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480" yWindow="495" windowWidth="14355" windowHeight="7575" tabRatio="712"/>
  </bookViews>
  <sheets>
    <sheet name="Introdução" sheetId="39" r:id="rId1"/>
    <sheet name="Matrículas" sheetId="9" r:id="rId2"/>
    <sheet name="Exercício" sheetId="3" r:id="rId3"/>
    <sheet name="Cárdio" sheetId="7" r:id="rId4"/>
    <sheet name="Planilha" sheetId="1" r:id="rId5"/>
    <sheet name="Descrições" sheetId="2" state="hidden" r:id="rId6"/>
    <sheet name="GM - Cár" sheetId="5" state="hidden" r:id="rId7"/>
    <sheet name="Plan Exe A" sheetId="4" state="hidden" r:id="rId8"/>
    <sheet name="Plan Cár A" sheetId="6" state="hidden" r:id="rId9"/>
    <sheet name="Plan Exe B" sheetId="25" state="hidden" r:id="rId10"/>
    <sheet name="Plan Cár B" sheetId="26" state="hidden" r:id="rId11"/>
    <sheet name="Plan Exe C" sheetId="27" state="hidden" r:id="rId12"/>
    <sheet name="Plan Cár C" sheetId="33" state="hidden" r:id="rId13"/>
    <sheet name="Plan Exe D" sheetId="29" state="hidden" r:id="rId14"/>
    <sheet name="Plan Cár D" sheetId="34" state="hidden" r:id="rId15"/>
    <sheet name="Plan Exe E" sheetId="30" state="hidden" r:id="rId16"/>
    <sheet name="Plan Cár E" sheetId="35" state="hidden" r:id="rId17"/>
    <sheet name="Plan Exe F" sheetId="31" state="hidden" r:id="rId18"/>
    <sheet name="Plan Cár F" sheetId="36" state="hidden" r:id="rId19"/>
    <sheet name="Plan Exe G" sheetId="32" state="hidden" r:id="rId20"/>
    <sheet name="Plan Cár G" sheetId="37" state="hidden" r:id="rId21"/>
    <sheet name="Referências" sheetId="38" r:id="rId22"/>
    <sheet name="Créditos" sheetId="40" r:id="rId23"/>
  </sheets>
  <calcPr calcId="144525" iterate="1"/>
</workbook>
</file>

<file path=xl/calcChain.xml><?xml version="1.0" encoding="utf-8"?>
<calcChain xmlns="http://schemas.openxmlformats.org/spreadsheetml/2006/main">
  <c r="X15" i="1" l="1"/>
  <c r="X266" i="1" l="1"/>
  <c r="X265" i="1"/>
  <c r="X264" i="1"/>
  <c r="X263" i="1"/>
  <c r="X262" i="1"/>
  <c r="X261" i="1"/>
  <c r="X260" i="1"/>
  <c r="X259" i="1"/>
  <c r="X258" i="1"/>
  <c r="X257" i="1"/>
  <c r="X256" i="1"/>
  <c r="X255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06" i="1"/>
  <c r="X105" i="1"/>
  <c r="X104" i="1"/>
  <c r="X103" i="1"/>
  <c r="X102" i="1"/>
  <c r="X101" i="1"/>
  <c r="X100" i="1"/>
  <c r="X99" i="1"/>
  <c r="X98" i="1"/>
  <c r="X97" i="1"/>
  <c r="X96" i="1"/>
  <c r="X95" i="1"/>
  <c r="X66" i="1"/>
  <c r="X65" i="1"/>
  <c r="X64" i="1"/>
  <c r="X63" i="1"/>
  <c r="X62" i="1"/>
  <c r="X61" i="1"/>
  <c r="X60" i="1"/>
  <c r="X59" i="1"/>
  <c r="X58" i="1"/>
  <c r="X57" i="1"/>
  <c r="X56" i="1"/>
  <c r="X55" i="1"/>
  <c r="X26" i="1"/>
  <c r="X23" i="1"/>
  <c r="X22" i="1"/>
  <c r="X21" i="1"/>
  <c r="X20" i="1"/>
  <c r="X19" i="1"/>
  <c r="X18" i="1"/>
  <c r="X17" i="1"/>
  <c r="X16" i="1"/>
  <c r="Z252" i="1"/>
  <c r="Z212" i="1"/>
  <c r="Z172" i="1"/>
  <c r="Z132" i="1"/>
  <c r="Z92" i="1"/>
  <c r="Z52" i="1"/>
  <c r="X251" i="1"/>
  <c r="X211" i="1"/>
  <c r="X171" i="1"/>
  <c r="X131" i="1"/>
  <c r="X91" i="1"/>
  <c r="X51" i="1"/>
  <c r="X250" i="1"/>
  <c r="X210" i="1"/>
  <c r="X170" i="1"/>
  <c r="X130" i="1"/>
  <c r="X90" i="1"/>
  <c r="X50" i="1"/>
  <c r="H253" i="1"/>
  <c r="H213" i="1"/>
  <c r="H173" i="1"/>
  <c r="H133" i="1"/>
  <c r="H93" i="1"/>
  <c r="H53" i="1"/>
  <c r="H252" i="1"/>
  <c r="H212" i="1"/>
  <c r="H172" i="1"/>
  <c r="H132" i="1"/>
  <c r="H92" i="1"/>
  <c r="H52" i="1"/>
  <c r="E251" i="1"/>
  <c r="E211" i="1"/>
  <c r="E171" i="1"/>
  <c r="E131" i="1"/>
  <c r="E91" i="1"/>
  <c r="E51" i="1"/>
  <c r="B2" i="5" l="1"/>
  <c r="B4" i="7"/>
  <c r="C7" i="2"/>
  <c r="C6" i="2"/>
  <c r="C5" i="2"/>
  <c r="BY268" i="1" l="1"/>
  <c r="BY228" i="1"/>
  <c r="BW268" i="1"/>
  <c r="BW228" i="1"/>
  <c r="BV268" i="1"/>
  <c r="BV228" i="1"/>
  <c r="BT268" i="1"/>
  <c r="BT228" i="1"/>
  <c r="BS268" i="1"/>
  <c r="BS228" i="1"/>
  <c r="DB228" i="1"/>
  <c r="BY188" i="1"/>
  <c r="BW188" i="1"/>
  <c r="BV188" i="1"/>
  <c r="BT188" i="1"/>
  <c r="BS188" i="1"/>
  <c r="BY148" i="1"/>
  <c r="BW148" i="1"/>
  <c r="BV148" i="1"/>
  <c r="BT148" i="1"/>
  <c r="BS148" i="1"/>
  <c r="BY108" i="1"/>
  <c r="BW108" i="1"/>
  <c r="BV108" i="1"/>
  <c r="BT108" i="1"/>
  <c r="BS108" i="1"/>
  <c r="BY68" i="1"/>
  <c r="BW68" i="1"/>
  <c r="CY108" i="1"/>
  <c r="BV68" i="1"/>
  <c r="BT68" i="1"/>
  <c r="BS68" i="1"/>
  <c r="BY28" i="1"/>
  <c r="BW28" i="1"/>
  <c r="BV28" i="1"/>
  <c r="CX68" i="1"/>
  <c r="BT28" i="1"/>
  <c r="BS28" i="1"/>
  <c r="BN267" i="1" l="1"/>
  <c r="BN227" i="1"/>
  <c r="BN220" i="1"/>
  <c r="BN187" i="1"/>
  <c r="BN147" i="1"/>
  <c r="BN107" i="1"/>
  <c r="BN100" i="1"/>
  <c r="BN67" i="1"/>
  <c r="BN60" i="1"/>
  <c r="BN27" i="1"/>
  <c r="CK84" i="1" l="1"/>
  <c r="CL84" i="1" s="1"/>
  <c r="CK85" i="1"/>
  <c r="CK125" i="1"/>
  <c r="CK165" i="1"/>
  <c r="CK205" i="1"/>
  <c r="CL204" i="1"/>
  <c r="CK245" i="1"/>
  <c r="CL44" i="1"/>
  <c r="CK5" i="1"/>
  <c r="CL5" i="1"/>
  <c r="CN3" i="1"/>
  <c r="DM55" i="1"/>
  <c r="CK44" i="1"/>
  <c r="DM95" i="1"/>
  <c r="DM215" i="1"/>
  <c r="CL45" i="1"/>
  <c r="CK45" i="1" s="1"/>
  <c r="CL85" i="1"/>
  <c r="CL125" i="1"/>
  <c r="CL165" i="1"/>
  <c r="CL205" i="1"/>
  <c r="CL245" i="1"/>
  <c r="CK204" i="1"/>
  <c r="DN215" i="1"/>
  <c r="DN95" i="1"/>
  <c r="DN55" i="1"/>
  <c r="CN84" i="1"/>
  <c r="CN83" i="1"/>
  <c r="CN43" i="1"/>
  <c r="BN61" i="1"/>
  <c r="Z253" i="1"/>
  <c r="BZ253" i="1" l="1"/>
  <c r="BZ254" i="1"/>
  <c r="BZ255" i="1"/>
  <c r="BY253" i="1"/>
  <c r="BY254" i="1"/>
  <c r="BY255" i="1"/>
  <c r="BX253" i="1"/>
  <c r="BX254" i="1"/>
  <c r="BX255" i="1"/>
  <c r="BW253" i="1"/>
  <c r="BW254" i="1"/>
  <c r="BW255" i="1"/>
  <c r="BV253" i="1"/>
  <c r="BV254" i="1"/>
  <c r="BV255" i="1"/>
  <c r="BT253" i="1"/>
  <c r="BT254" i="1"/>
  <c r="BT255" i="1"/>
  <c r="BS253" i="1"/>
  <c r="BS254" i="1"/>
  <c r="BS255" i="1"/>
  <c r="BZ252" i="1"/>
  <c r="BY252" i="1"/>
  <c r="BX252" i="1"/>
  <c r="BW252" i="1"/>
  <c r="BV252" i="1"/>
  <c r="BT252" i="1"/>
  <c r="BS252" i="1"/>
  <c r="BS213" i="1"/>
  <c r="BS214" i="1"/>
  <c r="BS215" i="1"/>
  <c r="BT213" i="1"/>
  <c r="BT214" i="1"/>
  <c r="BT215" i="1"/>
  <c r="BV213" i="1"/>
  <c r="BV214" i="1"/>
  <c r="BV215" i="1"/>
  <c r="BW213" i="1"/>
  <c r="BW214" i="1"/>
  <c r="BW215" i="1"/>
  <c r="BX213" i="1"/>
  <c r="BX214" i="1"/>
  <c r="BX215" i="1"/>
  <c r="BY213" i="1"/>
  <c r="BY214" i="1"/>
  <c r="BY215" i="1"/>
  <c r="BZ213" i="1"/>
  <c r="BZ214" i="1"/>
  <c r="BZ215" i="1"/>
  <c r="BZ212" i="1"/>
  <c r="BY212" i="1"/>
  <c r="BX212" i="1"/>
  <c r="BW212" i="1"/>
  <c r="BV212" i="1"/>
  <c r="BT212" i="1"/>
  <c r="BS212" i="1"/>
  <c r="BZ173" i="1"/>
  <c r="BZ174" i="1"/>
  <c r="BZ175" i="1"/>
  <c r="BY173" i="1"/>
  <c r="BY174" i="1"/>
  <c r="BY175" i="1"/>
  <c r="BX173" i="1"/>
  <c r="BX174" i="1"/>
  <c r="BX175" i="1"/>
  <c r="BW173" i="1"/>
  <c r="BW174" i="1"/>
  <c r="BW175" i="1"/>
  <c r="BV173" i="1"/>
  <c r="BV174" i="1"/>
  <c r="BV175" i="1"/>
  <c r="BT173" i="1"/>
  <c r="BT174" i="1"/>
  <c r="BT175" i="1"/>
  <c r="BS173" i="1"/>
  <c r="BS174" i="1"/>
  <c r="BS175" i="1"/>
  <c r="BZ172" i="1"/>
  <c r="BY172" i="1"/>
  <c r="BX172" i="1"/>
  <c r="BW172" i="1"/>
  <c r="BV172" i="1"/>
  <c r="BT172" i="1"/>
  <c r="BS172" i="1"/>
  <c r="BZ133" i="1"/>
  <c r="BZ134" i="1"/>
  <c r="BZ135" i="1"/>
  <c r="BY133" i="1"/>
  <c r="BY134" i="1"/>
  <c r="BY135" i="1"/>
  <c r="BX133" i="1"/>
  <c r="BX134" i="1"/>
  <c r="BX135" i="1"/>
  <c r="BW133" i="1"/>
  <c r="BW134" i="1"/>
  <c r="BW135" i="1"/>
  <c r="BV133" i="1"/>
  <c r="BV134" i="1"/>
  <c r="BV135" i="1"/>
  <c r="BT133" i="1"/>
  <c r="BT134" i="1"/>
  <c r="BT135" i="1"/>
  <c r="BS133" i="1"/>
  <c r="BS134" i="1"/>
  <c r="BS135" i="1"/>
  <c r="BZ132" i="1"/>
  <c r="BY132" i="1"/>
  <c r="BX132" i="1"/>
  <c r="BW132" i="1"/>
  <c r="BV132" i="1"/>
  <c r="BT132" i="1"/>
  <c r="BS132" i="1"/>
  <c r="BZ93" i="1"/>
  <c r="BZ94" i="1"/>
  <c r="BZ95" i="1"/>
  <c r="BY93" i="1"/>
  <c r="BY94" i="1"/>
  <c r="BY95" i="1"/>
  <c r="BX93" i="1"/>
  <c r="BX94" i="1"/>
  <c r="BX95" i="1"/>
  <c r="BW93" i="1"/>
  <c r="BW94" i="1"/>
  <c r="BW95" i="1"/>
  <c r="BV93" i="1"/>
  <c r="BV94" i="1"/>
  <c r="BV95" i="1"/>
  <c r="BT93" i="1"/>
  <c r="BT94" i="1"/>
  <c r="BT95" i="1"/>
  <c r="BS93" i="1"/>
  <c r="BS94" i="1"/>
  <c r="BS95" i="1"/>
  <c r="BZ92" i="1"/>
  <c r="BY92" i="1"/>
  <c r="BX92" i="1"/>
  <c r="BW92" i="1"/>
  <c r="BV92" i="1"/>
  <c r="BT92" i="1"/>
  <c r="BS92" i="1"/>
  <c r="BZ53" i="1"/>
  <c r="BZ54" i="1"/>
  <c r="BZ55" i="1"/>
  <c r="BY53" i="1"/>
  <c r="BY54" i="1"/>
  <c r="BY55" i="1"/>
  <c r="BX53" i="1"/>
  <c r="BX54" i="1"/>
  <c r="BX55" i="1"/>
  <c r="BW53" i="1"/>
  <c r="BW54" i="1"/>
  <c r="BW55" i="1"/>
  <c r="BV53" i="1"/>
  <c r="BV54" i="1"/>
  <c r="BV55" i="1"/>
  <c r="BT53" i="1"/>
  <c r="BT54" i="1"/>
  <c r="BT55" i="1"/>
  <c r="BS53" i="1"/>
  <c r="BS54" i="1"/>
  <c r="BS55" i="1"/>
  <c r="BZ52" i="1"/>
  <c r="BY52" i="1"/>
  <c r="BX52" i="1"/>
  <c r="BW52" i="1"/>
  <c r="BV52" i="1"/>
  <c r="BT52" i="1"/>
  <c r="BS52" i="1"/>
  <c r="DE256" i="1" l="1"/>
  <c r="DE258" i="1"/>
  <c r="DE259" i="1"/>
  <c r="DE260" i="1"/>
  <c r="DE261" i="1"/>
  <c r="DE262" i="1"/>
  <c r="DE263" i="1"/>
  <c r="DE264" i="1"/>
  <c r="DE265" i="1"/>
  <c r="DE266" i="1"/>
  <c r="DF256" i="1"/>
  <c r="DF258" i="1"/>
  <c r="DF259" i="1"/>
  <c r="DF260" i="1"/>
  <c r="DF261" i="1"/>
  <c r="DF262" i="1"/>
  <c r="DF263" i="1"/>
  <c r="DF264" i="1"/>
  <c r="DF265" i="1"/>
  <c r="DF266" i="1"/>
  <c r="DG256" i="1"/>
  <c r="DG257" i="1"/>
  <c r="DG258" i="1"/>
  <c r="DG259" i="1"/>
  <c r="DG260" i="1"/>
  <c r="DG261" i="1"/>
  <c r="DG262" i="1"/>
  <c r="DG263" i="1"/>
  <c r="DG264" i="1"/>
  <c r="DG265" i="1"/>
  <c r="DG266" i="1"/>
  <c r="DH256" i="1"/>
  <c r="DH257" i="1"/>
  <c r="DH258" i="1"/>
  <c r="DH259" i="1"/>
  <c r="DH260" i="1"/>
  <c r="DH261" i="1"/>
  <c r="DH262" i="1"/>
  <c r="DH263" i="1"/>
  <c r="DH264" i="1"/>
  <c r="DH265" i="1"/>
  <c r="DH266" i="1"/>
  <c r="DI256" i="1"/>
  <c r="DI257" i="1"/>
  <c r="DI258" i="1"/>
  <c r="DI259" i="1"/>
  <c r="DI260" i="1"/>
  <c r="DI261" i="1"/>
  <c r="DI262" i="1"/>
  <c r="DI263" i="1"/>
  <c r="DI264" i="1"/>
  <c r="DI265" i="1"/>
  <c r="DI266" i="1"/>
  <c r="DE223" i="1"/>
  <c r="DE224" i="1"/>
  <c r="DE225" i="1"/>
  <c r="DE226" i="1"/>
  <c r="DF223" i="1"/>
  <c r="DF224" i="1"/>
  <c r="DF225" i="1"/>
  <c r="DF226" i="1"/>
  <c r="DG216" i="1"/>
  <c r="DG222" i="1"/>
  <c r="DG223" i="1"/>
  <c r="DG224" i="1"/>
  <c r="DG225" i="1"/>
  <c r="DG226" i="1"/>
  <c r="DH216" i="1"/>
  <c r="DH217" i="1"/>
  <c r="DH218" i="1"/>
  <c r="DH219" i="1"/>
  <c r="DH220" i="1"/>
  <c r="DH221" i="1"/>
  <c r="DH222" i="1"/>
  <c r="DH223" i="1"/>
  <c r="DH224" i="1"/>
  <c r="DH225" i="1"/>
  <c r="DH226" i="1"/>
  <c r="DI216" i="1"/>
  <c r="DI217" i="1"/>
  <c r="DI218" i="1"/>
  <c r="DI219" i="1"/>
  <c r="DI220" i="1"/>
  <c r="DI221" i="1"/>
  <c r="DI222" i="1"/>
  <c r="DI223" i="1"/>
  <c r="DI224" i="1"/>
  <c r="DI225" i="1"/>
  <c r="DI226" i="1"/>
  <c r="DE176" i="1"/>
  <c r="DE177" i="1"/>
  <c r="DE178" i="1"/>
  <c r="DE179" i="1"/>
  <c r="DE180" i="1"/>
  <c r="DE181" i="1"/>
  <c r="DE182" i="1"/>
  <c r="DE183" i="1"/>
  <c r="DE184" i="1"/>
  <c r="DE185" i="1"/>
  <c r="DE186" i="1"/>
  <c r="DF176" i="1"/>
  <c r="DF177" i="1"/>
  <c r="DF179" i="1"/>
  <c r="DF180" i="1"/>
  <c r="DF181" i="1"/>
  <c r="DF182" i="1"/>
  <c r="DF183" i="1"/>
  <c r="DF184" i="1"/>
  <c r="DF185" i="1"/>
  <c r="DF186" i="1"/>
  <c r="DG176" i="1"/>
  <c r="DG177" i="1"/>
  <c r="DG178" i="1"/>
  <c r="DG179" i="1"/>
  <c r="DG180" i="1"/>
  <c r="DG181" i="1"/>
  <c r="DG183" i="1"/>
  <c r="DG184" i="1"/>
  <c r="DG185" i="1"/>
  <c r="DG186" i="1"/>
  <c r="DH176" i="1"/>
  <c r="DH177" i="1"/>
  <c r="DH178" i="1"/>
  <c r="DH179" i="1"/>
  <c r="DH180" i="1"/>
  <c r="DH181" i="1"/>
  <c r="DH182" i="1"/>
  <c r="DH183" i="1"/>
  <c r="DH184" i="1"/>
  <c r="DH185" i="1"/>
  <c r="DH186" i="1"/>
  <c r="DI176" i="1"/>
  <c r="DI177" i="1"/>
  <c r="DI178" i="1"/>
  <c r="DI179" i="1"/>
  <c r="DI180" i="1"/>
  <c r="DI181" i="1"/>
  <c r="DI182" i="1"/>
  <c r="DI183" i="1"/>
  <c r="DI184" i="1"/>
  <c r="DI185" i="1"/>
  <c r="DI186" i="1"/>
  <c r="DE141" i="1"/>
  <c r="DE142" i="1"/>
  <c r="DE143" i="1"/>
  <c r="DE144" i="1"/>
  <c r="DE145" i="1"/>
  <c r="DE146" i="1"/>
  <c r="DF141" i="1"/>
  <c r="DF142" i="1"/>
  <c r="DF143" i="1"/>
  <c r="DF144" i="1"/>
  <c r="DF145" i="1"/>
  <c r="DF146" i="1"/>
  <c r="DG136" i="1"/>
  <c r="DG137" i="1"/>
  <c r="DG138" i="1"/>
  <c r="DG140" i="1"/>
  <c r="DG141" i="1"/>
  <c r="DG142" i="1"/>
  <c r="DG143" i="1"/>
  <c r="DG144" i="1"/>
  <c r="DG145" i="1"/>
  <c r="DG146" i="1"/>
  <c r="DH136" i="1"/>
  <c r="DH137" i="1"/>
  <c r="DH138" i="1"/>
  <c r="DH139" i="1"/>
  <c r="DH140" i="1"/>
  <c r="DH141" i="1"/>
  <c r="DH142" i="1"/>
  <c r="DH143" i="1"/>
  <c r="DH144" i="1"/>
  <c r="DH145" i="1"/>
  <c r="DH146" i="1"/>
  <c r="DI136" i="1"/>
  <c r="DI137" i="1"/>
  <c r="DI138" i="1"/>
  <c r="DI139" i="1"/>
  <c r="DI140" i="1"/>
  <c r="DI141" i="1"/>
  <c r="DI142" i="1"/>
  <c r="DI143" i="1"/>
  <c r="DI144" i="1"/>
  <c r="DI145" i="1"/>
  <c r="DI146" i="1"/>
  <c r="DE104" i="1"/>
  <c r="DE105" i="1"/>
  <c r="DE106" i="1"/>
  <c r="DF97" i="1"/>
  <c r="DF101" i="1"/>
  <c r="DF104" i="1"/>
  <c r="DF105" i="1"/>
  <c r="DF106" i="1"/>
  <c r="DG97" i="1"/>
  <c r="DG98" i="1"/>
  <c r="DG101" i="1"/>
  <c r="DG104" i="1"/>
  <c r="DG105" i="1"/>
  <c r="DG106" i="1"/>
  <c r="DH96" i="1"/>
  <c r="DH97" i="1"/>
  <c r="DH98" i="1"/>
  <c r="DH99" i="1"/>
  <c r="DH100" i="1"/>
  <c r="DH101" i="1"/>
  <c r="DH102" i="1"/>
  <c r="DH103" i="1"/>
  <c r="DH104" i="1"/>
  <c r="DH105" i="1"/>
  <c r="DH106" i="1"/>
  <c r="DI96" i="1"/>
  <c r="DI97" i="1"/>
  <c r="DI98" i="1"/>
  <c r="DI99" i="1"/>
  <c r="DI100" i="1"/>
  <c r="DI101" i="1"/>
  <c r="DI102" i="1"/>
  <c r="DI103" i="1"/>
  <c r="DI104" i="1"/>
  <c r="DI105" i="1"/>
  <c r="DI106" i="1"/>
  <c r="DE64" i="1"/>
  <c r="DE65" i="1"/>
  <c r="DE66" i="1"/>
  <c r="DF58" i="1"/>
  <c r="DF63" i="1"/>
  <c r="DF64" i="1"/>
  <c r="DF65" i="1"/>
  <c r="DF66" i="1"/>
  <c r="DG56" i="1"/>
  <c r="DG57" i="1"/>
  <c r="DG58" i="1"/>
  <c r="DG59" i="1"/>
  <c r="DG60" i="1"/>
  <c r="DG61" i="1"/>
  <c r="DG63" i="1"/>
  <c r="DG64" i="1"/>
  <c r="DG65" i="1"/>
  <c r="DG66" i="1"/>
  <c r="DH56" i="1"/>
  <c r="DH57" i="1"/>
  <c r="DH58" i="1"/>
  <c r="DH59" i="1"/>
  <c r="DH60" i="1"/>
  <c r="DH61" i="1"/>
  <c r="DH62" i="1"/>
  <c r="DH63" i="1"/>
  <c r="DH64" i="1"/>
  <c r="DH65" i="1"/>
  <c r="DH66" i="1"/>
  <c r="DI56" i="1"/>
  <c r="DI57" i="1"/>
  <c r="DI58" i="1"/>
  <c r="DI59" i="1"/>
  <c r="DI60" i="1"/>
  <c r="DI61" i="1"/>
  <c r="DI62" i="1"/>
  <c r="DI63" i="1"/>
  <c r="DI64" i="1"/>
  <c r="DI65" i="1"/>
  <c r="DI66" i="1"/>
  <c r="DI255" i="1"/>
  <c r="DE255" i="1"/>
  <c r="DF255" i="1"/>
  <c r="DG255" i="1"/>
  <c r="DH255" i="1"/>
  <c r="DH215" i="1"/>
  <c r="DI215" i="1"/>
  <c r="DE175" i="1"/>
  <c r="DF175" i="1"/>
  <c r="DG175" i="1"/>
  <c r="DH175" i="1"/>
  <c r="DI175" i="1"/>
  <c r="DI135" i="1"/>
  <c r="DH135" i="1"/>
  <c r="DG135" i="1"/>
  <c r="DH95" i="1"/>
  <c r="DI95" i="1"/>
  <c r="DI55" i="1"/>
  <c r="DH55" i="1"/>
  <c r="DG55" i="1"/>
  <c r="DI15" i="1"/>
  <c r="DH15" i="1"/>
  <c r="DI16" i="1"/>
  <c r="DI17" i="1"/>
  <c r="DI18" i="1"/>
  <c r="DI19" i="1"/>
  <c r="DI20" i="1"/>
  <c r="DI21" i="1"/>
  <c r="DI22" i="1"/>
  <c r="DI23" i="1"/>
  <c r="DI24" i="1"/>
  <c r="DI25" i="1"/>
  <c r="DI26" i="1"/>
  <c r="DH16" i="1"/>
  <c r="DH17" i="1"/>
  <c r="DH18" i="1"/>
  <c r="DH19" i="1"/>
  <c r="DH20" i="1"/>
  <c r="DH21" i="1"/>
  <c r="DH22" i="1"/>
  <c r="DH23" i="1"/>
  <c r="DH24" i="1"/>
  <c r="DH25" i="1"/>
  <c r="DH26" i="1"/>
  <c r="DG16" i="1"/>
  <c r="DG17" i="1"/>
  <c r="DG18" i="1"/>
  <c r="DG19" i="1"/>
  <c r="DG20" i="1"/>
  <c r="DG22" i="1"/>
  <c r="DG25" i="1"/>
  <c r="DG26" i="1"/>
  <c r="DE25" i="1"/>
  <c r="DE26" i="1"/>
  <c r="DF20" i="1"/>
  <c r="DF25" i="1"/>
  <c r="DF26" i="1"/>
  <c r="DK105" i="1" l="1"/>
  <c r="DK26" i="1"/>
  <c r="DK25" i="1"/>
  <c r="DK106" i="1"/>
  <c r="DK104" i="1"/>
  <c r="DK66" i="1"/>
  <c r="DK64" i="1"/>
  <c r="DK145" i="1"/>
  <c r="DK146" i="1"/>
  <c r="DK144" i="1"/>
  <c r="DK256" i="1"/>
  <c r="DK265" i="1"/>
  <c r="DK175" i="1"/>
  <c r="DK65" i="1"/>
  <c r="DK223" i="1"/>
  <c r="DK264" i="1"/>
  <c r="DK266" i="1"/>
  <c r="DK258" i="1"/>
  <c r="DK263" i="1"/>
  <c r="DK226" i="1"/>
  <c r="DK225" i="1"/>
  <c r="DK224" i="1"/>
  <c r="DK183" i="1"/>
  <c r="DK179" i="1"/>
  <c r="DK186" i="1"/>
  <c r="DK185" i="1"/>
  <c r="DK181" i="1"/>
  <c r="DK177" i="1"/>
  <c r="DK184" i="1"/>
  <c r="DK180" i="1"/>
  <c r="DK176" i="1"/>
  <c r="DK143" i="1"/>
  <c r="DK142" i="1"/>
  <c r="DK141" i="1"/>
  <c r="DK262" i="1"/>
  <c r="DK260" i="1"/>
  <c r="DK261" i="1"/>
  <c r="DK259" i="1"/>
  <c r="DK255" i="1"/>
  <c r="Z213" i="1"/>
  <c r="Z173" i="1"/>
  <c r="Z133" i="1"/>
  <c r="Z93" i="1"/>
  <c r="Z53" i="1"/>
  <c r="H11" i="1"/>
  <c r="B23" i="37" l="1"/>
  <c r="B13" i="37"/>
  <c r="B3" i="37"/>
  <c r="B23" i="36"/>
  <c r="B13" i="36"/>
  <c r="B3" i="36"/>
  <c r="B23" i="35"/>
  <c r="B13" i="35"/>
  <c r="B3" i="35"/>
  <c r="B23" i="34"/>
  <c r="B13" i="34"/>
  <c r="B3" i="34"/>
  <c r="B23" i="33"/>
  <c r="B13" i="33"/>
  <c r="B3" i="33"/>
  <c r="B23" i="26"/>
  <c r="B13" i="26"/>
  <c r="B3" i="26"/>
  <c r="E70" i="1"/>
  <c r="BN70" i="1" s="1"/>
  <c r="BT257" i="1"/>
  <c r="CX257" i="1" s="1"/>
  <c r="CP257" i="1" s="1"/>
  <c r="BT258" i="1"/>
  <c r="CX258" i="1" s="1"/>
  <c r="CP258" i="1" s="1"/>
  <c r="BT259" i="1"/>
  <c r="CX259" i="1" s="1"/>
  <c r="CP259" i="1" s="1"/>
  <c r="BT260" i="1"/>
  <c r="CX260" i="1" s="1"/>
  <c r="CP260" i="1" s="1"/>
  <c r="BT261" i="1"/>
  <c r="CX261" i="1" s="1"/>
  <c r="CP261" i="1" s="1"/>
  <c r="BT262" i="1"/>
  <c r="CX262" i="1" s="1"/>
  <c r="CP262" i="1" s="1"/>
  <c r="BT263" i="1"/>
  <c r="CX263" i="1" s="1"/>
  <c r="CP263" i="1" s="1"/>
  <c r="BT264" i="1"/>
  <c r="CX264" i="1" s="1"/>
  <c r="CP264" i="1" s="1"/>
  <c r="BT265" i="1"/>
  <c r="CX265" i="1" s="1"/>
  <c r="CP265" i="1" s="1"/>
  <c r="BT266" i="1"/>
  <c r="CX266" i="1" s="1"/>
  <c r="CP266" i="1" s="1"/>
  <c r="BT267" i="1"/>
  <c r="CX267" i="1" s="1"/>
  <c r="CP267" i="1" s="1"/>
  <c r="BT256" i="1"/>
  <c r="CX256" i="1" s="1"/>
  <c r="CP256" i="1" s="1"/>
  <c r="BT216" i="1"/>
  <c r="CX216" i="1" s="1"/>
  <c r="CP216" i="1" s="1"/>
  <c r="BT217" i="1"/>
  <c r="BT218" i="1"/>
  <c r="CX218" i="1" s="1"/>
  <c r="CP218" i="1" s="1"/>
  <c r="BT219" i="1"/>
  <c r="CX219" i="1" s="1"/>
  <c r="CP219" i="1" s="1"/>
  <c r="BT220" i="1"/>
  <c r="CX220" i="1" s="1"/>
  <c r="CP220" i="1" s="1"/>
  <c r="BT221" i="1"/>
  <c r="CX221" i="1" s="1"/>
  <c r="CP221" i="1" s="1"/>
  <c r="BT222" i="1"/>
  <c r="CX222" i="1" s="1"/>
  <c r="CP222" i="1" s="1"/>
  <c r="BT223" i="1"/>
  <c r="CX223" i="1" s="1"/>
  <c r="CP223" i="1" s="1"/>
  <c r="BT224" i="1"/>
  <c r="CX224" i="1" s="1"/>
  <c r="CP224" i="1" s="1"/>
  <c r="BT225" i="1"/>
  <c r="CX225" i="1" s="1"/>
  <c r="CP225" i="1" s="1"/>
  <c r="BT226" i="1"/>
  <c r="CX226" i="1" s="1"/>
  <c r="CP226" i="1" s="1"/>
  <c r="BT227" i="1"/>
  <c r="CX227" i="1" s="1"/>
  <c r="CP227" i="1" s="1"/>
  <c r="BT177" i="1"/>
  <c r="CX177" i="1" s="1"/>
  <c r="CP177" i="1" s="1"/>
  <c r="BT178" i="1"/>
  <c r="CX178" i="1" s="1"/>
  <c r="CP178" i="1" s="1"/>
  <c r="BT179" i="1"/>
  <c r="BT180" i="1"/>
  <c r="CX180" i="1" s="1"/>
  <c r="CP180" i="1" s="1"/>
  <c r="BT181" i="1"/>
  <c r="CX181" i="1" s="1"/>
  <c r="CP181" i="1" s="1"/>
  <c r="BT182" i="1"/>
  <c r="CX182" i="1" s="1"/>
  <c r="CP182" i="1" s="1"/>
  <c r="BT183" i="1"/>
  <c r="CX183" i="1" s="1"/>
  <c r="CP183" i="1" s="1"/>
  <c r="BT184" i="1"/>
  <c r="CX184" i="1" s="1"/>
  <c r="CP184" i="1" s="1"/>
  <c r="BT185" i="1"/>
  <c r="CX185" i="1" s="1"/>
  <c r="CP185" i="1" s="1"/>
  <c r="BT186" i="1"/>
  <c r="CX186" i="1" s="1"/>
  <c r="CP186" i="1" s="1"/>
  <c r="BT187" i="1"/>
  <c r="CX187" i="1" s="1"/>
  <c r="CP187" i="1" s="1"/>
  <c r="BT176" i="1"/>
  <c r="CX176" i="1" s="1"/>
  <c r="CP176" i="1" s="1"/>
  <c r="BT137" i="1"/>
  <c r="CX137" i="1" s="1"/>
  <c r="CP137" i="1" s="1"/>
  <c r="BT138" i="1"/>
  <c r="CX138" i="1" s="1"/>
  <c r="CP138" i="1" s="1"/>
  <c r="BT139" i="1"/>
  <c r="CX139" i="1" s="1"/>
  <c r="CP139" i="1" s="1"/>
  <c r="BT140" i="1"/>
  <c r="CX140" i="1" s="1"/>
  <c r="CP140" i="1" s="1"/>
  <c r="BT141" i="1"/>
  <c r="CX141" i="1" s="1"/>
  <c r="CP141" i="1" s="1"/>
  <c r="BT142" i="1"/>
  <c r="CX142" i="1" s="1"/>
  <c r="CP142" i="1" s="1"/>
  <c r="BT143" i="1"/>
  <c r="CX143" i="1" s="1"/>
  <c r="CP143" i="1" s="1"/>
  <c r="BT144" i="1"/>
  <c r="BT145" i="1"/>
  <c r="CX145" i="1" s="1"/>
  <c r="CP145" i="1" s="1"/>
  <c r="BT146" i="1"/>
  <c r="CX146" i="1" s="1"/>
  <c r="CP146" i="1" s="1"/>
  <c r="BT147" i="1"/>
  <c r="CX147" i="1" s="1"/>
  <c r="CP147" i="1" s="1"/>
  <c r="BT136" i="1"/>
  <c r="CX136" i="1" s="1"/>
  <c r="CP136" i="1" s="1"/>
  <c r="BT97" i="1"/>
  <c r="CX97" i="1" s="1"/>
  <c r="CP97" i="1" s="1"/>
  <c r="BT98" i="1"/>
  <c r="CX98" i="1" s="1"/>
  <c r="CP98" i="1" s="1"/>
  <c r="BT99" i="1"/>
  <c r="CX99" i="1" s="1"/>
  <c r="CP99" i="1" s="1"/>
  <c r="BT100" i="1"/>
  <c r="CX100" i="1" s="1"/>
  <c r="CP100" i="1" s="1"/>
  <c r="BT101" i="1"/>
  <c r="CX101" i="1" s="1"/>
  <c r="CP101" i="1" s="1"/>
  <c r="BT102" i="1"/>
  <c r="CX102" i="1" s="1"/>
  <c r="CP102" i="1" s="1"/>
  <c r="BT103" i="1"/>
  <c r="CX103" i="1" s="1"/>
  <c r="CP103" i="1" s="1"/>
  <c r="BT104" i="1"/>
  <c r="CX104" i="1" s="1"/>
  <c r="CP104" i="1" s="1"/>
  <c r="BT105" i="1"/>
  <c r="CX105" i="1" s="1"/>
  <c r="CP105" i="1" s="1"/>
  <c r="BT106" i="1"/>
  <c r="CX106" i="1" s="1"/>
  <c r="CP106" i="1" s="1"/>
  <c r="BT107" i="1"/>
  <c r="CX107" i="1" s="1"/>
  <c r="CP107" i="1" s="1"/>
  <c r="BT96" i="1"/>
  <c r="CX96" i="1" s="1"/>
  <c r="CP96" i="1" s="1"/>
  <c r="BT56" i="1"/>
  <c r="CX56" i="1" s="1"/>
  <c r="CP56" i="1" s="1"/>
  <c r="B223" i="32"/>
  <c r="B203" i="32"/>
  <c r="B183" i="32"/>
  <c r="B163" i="32"/>
  <c r="B143" i="32"/>
  <c r="B123" i="32"/>
  <c r="B103" i="32"/>
  <c r="B83" i="32"/>
  <c r="B63" i="32"/>
  <c r="B43" i="32"/>
  <c r="B23" i="32"/>
  <c r="B3" i="32"/>
  <c r="B223" i="31"/>
  <c r="B203" i="31"/>
  <c r="B183" i="31"/>
  <c r="B163" i="31"/>
  <c r="B143" i="31"/>
  <c r="B123" i="31"/>
  <c r="B103" i="31"/>
  <c r="B83" i="31"/>
  <c r="B63" i="31"/>
  <c r="B43" i="31"/>
  <c r="B23" i="31"/>
  <c r="B3" i="31"/>
  <c r="B223" i="30"/>
  <c r="B203" i="30"/>
  <c r="B183" i="30"/>
  <c r="B163" i="30"/>
  <c r="B143" i="30"/>
  <c r="B123" i="30"/>
  <c r="B103" i="30"/>
  <c r="B83" i="30"/>
  <c r="B63" i="30"/>
  <c r="B43" i="30"/>
  <c r="B23" i="30"/>
  <c r="B3" i="30"/>
  <c r="B223" i="29"/>
  <c r="B203" i="29"/>
  <c r="B204" i="29" s="1"/>
  <c r="B183" i="29"/>
  <c r="B163" i="29"/>
  <c r="B143" i="29"/>
  <c r="B123" i="29"/>
  <c r="B103" i="29"/>
  <c r="B83" i="29"/>
  <c r="B63" i="29"/>
  <c r="B43" i="29"/>
  <c r="B23" i="29"/>
  <c r="B3" i="29"/>
  <c r="B223" i="27"/>
  <c r="B203" i="27"/>
  <c r="B183" i="27"/>
  <c r="B163" i="27"/>
  <c r="B143" i="27"/>
  <c r="B123" i="27"/>
  <c r="B103" i="27"/>
  <c r="B83" i="27"/>
  <c r="B63" i="27"/>
  <c r="B43" i="27"/>
  <c r="B23" i="27"/>
  <c r="B3" i="27"/>
  <c r="B23" i="25"/>
  <c r="B3" i="25"/>
  <c r="CN243" i="1"/>
  <c r="CN244" i="1"/>
  <c r="CF250" i="1" s="1"/>
  <c r="BN263" i="1" s="1"/>
  <c r="CN245" i="1"/>
  <c r="BN244" i="1" s="1"/>
  <c r="CF246" i="1"/>
  <c r="BN247" i="1" s="1"/>
  <c r="BM247" i="1"/>
  <c r="E250" i="1"/>
  <c r="H250" i="1"/>
  <c r="R250" i="1"/>
  <c r="Z250" i="1"/>
  <c r="BN243" i="1" s="1"/>
  <c r="BR250" i="1"/>
  <c r="BS250" i="1" s="1"/>
  <c r="H251" i="1"/>
  <c r="R251" i="1"/>
  <c r="E252" i="1"/>
  <c r="R252" i="1"/>
  <c r="E253" i="1"/>
  <c r="BS270" i="1" s="1"/>
  <c r="AE255" i="1"/>
  <c r="W255" i="1" s="1"/>
  <c r="AG255" i="1"/>
  <c r="AH255" i="1"/>
  <c r="AI255" i="1"/>
  <c r="AJ255" i="1"/>
  <c r="AK255" i="1"/>
  <c r="AP255" i="1"/>
  <c r="AR255" i="1"/>
  <c r="AT255" i="1"/>
  <c r="AX255" i="1"/>
  <c r="BF255" i="1"/>
  <c r="CO255" i="1"/>
  <c r="CP255" i="1"/>
  <c r="CQ255" i="1"/>
  <c r="CR255" i="1"/>
  <c r="CS255" i="1"/>
  <c r="CT255" i="1"/>
  <c r="CU255" i="1"/>
  <c r="AE256" i="1"/>
  <c r="W256" i="1" s="1"/>
  <c r="AG256" i="1"/>
  <c r="AH256" i="1"/>
  <c r="AI256" i="1"/>
  <c r="AJ256" i="1"/>
  <c r="AK256" i="1"/>
  <c r="AP256" i="1"/>
  <c r="AR256" i="1"/>
  <c r="AT256" i="1"/>
  <c r="AX256" i="1"/>
  <c r="BF256" i="1"/>
  <c r="BS256" i="1"/>
  <c r="CW256" i="1" s="1"/>
  <c r="CO256" i="1" s="1"/>
  <c r="BV256" i="1"/>
  <c r="CY256" i="1" s="1"/>
  <c r="CQ256" i="1" s="1"/>
  <c r="BW256" i="1"/>
  <c r="CZ256" i="1" s="1"/>
  <c r="CR256" i="1" s="1"/>
  <c r="BX256" i="1"/>
  <c r="DA256" i="1" s="1"/>
  <c r="CS256" i="1" s="1"/>
  <c r="BY256" i="1"/>
  <c r="DB256" i="1" s="1"/>
  <c r="CT256" i="1" s="1"/>
  <c r="BZ256" i="1"/>
  <c r="DC256" i="1" s="1"/>
  <c r="CU256" i="1" s="1"/>
  <c r="AE257" i="1"/>
  <c r="W257" i="1" s="1"/>
  <c r="AG257" i="1"/>
  <c r="AH257" i="1"/>
  <c r="AI257" i="1"/>
  <c r="AJ257" i="1"/>
  <c r="AK257" i="1"/>
  <c r="AP257" i="1"/>
  <c r="AR257" i="1"/>
  <c r="AT257" i="1"/>
  <c r="AX257" i="1"/>
  <c r="BF257" i="1"/>
  <c r="BS257" i="1"/>
  <c r="CW257" i="1" s="1"/>
  <c r="CO257" i="1" s="1"/>
  <c r="BV257" i="1"/>
  <c r="CY257" i="1" s="1"/>
  <c r="CQ257" i="1" s="1"/>
  <c r="BW257" i="1"/>
  <c r="CZ257" i="1" s="1"/>
  <c r="BX257" i="1"/>
  <c r="BY257" i="1"/>
  <c r="BZ257" i="1"/>
  <c r="DC257" i="1" s="1"/>
  <c r="CU257" i="1" s="1"/>
  <c r="CR257" i="1"/>
  <c r="DA257" i="1"/>
  <c r="CS257" i="1" s="1"/>
  <c r="DB257" i="1"/>
  <c r="CT257" i="1" s="1"/>
  <c r="AE258" i="1"/>
  <c r="W258" i="1" s="1"/>
  <c r="AG258" i="1"/>
  <c r="AH258" i="1"/>
  <c r="AI258" i="1"/>
  <c r="AJ258" i="1"/>
  <c r="AK258" i="1"/>
  <c r="AP258" i="1"/>
  <c r="AR258" i="1"/>
  <c r="AT258" i="1"/>
  <c r="AX258" i="1"/>
  <c r="BS258" i="1"/>
  <c r="CW258" i="1" s="1"/>
  <c r="CO258" i="1" s="1"/>
  <c r="BV258" i="1"/>
  <c r="CY258" i="1" s="1"/>
  <c r="CQ258" i="1" s="1"/>
  <c r="BW258" i="1"/>
  <c r="BX258" i="1"/>
  <c r="DA258" i="1" s="1"/>
  <c r="CS258" i="1" s="1"/>
  <c r="BY258" i="1"/>
  <c r="DB258" i="1" s="1"/>
  <c r="CT258" i="1" s="1"/>
  <c r="BZ258" i="1"/>
  <c r="DC258" i="1" s="1"/>
  <c r="CU258" i="1" s="1"/>
  <c r="CZ258" i="1"/>
  <c r="CR258" i="1" s="1"/>
  <c r="AE259" i="1"/>
  <c r="W259" i="1" s="1"/>
  <c r="AG259" i="1"/>
  <c r="AH259" i="1"/>
  <c r="AI259" i="1"/>
  <c r="AJ259" i="1"/>
  <c r="AK259" i="1"/>
  <c r="AP259" i="1"/>
  <c r="AR259" i="1"/>
  <c r="AT259" i="1"/>
  <c r="AX259" i="1"/>
  <c r="BS259" i="1"/>
  <c r="CW259" i="1" s="1"/>
  <c r="CO259" i="1" s="1"/>
  <c r="BV259" i="1"/>
  <c r="CY259" i="1" s="1"/>
  <c r="CQ259" i="1" s="1"/>
  <c r="BW259" i="1"/>
  <c r="CZ259" i="1" s="1"/>
  <c r="CR259" i="1" s="1"/>
  <c r="BX259" i="1"/>
  <c r="DA259" i="1" s="1"/>
  <c r="CS259" i="1" s="1"/>
  <c r="BY259" i="1"/>
  <c r="DB259" i="1" s="1"/>
  <c r="CT259" i="1" s="1"/>
  <c r="BZ259" i="1"/>
  <c r="DC259" i="1" s="1"/>
  <c r="CU259" i="1" s="1"/>
  <c r="AE260" i="1"/>
  <c r="W260" i="1" s="1"/>
  <c r="AG260" i="1"/>
  <c r="AH260" i="1"/>
  <c r="AI260" i="1"/>
  <c r="AJ260" i="1"/>
  <c r="AK260" i="1"/>
  <c r="AP260" i="1"/>
  <c r="AR260" i="1"/>
  <c r="AT260" i="1"/>
  <c r="AX260" i="1"/>
  <c r="BS260" i="1"/>
  <c r="CW260" i="1" s="1"/>
  <c r="CO260" i="1" s="1"/>
  <c r="BV260" i="1"/>
  <c r="CY260" i="1" s="1"/>
  <c r="CQ260" i="1" s="1"/>
  <c r="BW260" i="1"/>
  <c r="CZ260" i="1" s="1"/>
  <c r="CR260" i="1" s="1"/>
  <c r="BX260" i="1"/>
  <c r="DA260" i="1" s="1"/>
  <c r="CS260" i="1" s="1"/>
  <c r="BY260" i="1"/>
  <c r="DB260" i="1" s="1"/>
  <c r="CT260" i="1" s="1"/>
  <c r="BZ260" i="1"/>
  <c r="DC260" i="1" s="1"/>
  <c r="CU260" i="1" s="1"/>
  <c r="AE261" i="1"/>
  <c r="W261" i="1" s="1"/>
  <c r="AG261" i="1"/>
  <c r="AH261" i="1"/>
  <c r="AI261" i="1"/>
  <c r="AJ261" i="1"/>
  <c r="AK261" i="1"/>
  <c r="AP261" i="1"/>
  <c r="AR261" i="1"/>
  <c r="AT261" i="1"/>
  <c r="AX261" i="1"/>
  <c r="BN261" i="1"/>
  <c r="BS261" i="1"/>
  <c r="CW261" i="1" s="1"/>
  <c r="CO261" i="1" s="1"/>
  <c r="BV261" i="1"/>
  <c r="CY261" i="1" s="1"/>
  <c r="CQ261" i="1" s="1"/>
  <c r="BW261" i="1"/>
  <c r="CZ261" i="1" s="1"/>
  <c r="CR261" i="1" s="1"/>
  <c r="BX261" i="1"/>
  <c r="DA261" i="1" s="1"/>
  <c r="CS261" i="1" s="1"/>
  <c r="BY261" i="1"/>
  <c r="DB261" i="1" s="1"/>
  <c r="CT261" i="1" s="1"/>
  <c r="BZ261" i="1"/>
  <c r="DC261" i="1" s="1"/>
  <c r="CU261" i="1" s="1"/>
  <c r="AE262" i="1"/>
  <c r="W262" i="1" s="1"/>
  <c r="AG262" i="1"/>
  <c r="AH262" i="1"/>
  <c r="AI262" i="1"/>
  <c r="AJ262" i="1"/>
  <c r="AK262" i="1"/>
  <c r="AP262" i="1"/>
  <c r="AR262" i="1"/>
  <c r="AT262" i="1"/>
  <c r="AX262" i="1"/>
  <c r="BS262" i="1"/>
  <c r="CW262" i="1" s="1"/>
  <c r="CO262" i="1" s="1"/>
  <c r="BV262" i="1"/>
  <c r="CY262" i="1" s="1"/>
  <c r="CQ262" i="1" s="1"/>
  <c r="BW262" i="1"/>
  <c r="CZ262" i="1" s="1"/>
  <c r="CR262" i="1" s="1"/>
  <c r="BX262" i="1"/>
  <c r="DA262" i="1" s="1"/>
  <c r="CS262" i="1" s="1"/>
  <c r="BY262" i="1"/>
  <c r="DB262" i="1" s="1"/>
  <c r="CT262" i="1" s="1"/>
  <c r="BZ262" i="1"/>
  <c r="DC262" i="1" s="1"/>
  <c r="CU262" i="1" s="1"/>
  <c r="AE263" i="1"/>
  <c r="W263" i="1" s="1"/>
  <c r="AG263" i="1"/>
  <c r="AH263" i="1"/>
  <c r="AI263" i="1"/>
  <c r="AJ263" i="1"/>
  <c r="AK263" i="1"/>
  <c r="AP263" i="1"/>
  <c r="AR263" i="1"/>
  <c r="AT263" i="1"/>
  <c r="AX263" i="1"/>
  <c r="BM263" i="1"/>
  <c r="BS263" i="1"/>
  <c r="CW263" i="1" s="1"/>
  <c r="CO263" i="1" s="1"/>
  <c r="BV263" i="1"/>
  <c r="CY263" i="1" s="1"/>
  <c r="CQ263" i="1" s="1"/>
  <c r="BW263" i="1"/>
  <c r="CZ263" i="1" s="1"/>
  <c r="CR263" i="1" s="1"/>
  <c r="BX263" i="1"/>
  <c r="DA263" i="1" s="1"/>
  <c r="CS263" i="1" s="1"/>
  <c r="BY263" i="1"/>
  <c r="DB263" i="1" s="1"/>
  <c r="CT263" i="1" s="1"/>
  <c r="BZ263" i="1"/>
  <c r="DC263" i="1" s="1"/>
  <c r="CU263" i="1" s="1"/>
  <c r="AE264" i="1"/>
  <c r="W264" i="1" s="1"/>
  <c r="AG264" i="1"/>
  <c r="AH264" i="1"/>
  <c r="AI264" i="1"/>
  <c r="AJ264" i="1"/>
  <c r="AK264" i="1"/>
  <c r="AP264" i="1"/>
  <c r="AR264" i="1"/>
  <c r="AT264" i="1"/>
  <c r="AX264" i="1"/>
  <c r="BN264" i="1"/>
  <c r="BS264" i="1"/>
  <c r="CW264" i="1" s="1"/>
  <c r="CO264" i="1" s="1"/>
  <c r="BV264" i="1"/>
  <c r="CY264" i="1" s="1"/>
  <c r="CQ264" i="1" s="1"/>
  <c r="BW264" i="1"/>
  <c r="CZ264" i="1" s="1"/>
  <c r="CR264" i="1" s="1"/>
  <c r="BX264" i="1"/>
  <c r="DA264" i="1" s="1"/>
  <c r="CS264" i="1" s="1"/>
  <c r="BY264" i="1"/>
  <c r="DB264" i="1" s="1"/>
  <c r="CT264" i="1" s="1"/>
  <c r="BZ264" i="1"/>
  <c r="DC264" i="1" s="1"/>
  <c r="CU264" i="1" s="1"/>
  <c r="AE265" i="1"/>
  <c r="W265" i="1" s="1"/>
  <c r="AG265" i="1"/>
  <c r="AH265" i="1"/>
  <c r="AI265" i="1"/>
  <c r="AJ265" i="1"/>
  <c r="AK265" i="1"/>
  <c r="AP265" i="1"/>
  <c r="AR265" i="1"/>
  <c r="AT265" i="1"/>
  <c r="AX265" i="1"/>
  <c r="BN265" i="1"/>
  <c r="BS265" i="1"/>
  <c r="CW265" i="1" s="1"/>
  <c r="CO265" i="1" s="1"/>
  <c r="BV265" i="1"/>
  <c r="CY265" i="1" s="1"/>
  <c r="CQ265" i="1" s="1"/>
  <c r="BW265" i="1"/>
  <c r="BX265" i="1"/>
  <c r="DA265" i="1" s="1"/>
  <c r="CS265" i="1" s="1"/>
  <c r="BY265" i="1"/>
  <c r="DB265" i="1" s="1"/>
  <c r="CT265" i="1" s="1"/>
  <c r="BZ265" i="1"/>
  <c r="DC265" i="1" s="1"/>
  <c r="CU265" i="1" s="1"/>
  <c r="CZ265" i="1"/>
  <c r="CR265" i="1" s="1"/>
  <c r="AE266" i="1"/>
  <c r="W266" i="1" s="1"/>
  <c r="AG266" i="1"/>
  <c r="AH266" i="1"/>
  <c r="AI266" i="1"/>
  <c r="AJ266" i="1"/>
  <c r="AK266" i="1"/>
  <c r="AP266" i="1"/>
  <c r="AR266" i="1"/>
  <c r="AT266" i="1"/>
  <c r="AX266" i="1"/>
  <c r="BN266" i="1"/>
  <c r="BS266" i="1"/>
  <c r="CW266" i="1" s="1"/>
  <c r="CO266" i="1" s="1"/>
  <c r="BV266" i="1"/>
  <c r="CY266" i="1" s="1"/>
  <c r="CQ266" i="1" s="1"/>
  <c r="BW266" i="1"/>
  <c r="BX266" i="1"/>
  <c r="DA266" i="1" s="1"/>
  <c r="CS266" i="1" s="1"/>
  <c r="BY266" i="1"/>
  <c r="DB266" i="1" s="1"/>
  <c r="CT266" i="1" s="1"/>
  <c r="BZ266" i="1"/>
  <c r="DC266" i="1" s="1"/>
  <c r="CU266" i="1" s="1"/>
  <c r="CZ266" i="1"/>
  <c r="CR266" i="1" s="1"/>
  <c r="BS267" i="1"/>
  <c r="CW267" i="1" s="1"/>
  <c r="CO267" i="1" s="1"/>
  <c r="BV267" i="1"/>
  <c r="CY267" i="1" s="1"/>
  <c r="CQ267" i="1" s="1"/>
  <c r="BW267" i="1"/>
  <c r="CZ267" i="1" s="1"/>
  <c r="CR267" i="1" s="1"/>
  <c r="BX267" i="1"/>
  <c r="DA267" i="1" s="1"/>
  <c r="CS267" i="1" s="1"/>
  <c r="BY267" i="1"/>
  <c r="DB267" i="1" s="1"/>
  <c r="CT267" i="1" s="1"/>
  <c r="BZ267" i="1"/>
  <c r="DC267" i="1" s="1"/>
  <c r="CU267" i="1" s="1"/>
  <c r="AN268" i="1"/>
  <c r="AN255" i="1" s="1"/>
  <c r="BN268" i="1"/>
  <c r="AN269" i="1"/>
  <c r="AN256" i="1" s="1"/>
  <c r="AZ256" i="1" s="1"/>
  <c r="E270" i="1"/>
  <c r="BN270" i="1" s="1"/>
  <c r="AN270" i="1"/>
  <c r="AN257" i="1" s="1"/>
  <c r="E271" i="1"/>
  <c r="AN271" i="1"/>
  <c r="AN258" i="1" s="1"/>
  <c r="BN271" i="1"/>
  <c r="BS271" i="1"/>
  <c r="AN272" i="1"/>
  <c r="AN259" i="1" s="1"/>
  <c r="AN273" i="1"/>
  <c r="AN260" i="1" s="1"/>
  <c r="AN274" i="1"/>
  <c r="AN261" i="1" s="1"/>
  <c r="AN275" i="1"/>
  <c r="AN262" i="1" s="1"/>
  <c r="AZ262" i="1" s="1"/>
  <c r="AN276" i="1"/>
  <c r="AN263" i="1" s="1"/>
  <c r="AZ263" i="1" s="1"/>
  <c r="AN277" i="1"/>
  <c r="AN264" i="1" s="1"/>
  <c r="AZ264" i="1" s="1"/>
  <c r="AN278" i="1"/>
  <c r="AN265" i="1" s="1"/>
  <c r="AZ265" i="1" s="1"/>
  <c r="AN279" i="1"/>
  <c r="AN266" i="1" s="1"/>
  <c r="CN203" i="1"/>
  <c r="CF206" i="1" s="1"/>
  <c r="CN204" i="1"/>
  <c r="CF210" i="1" s="1"/>
  <c r="BN223" i="1" s="1"/>
  <c r="CN205" i="1"/>
  <c r="BN204" i="1" s="1"/>
  <c r="BM207" i="1"/>
  <c r="BN207" i="1"/>
  <c r="E210" i="1"/>
  <c r="H210" i="1"/>
  <c r="R210" i="1"/>
  <c r="Z210" i="1"/>
  <c r="BN203" i="1" s="1"/>
  <c r="BR210" i="1"/>
  <c r="BS210" i="1" s="1"/>
  <c r="H211" i="1"/>
  <c r="R211" i="1"/>
  <c r="E212" i="1"/>
  <c r="R212" i="1"/>
  <c r="E213" i="1"/>
  <c r="BS230" i="1" s="1"/>
  <c r="AE215" i="1"/>
  <c r="W215" i="1" s="1"/>
  <c r="AG215" i="1"/>
  <c r="AH215" i="1"/>
  <c r="AI215" i="1"/>
  <c r="AJ215" i="1"/>
  <c r="AK215" i="1"/>
  <c r="AP215" i="1"/>
  <c r="AR215" i="1"/>
  <c r="AT215" i="1"/>
  <c r="AX215" i="1"/>
  <c r="BF215" i="1"/>
  <c r="CO215" i="1"/>
  <c r="CP215" i="1"/>
  <c r="CQ215" i="1"/>
  <c r="CR215" i="1"/>
  <c r="CS215" i="1"/>
  <c r="CT215" i="1"/>
  <c r="CU215" i="1"/>
  <c r="AE216" i="1"/>
  <c r="W216" i="1" s="1"/>
  <c r="AG216" i="1"/>
  <c r="AH216" i="1"/>
  <c r="AI216" i="1"/>
  <c r="AJ216" i="1"/>
  <c r="AK216" i="1"/>
  <c r="AP216" i="1"/>
  <c r="AR216" i="1"/>
  <c r="AT216" i="1"/>
  <c r="AX216" i="1"/>
  <c r="BF216" i="1"/>
  <c r="BS216" i="1"/>
  <c r="CW216" i="1" s="1"/>
  <c r="CO216" i="1" s="1"/>
  <c r="BV216" i="1"/>
  <c r="CY216" i="1" s="1"/>
  <c r="CQ216" i="1" s="1"/>
  <c r="BW216" i="1"/>
  <c r="CZ216" i="1" s="1"/>
  <c r="CR216" i="1" s="1"/>
  <c r="BX216" i="1"/>
  <c r="DA216" i="1" s="1"/>
  <c r="CS216" i="1" s="1"/>
  <c r="BY216" i="1"/>
  <c r="DB216" i="1" s="1"/>
  <c r="CT216" i="1" s="1"/>
  <c r="BZ216" i="1"/>
  <c r="DC216" i="1" s="1"/>
  <c r="CU216" i="1" s="1"/>
  <c r="AE217" i="1"/>
  <c r="W217" i="1" s="1"/>
  <c r="AG217" i="1"/>
  <c r="AH217" i="1"/>
  <c r="AI217" i="1"/>
  <c r="AJ217" i="1"/>
  <c r="AK217" i="1"/>
  <c r="AP217" i="1"/>
  <c r="AR217" i="1"/>
  <c r="AT217" i="1"/>
  <c r="AX217" i="1"/>
  <c r="BF217" i="1"/>
  <c r="BS217" i="1"/>
  <c r="CW217" i="1" s="1"/>
  <c r="CO217" i="1" s="1"/>
  <c r="BV217" i="1"/>
  <c r="CY217" i="1" s="1"/>
  <c r="CQ217" i="1" s="1"/>
  <c r="BW217" i="1"/>
  <c r="CZ217" i="1" s="1"/>
  <c r="CR217" i="1" s="1"/>
  <c r="BX217" i="1"/>
  <c r="DA217" i="1" s="1"/>
  <c r="CS217" i="1" s="1"/>
  <c r="BY217" i="1"/>
  <c r="DB217" i="1" s="1"/>
  <c r="CT217" i="1" s="1"/>
  <c r="BZ217" i="1"/>
  <c r="DC217" i="1" s="1"/>
  <c r="CU217" i="1" s="1"/>
  <c r="CX217" i="1"/>
  <c r="CP217" i="1" s="1"/>
  <c r="AE218" i="1"/>
  <c r="W218" i="1" s="1"/>
  <c r="AG218" i="1"/>
  <c r="AH218" i="1"/>
  <c r="AI218" i="1"/>
  <c r="AJ218" i="1"/>
  <c r="AK218" i="1"/>
  <c r="AP218" i="1"/>
  <c r="AR218" i="1"/>
  <c r="AT218" i="1"/>
  <c r="AX218" i="1"/>
  <c r="BS218" i="1"/>
  <c r="CW218" i="1" s="1"/>
  <c r="CO218" i="1" s="1"/>
  <c r="BV218" i="1"/>
  <c r="CY218" i="1" s="1"/>
  <c r="CQ218" i="1" s="1"/>
  <c r="BW218" i="1"/>
  <c r="CZ218" i="1" s="1"/>
  <c r="CR218" i="1" s="1"/>
  <c r="BX218" i="1"/>
  <c r="DA218" i="1" s="1"/>
  <c r="CS218" i="1" s="1"/>
  <c r="BY218" i="1"/>
  <c r="DB218" i="1" s="1"/>
  <c r="CT218" i="1" s="1"/>
  <c r="BZ218" i="1"/>
  <c r="DC218" i="1" s="1"/>
  <c r="CU218" i="1" s="1"/>
  <c r="AE219" i="1"/>
  <c r="W219" i="1" s="1"/>
  <c r="AG219" i="1"/>
  <c r="AH219" i="1"/>
  <c r="AI219" i="1"/>
  <c r="AJ219" i="1"/>
  <c r="AK219" i="1"/>
  <c r="AP219" i="1"/>
  <c r="AR219" i="1"/>
  <c r="AT219" i="1"/>
  <c r="AX219" i="1"/>
  <c r="BS219" i="1"/>
  <c r="CW219" i="1" s="1"/>
  <c r="CO219" i="1" s="1"/>
  <c r="BV219" i="1"/>
  <c r="CY219" i="1" s="1"/>
  <c r="CQ219" i="1" s="1"/>
  <c r="BW219" i="1"/>
  <c r="CZ219" i="1" s="1"/>
  <c r="CR219" i="1" s="1"/>
  <c r="BX219" i="1"/>
  <c r="DA219" i="1" s="1"/>
  <c r="CS219" i="1" s="1"/>
  <c r="BY219" i="1"/>
  <c r="DB219" i="1" s="1"/>
  <c r="CT219" i="1" s="1"/>
  <c r="BZ219" i="1"/>
  <c r="DC219" i="1" s="1"/>
  <c r="CU219" i="1" s="1"/>
  <c r="AE220" i="1"/>
  <c r="W220" i="1" s="1"/>
  <c r="AG220" i="1"/>
  <c r="AH220" i="1"/>
  <c r="AI220" i="1"/>
  <c r="AJ220" i="1"/>
  <c r="AK220" i="1"/>
  <c r="AP220" i="1"/>
  <c r="AR220" i="1"/>
  <c r="AT220" i="1"/>
  <c r="AX220" i="1"/>
  <c r="BS220" i="1"/>
  <c r="CW220" i="1" s="1"/>
  <c r="CO220" i="1" s="1"/>
  <c r="BV220" i="1"/>
  <c r="CY220" i="1" s="1"/>
  <c r="CQ220" i="1" s="1"/>
  <c r="BW220" i="1"/>
  <c r="CZ220" i="1" s="1"/>
  <c r="CR220" i="1" s="1"/>
  <c r="BX220" i="1"/>
  <c r="DA220" i="1" s="1"/>
  <c r="CS220" i="1" s="1"/>
  <c r="BY220" i="1"/>
  <c r="DB220" i="1" s="1"/>
  <c r="CT220" i="1" s="1"/>
  <c r="BZ220" i="1"/>
  <c r="DC220" i="1" s="1"/>
  <c r="CU220" i="1" s="1"/>
  <c r="AE221" i="1"/>
  <c r="W221" i="1" s="1"/>
  <c r="AG221" i="1"/>
  <c r="AH221" i="1"/>
  <c r="AI221" i="1"/>
  <c r="AJ221" i="1"/>
  <c r="AK221" i="1"/>
  <c r="AP221" i="1"/>
  <c r="AR221" i="1"/>
  <c r="AT221" i="1"/>
  <c r="AX221" i="1"/>
  <c r="BN221" i="1"/>
  <c r="BS221" i="1"/>
  <c r="CW221" i="1" s="1"/>
  <c r="CO221" i="1" s="1"/>
  <c r="BV221" i="1"/>
  <c r="CY221" i="1" s="1"/>
  <c r="CQ221" i="1" s="1"/>
  <c r="BW221" i="1"/>
  <c r="CZ221" i="1" s="1"/>
  <c r="CR221" i="1" s="1"/>
  <c r="BX221" i="1"/>
  <c r="DA221" i="1" s="1"/>
  <c r="CS221" i="1" s="1"/>
  <c r="BY221" i="1"/>
  <c r="DB221" i="1" s="1"/>
  <c r="CT221" i="1" s="1"/>
  <c r="BZ221" i="1"/>
  <c r="DC221" i="1" s="1"/>
  <c r="CU221" i="1" s="1"/>
  <c r="AE222" i="1"/>
  <c r="W222" i="1" s="1"/>
  <c r="AG222" i="1"/>
  <c r="AH222" i="1"/>
  <c r="AI222" i="1"/>
  <c r="AJ222" i="1"/>
  <c r="AK222" i="1"/>
  <c r="AP222" i="1"/>
  <c r="AR222" i="1"/>
  <c r="AT222" i="1"/>
  <c r="AX222" i="1"/>
  <c r="BS222" i="1"/>
  <c r="CW222" i="1" s="1"/>
  <c r="CO222" i="1" s="1"/>
  <c r="BV222" i="1"/>
  <c r="CY222" i="1" s="1"/>
  <c r="CQ222" i="1" s="1"/>
  <c r="BW222" i="1"/>
  <c r="CZ222" i="1" s="1"/>
  <c r="CR222" i="1" s="1"/>
  <c r="BX222" i="1"/>
  <c r="DA222" i="1" s="1"/>
  <c r="CS222" i="1" s="1"/>
  <c r="BY222" i="1"/>
  <c r="DB222" i="1" s="1"/>
  <c r="CT222" i="1" s="1"/>
  <c r="BZ222" i="1"/>
  <c r="DC222" i="1" s="1"/>
  <c r="CU222" i="1" s="1"/>
  <c r="AE223" i="1"/>
  <c r="W223" i="1" s="1"/>
  <c r="AG223" i="1"/>
  <c r="AH223" i="1"/>
  <c r="AI223" i="1"/>
  <c r="AJ223" i="1"/>
  <c r="AK223" i="1"/>
  <c r="AP223" i="1"/>
  <c r="AR223" i="1"/>
  <c r="AT223" i="1"/>
  <c r="AX223" i="1"/>
  <c r="BM223" i="1"/>
  <c r="BS223" i="1"/>
  <c r="CW223" i="1" s="1"/>
  <c r="CO223" i="1" s="1"/>
  <c r="BV223" i="1"/>
  <c r="CY223" i="1" s="1"/>
  <c r="CQ223" i="1" s="1"/>
  <c r="BW223" i="1"/>
  <c r="CZ223" i="1" s="1"/>
  <c r="CR223" i="1" s="1"/>
  <c r="BX223" i="1"/>
  <c r="DA223" i="1" s="1"/>
  <c r="CS223" i="1" s="1"/>
  <c r="BY223" i="1"/>
  <c r="DB223" i="1" s="1"/>
  <c r="CT223" i="1" s="1"/>
  <c r="BZ223" i="1"/>
  <c r="DC223" i="1" s="1"/>
  <c r="CU223" i="1" s="1"/>
  <c r="AE224" i="1"/>
  <c r="W224" i="1" s="1"/>
  <c r="AG224" i="1"/>
  <c r="AH224" i="1"/>
  <c r="AI224" i="1"/>
  <c r="AJ224" i="1"/>
  <c r="AK224" i="1"/>
  <c r="AP224" i="1"/>
  <c r="AR224" i="1"/>
  <c r="AT224" i="1"/>
  <c r="AX224" i="1"/>
  <c r="BN224" i="1"/>
  <c r="BS224" i="1"/>
  <c r="CW224" i="1" s="1"/>
  <c r="CO224" i="1" s="1"/>
  <c r="BV224" i="1"/>
  <c r="CY224" i="1" s="1"/>
  <c r="CQ224" i="1" s="1"/>
  <c r="BW224" i="1"/>
  <c r="CZ224" i="1" s="1"/>
  <c r="CR224" i="1" s="1"/>
  <c r="BX224" i="1"/>
  <c r="DA224" i="1" s="1"/>
  <c r="CS224" i="1" s="1"/>
  <c r="BY224" i="1"/>
  <c r="DB224" i="1" s="1"/>
  <c r="CT224" i="1" s="1"/>
  <c r="BZ224" i="1"/>
  <c r="DC224" i="1" s="1"/>
  <c r="CU224" i="1" s="1"/>
  <c r="AE225" i="1"/>
  <c r="W225" i="1" s="1"/>
  <c r="AG225" i="1"/>
  <c r="AH225" i="1"/>
  <c r="AI225" i="1"/>
  <c r="AJ225" i="1"/>
  <c r="AK225" i="1"/>
  <c r="AP225" i="1"/>
  <c r="AR225" i="1"/>
  <c r="AT225" i="1"/>
  <c r="AX225" i="1"/>
  <c r="BN225" i="1"/>
  <c r="BS225" i="1"/>
  <c r="CW225" i="1" s="1"/>
  <c r="CO225" i="1" s="1"/>
  <c r="BV225" i="1"/>
  <c r="CY225" i="1" s="1"/>
  <c r="CQ225" i="1" s="1"/>
  <c r="BW225" i="1"/>
  <c r="CZ225" i="1" s="1"/>
  <c r="CR225" i="1" s="1"/>
  <c r="BX225" i="1"/>
  <c r="DA225" i="1" s="1"/>
  <c r="CS225" i="1" s="1"/>
  <c r="BY225" i="1"/>
  <c r="DB225" i="1" s="1"/>
  <c r="CT225" i="1" s="1"/>
  <c r="BZ225" i="1"/>
  <c r="DC225" i="1" s="1"/>
  <c r="CU225" i="1" s="1"/>
  <c r="AE226" i="1"/>
  <c r="W226" i="1" s="1"/>
  <c r="AG226" i="1"/>
  <c r="AH226" i="1"/>
  <c r="AI226" i="1"/>
  <c r="AJ226" i="1"/>
  <c r="AK226" i="1"/>
  <c r="AP226" i="1"/>
  <c r="AR226" i="1"/>
  <c r="AT226" i="1"/>
  <c r="AX226" i="1"/>
  <c r="BN226" i="1"/>
  <c r="BS226" i="1"/>
  <c r="CW226" i="1" s="1"/>
  <c r="CO226" i="1" s="1"/>
  <c r="BV226" i="1"/>
  <c r="CY226" i="1" s="1"/>
  <c r="CQ226" i="1" s="1"/>
  <c r="BW226" i="1"/>
  <c r="CZ226" i="1" s="1"/>
  <c r="CR226" i="1" s="1"/>
  <c r="BX226" i="1"/>
  <c r="DA226" i="1" s="1"/>
  <c r="CS226" i="1" s="1"/>
  <c r="BY226" i="1"/>
  <c r="DB226" i="1" s="1"/>
  <c r="CT226" i="1" s="1"/>
  <c r="BZ226" i="1"/>
  <c r="DC226" i="1" s="1"/>
  <c r="CU226" i="1" s="1"/>
  <c r="BS227" i="1"/>
  <c r="BV227" i="1"/>
  <c r="CY227" i="1" s="1"/>
  <c r="CQ227" i="1" s="1"/>
  <c r="BW227" i="1"/>
  <c r="CZ227" i="1" s="1"/>
  <c r="CR227" i="1" s="1"/>
  <c r="BX227" i="1"/>
  <c r="DA227" i="1" s="1"/>
  <c r="CS227" i="1" s="1"/>
  <c r="BY227" i="1"/>
  <c r="BZ227" i="1"/>
  <c r="DC227" i="1" s="1"/>
  <c r="CU227" i="1" s="1"/>
  <c r="CW227" i="1"/>
  <c r="CO227" i="1" s="1"/>
  <c r="DB227" i="1"/>
  <c r="CT227" i="1" s="1"/>
  <c r="AN228" i="1"/>
  <c r="AN215" i="1" s="1"/>
  <c r="BN228" i="1"/>
  <c r="AN229" i="1"/>
  <c r="AN216" i="1" s="1"/>
  <c r="AZ216" i="1" s="1"/>
  <c r="E230" i="1"/>
  <c r="BN230" i="1" s="1"/>
  <c r="AN230" i="1"/>
  <c r="AN217" i="1" s="1"/>
  <c r="E231" i="1"/>
  <c r="BN231" i="1" s="1"/>
  <c r="AN231" i="1"/>
  <c r="AN218" i="1" s="1"/>
  <c r="AZ218" i="1" s="1"/>
  <c r="BS231" i="1"/>
  <c r="AN232" i="1"/>
  <c r="AN219" i="1" s="1"/>
  <c r="AN233" i="1"/>
  <c r="AN220" i="1" s="1"/>
  <c r="AN234" i="1"/>
  <c r="AN221" i="1" s="1"/>
  <c r="AN235" i="1"/>
  <c r="AN222" i="1" s="1"/>
  <c r="AZ222" i="1" s="1"/>
  <c r="AN236" i="1"/>
  <c r="AN223" i="1" s="1"/>
  <c r="AZ223" i="1" s="1"/>
  <c r="AN237" i="1"/>
  <c r="AN224" i="1" s="1"/>
  <c r="AN238" i="1"/>
  <c r="AN225" i="1" s="1"/>
  <c r="AN239" i="1"/>
  <c r="AN226" i="1" s="1"/>
  <c r="AZ226" i="1" s="1"/>
  <c r="CN163" i="1"/>
  <c r="CF166" i="1" s="1"/>
  <c r="BN167" i="1" s="1"/>
  <c r="CN164" i="1"/>
  <c r="CF170" i="1" s="1"/>
  <c r="BN183" i="1" s="1"/>
  <c r="CN165" i="1"/>
  <c r="BN164" i="1" s="1"/>
  <c r="BM167" i="1"/>
  <c r="E170" i="1"/>
  <c r="H170" i="1"/>
  <c r="R170" i="1"/>
  <c r="Z170" i="1"/>
  <c r="BN163" i="1" s="1"/>
  <c r="BR170" i="1"/>
  <c r="BS170" i="1" s="1"/>
  <c r="H171" i="1"/>
  <c r="R171" i="1"/>
  <c r="AV176" i="1" s="1"/>
  <c r="E172" i="1"/>
  <c r="R172" i="1"/>
  <c r="E173" i="1"/>
  <c r="BS190" i="1" s="1"/>
  <c r="AE175" i="1"/>
  <c r="W175" i="1" s="1"/>
  <c r="AG175" i="1"/>
  <c r="AH175" i="1"/>
  <c r="AI175" i="1"/>
  <c r="AJ175" i="1"/>
  <c r="AK175" i="1"/>
  <c r="AP175" i="1"/>
  <c r="AR175" i="1"/>
  <c r="AT175" i="1"/>
  <c r="AX175" i="1"/>
  <c r="BF175" i="1"/>
  <c r="CO175" i="1"/>
  <c r="CP175" i="1"/>
  <c r="CQ175" i="1"/>
  <c r="CR175" i="1"/>
  <c r="CS175" i="1"/>
  <c r="CT175" i="1"/>
  <c r="CU175" i="1"/>
  <c r="AE176" i="1"/>
  <c r="W176" i="1" s="1"/>
  <c r="AG176" i="1"/>
  <c r="AH176" i="1"/>
  <c r="AI176" i="1"/>
  <c r="AJ176" i="1"/>
  <c r="AK176" i="1"/>
  <c r="AP176" i="1"/>
  <c r="AR176" i="1"/>
  <c r="AT176" i="1"/>
  <c r="AX176" i="1"/>
  <c r="BF176" i="1"/>
  <c r="BS176" i="1"/>
  <c r="CW176" i="1" s="1"/>
  <c r="CO176" i="1" s="1"/>
  <c r="BV176" i="1"/>
  <c r="CY176" i="1" s="1"/>
  <c r="CQ176" i="1" s="1"/>
  <c r="BW176" i="1"/>
  <c r="CZ176" i="1" s="1"/>
  <c r="BX176" i="1"/>
  <c r="DA176" i="1" s="1"/>
  <c r="CS176" i="1" s="1"/>
  <c r="BY176" i="1"/>
  <c r="DB176" i="1" s="1"/>
  <c r="CT176" i="1" s="1"/>
  <c r="BZ176" i="1"/>
  <c r="DC176" i="1" s="1"/>
  <c r="CU176" i="1" s="1"/>
  <c r="CR176" i="1"/>
  <c r="AE177" i="1"/>
  <c r="W177" i="1" s="1"/>
  <c r="AG177" i="1"/>
  <c r="AH177" i="1"/>
  <c r="AI177" i="1"/>
  <c r="AJ177" i="1"/>
  <c r="AK177" i="1"/>
  <c r="AP177" i="1"/>
  <c r="AR177" i="1"/>
  <c r="AT177" i="1"/>
  <c r="AX177" i="1"/>
  <c r="BF177" i="1"/>
  <c r="BS177" i="1"/>
  <c r="BV177" i="1"/>
  <c r="CY177" i="1" s="1"/>
  <c r="CQ177" i="1" s="1"/>
  <c r="BW177" i="1"/>
  <c r="CZ177" i="1" s="1"/>
  <c r="CR177" i="1" s="1"/>
  <c r="BX177" i="1"/>
  <c r="DA177" i="1" s="1"/>
  <c r="CS177" i="1" s="1"/>
  <c r="BY177" i="1"/>
  <c r="DB177" i="1" s="1"/>
  <c r="CT177" i="1" s="1"/>
  <c r="BZ177" i="1"/>
  <c r="DC177" i="1" s="1"/>
  <c r="CU177" i="1" s="1"/>
  <c r="CW177" i="1"/>
  <c r="CO177" i="1" s="1"/>
  <c r="AE178" i="1"/>
  <c r="W178" i="1" s="1"/>
  <c r="AG178" i="1"/>
  <c r="AH178" i="1"/>
  <c r="AI178" i="1"/>
  <c r="AJ178" i="1"/>
  <c r="AK178" i="1"/>
  <c r="AP178" i="1"/>
  <c r="DF178" i="1" s="1"/>
  <c r="DK178" i="1" s="1"/>
  <c r="AR178" i="1"/>
  <c r="AT178" i="1"/>
  <c r="AX178" i="1"/>
  <c r="BS178" i="1"/>
  <c r="CW178" i="1" s="1"/>
  <c r="CO178" i="1" s="1"/>
  <c r="BV178" i="1"/>
  <c r="CY178" i="1" s="1"/>
  <c r="CQ178" i="1" s="1"/>
  <c r="BW178" i="1"/>
  <c r="CZ178" i="1" s="1"/>
  <c r="CR178" i="1" s="1"/>
  <c r="BX178" i="1"/>
  <c r="DA178" i="1" s="1"/>
  <c r="CS178" i="1" s="1"/>
  <c r="BY178" i="1"/>
  <c r="DB178" i="1" s="1"/>
  <c r="CT178" i="1" s="1"/>
  <c r="BZ178" i="1"/>
  <c r="DC178" i="1" s="1"/>
  <c r="CU178" i="1" s="1"/>
  <c r="AE179" i="1"/>
  <c r="W179" i="1" s="1"/>
  <c r="AG179" i="1"/>
  <c r="AH179" i="1"/>
  <c r="AI179" i="1"/>
  <c r="AJ179" i="1"/>
  <c r="AK179" i="1"/>
  <c r="AP179" i="1"/>
  <c r="AR179" i="1"/>
  <c r="AT179" i="1"/>
  <c r="AX179" i="1"/>
  <c r="BS179" i="1"/>
  <c r="CW179" i="1" s="1"/>
  <c r="CO179" i="1" s="1"/>
  <c r="CX179" i="1"/>
  <c r="CP179" i="1" s="1"/>
  <c r="BV179" i="1"/>
  <c r="CY179" i="1" s="1"/>
  <c r="CQ179" i="1" s="1"/>
  <c r="BW179" i="1"/>
  <c r="BX179" i="1"/>
  <c r="DA179" i="1" s="1"/>
  <c r="CS179" i="1" s="1"/>
  <c r="BY179" i="1"/>
  <c r="DB179" i="1" s="1"/>
  <c r="CT179" i="1" s="1"/>
  <c r="BZ179" i="1"/>
  <c r="DC179" i="1" s="1"/>
  <c r="CU179" i="1" s="1"/>
  <c r="CZ179" i="1"/>
  <c r="CR179" i="1" s="1"/>
  <c r="AE180" i="1"/>
  <c r="W180" i="1" s="1"/>
  <c r="AG180" i="1"/>
  <c r="AH180" i="1"/>
  <c r="AI180" i="1"/>
  <c r="AJ180" i="1"/>
  <c r="AK180" i="1"/>
  <c r="AP180" i="1"/>
  <c r="AR180" i="1"/>
  <c r="AT180" i="1"/>
  <c r="AX180" i="1"/>
  <c r="BS180" i="1"/>
  <c r="CW180" i="1" s="1"/>
  <c r="CO180" i="1" s="1"/>
  <c r="BV180" i="1"/>
  <c r="CY180" i="1" s="1"/>
  <c r="CQ180" i="1" s="1"/>
  <c r="BW180" i="1"/>
  <c r="CZ180" i="1" s="1"/>
  <c r="CR180" i="1" s="1"/>
  <c r="BX180" i="1"/>
  <c r="DA180" i="1" s="1"/>
  <c r="CS180" i="1" s="1"/>
  <c r="BY180" i="1"/>
  <c r="DB180" i="1" s="1"/>
  <c r="CT180" i="1" s="1"/>
  <c r="BZ180" i="1"/>
  <c r="DC180" i="1" s="1"/>
  <c r="CU180" i="1" s="1"/>
  <c r="AE181" i="1"/>
  <c r="W181" i="1" s="1"/>
  <c r="AG181" i="1"/>
  <c r="AH181" i="1"/>
  <c r="AI181" i="1"/>
  <c r="AJ181" i="1"/>
  <c r="AK181" i="1"/>
  <c r="AP181" i="1"/>
  <c r="AR181" i="1"/>
  <c r="AT181" i="1"/>
  <c r="AX181" i="1"/>
  <c r="BN181" i="1"/>
  <c r="BS181" i="1"/>
  <c r="CW181" i="1" s="1"/>
  <c r="CO181" i="1" s="1"/>
  <c r="BV181" i="1"/>
  <c r="CY181" i="1" s="1"/>
  <c r="CQ181" i="1" s="1"/>
  <c r="BW181" i="1"/>
  <c r="CZ181" i="1" s="1"/>
  <c r="CR181" i="1" s="1"/>
  <c r="BX181" i="1"/>
  <c r="DA181" i="1" s="1"/>
  <c r="CS181" i="1" s="1"/>
  <c r="BY181" i="1"/>
  <c r="DB181" i="1" s="1"/>
  <c r="CT181" i="1" s="1"/>
  <c r="BZ181" i="1"/>
  <c r="DC181" i="1" s="1"/>
  <c r="CU181" i="1" s="1"/>
  <c r="AE182" i="1"/>
  <c r="W182" i="1" s="1"/>
  <c r="AG182" i="1"/>
  <c r="AH182" i="1"/>
  <c r="AI182" i="1"/>
  <c r="AJ182" i="1"/>
  <c r="AK182" i="1"/>
  <c r="AP182" i="1"/>
  <c r="DG182" i="1" s="1"/>
  <c r="DK182" i="1" s="1"/>
  <c r="AR182" i="1"/>
  <c r="AT182" i="1"/>
  <c r="AX182" i="1"/>
  <c r="BS182" i="1"/>
  <c r="CW182" i="1" s="1"/>
  <c r="CO182" i="1" s="1"/>
  <c r="BV182" i="1"/>
  <c r="CY182" i="1" s="1"/>
  <c r="CQ182" i="1" s="1"/>
  <c r="BW182" i="1"/>
  <c r="BX182" i="1"/>
  <c r="DA182" i="1" s="1"/>
  <c r="CS182" i="1" s="1"/>
  <c r="BY182" i="1"/>
  <c r="DB182" i="1" s="1"/>
  <c r="CT182" i="1" s="1"/>
  <c r="BZ182" i="1"/>
  <c r="DC182" i="1" s="1"/>
  <c r="CU182" i="1" s="1"/>
  <c r="CZ182" i="1"/>
  <c r="CR182" i="1" s="1"/>
  <c r="AE183" i="1"/>
  <c r="W183" i="1" s="1"/>
  <c r="AG183" i="1"/>
  <c r="AH183" i="1"/>
  <c r="AI183" i="1"/>
  <c r="AJ183" i="1"/>
  <c r="AK183" i="1"/>
  <c r="AP183" i="1"/>
  <c r="AR183" i="1"/>
  <c r="AT183" i="1"/>
  <c r="AX183" i="1"/>
  <c r="BM183" i="1"/>
  <c r="BS183" i="1"/>
  <c r="CW183" i="1" s="1"/>
  <c r="CO183" i="1" s="1"/>
  <c r="BV183" i="1"/>
  <c r="CY183" i="1" s="1"/>
  <c r="CQ183" i="1" s="1"/>
  <c r="BW183" i="1"/>
  <c r="CZ183" i="1" s="1"/>
  <c r="CR183" i="1" s="1"/>
  <c r="BX183" i="1"/>
  <c r="DA183" i="1" s="1"/>
  <c r="CS183" i="1" s="1"/>
  <c r="BY183" i="1"/>
  <c r="DB183" i="1" s="1"/>
  <c r="CT183" i="1" s="1"/>
  <c r="BZ183" i="1"/>
  <c r="DC183" i="1" s="1"/>
  <c r="CU183" i="1" s="1"/>
  <c r="AE184" i="1"/>
  <c r="W184" i="1" s="1"/>
  <c r="AG184" i="1"/>
  <c r="AH184" i="1"/>
  <c r="AI184" i="1"/>
  <c r="AJ184" i="1"/>
  <c r="AK184" i="1"/>
  <c r="AP184" i="1"/>
  <c r="AR184" i="1"/>
  <c r="AT184" i="1"/>
  <c r="AX184" i="1"/>
  <c r="BN184" i="1"/>
  <c r="BS184" i="1"/>
  <c r="CW184" i="1" s="1"/>
  <c r="CO184" i="1" s="1"/>
  <c r="BV184" i="1"/>
  <c r="CY184" i="1" s="1"/>
  <c r="CQ184" i="1" s="1"/>
  <c r="BW184" i="1"/>
  <c r="CZ184" i="1" s="1"/>
  <c r="CR184" i="1" s="1"/>
  <c r="BX184" i="1"/>
  <c r="DA184" i="1" s="1"/>
  <c r="CS184" i="1" s="1"/>
  <c r="BY184" i="1"/>
  <c r="DB184" i="1" s="1"/>
  <c r="CT184" i="1" s="1"/>
  <c r="BZ184" i="1"/>
  <c r="DC184" i="1" s="1"/>
  <c r="CU184" i="1" s="1"/>
  <c r="AE185" i="1"/>
  <c r="W185" i="1" s="1"/>
  <c r="AG185" i="1"/>
  <c r="AH185" i="1"/>
  <c r="AI185" i="1"/>
  <c r="AJ185" i="1"/>
  <c r="AK185" i="1"/>
  <c r="AP185" i="1"/>
  <c r="AR185" i="1"/>
  <c r="AT185" i="1"/>
  <c r="AX185" i="1"/>
  <c r="BN185" i="1"/>
  <c r="BS185" i="1"/>
  <c r="CW185" i="1" s="1"/>
  <c r="CO185" i="1" s="1"/>
  <c r="BV185" i="1"/>
  <c r="CY185" i="1" s="1"/>
  <c r="CQ185" i="1" s="1"/>
  <c r="BW185" i="1"/>
  <c r="CZ185" i="1" s="1"/>
  <c r="CR185" i="1" s="1"/>
  <c r="BX185" i="1"/>
  <c r="DA185" i="1" s="1"/>
  <c r="CS185" i="1" s="1"/>
  <c r="BY185" i="1"/>
  <c r="DB185" i="1" s="1"/>
  <c r="CT185" i="1" s="1"/>
  <c r="BZ185" i="1"/>
  <c r="DC185" i="1" s="1"/>
  <c r="CU185" i="1" s="1"/>
  <c r="W186" i="1"/>
  <c r="AE186" i="1"/>
  <c r="AG186" i="1"/>
  <c r="AH186" i="1"/>
  <c r="AI186" i="1"/>
  <c r="AJ186" i="1"/>
  <c r="AK186" i="1"/>
  <c r="AP186" i="1"/>
  <c r="AR186" i="1"/>
  <c r="AT186" i="1"/>
  <c r="AX186" i="1"/>
  <c r="BN186" i="1"/>
  <c r="BS186" i="1"/>
  <c r="CW186" i="1" s="1"/>
  <c r="CO186" i="1" s="1"/>
  <c r="BV186" i="1"/>
  <c r="CY186" i="1" s="1"/>
  <c r="CQ186" i="1" s="1"/>
  <c r="BW186" i="1"/>
  <c r="CZ186" i="1" s="1"/>
  <c r="CR186" i="1" s="1"/>
  <c r="BX186" i="1"/>
  <c r="DA186" i="1" s="1"/>
  <c r="CS186" i="1" s="1"/>
  <c r="BY186" i="1"/>
  <c r="DB186" i="1" s="1"/>
  <c r="CT186" i="1" s="1"/>
  <c r="BZ186" i="1"/>
  <c r="DC186" i="1" s="1"/>
  <c r="CU186" i="1" s="1"/>
  <c r="BS187" i="1"/>
  <c r="CW187" i="1" s="1"/>
  <c r="CO187" i="1" s="1"/>
  <c r="BV187" i="1"/>
  <c r="CY187" i="1" s="1"/>
  <c r="CQ187" i="1" s="1"/>
  <c r="BW187" i="1"/>
  <c r="CZ187" i="1" s="1"/>
  <c r="CR187" i="1" s="1"/>
  <c r="BX187" i="1"/>
  <c r="DA187" i="1" s="1"/>
  <c r="CS187" i="1" s="1"/>
  <c r="BY187" i="1"/>
  <c r="DB187" i="1" s="1"/>
  <c r="CT187" i="1" s="1"/>
  <c r="BZ187" i="1"/>
  <c r="DC187" i="1" s="1"/>
  <c r="CU187" i="1" s="1"/>
  <c r="AN188" i="1"/>
  <c r="AN175" i="1" s="1"/>
  <c r="BN188" i="1"/>
  <c r="AN189" i="1"/>
  <c r="AN176" i="1" s="1"/>
  <c r="E190" i="1"/>
  <c r="AN190" i="1"/>
  <c r="AN177" i="1" s="1"/>
  <c r="BN190" i="1"/>
  <c r="E191" i="1"/>
  <c r="BN191" i="1" s="1"/>
  <c r="AN191" i="1"/>
  <c r="AN178" i="1" s="1"/>
  <c r="BS191" i="1"/>
  <c r="AN192" i="1"/>
  <c r="AN179" i="1" s="1"/>
  <c r="AZ179" i="1" s="1"/>
  <c r="AN193" i="1"/>
  <c r="AN180" i="1" s="1"/>
  <c r="AN194" i="1"/>
  <c r="AN181" i="1" s="1"/>
  <c r="AN195" i="1"/>
  <c r="AN182" i="1" s="1"/>
  <c r="AN196" i="1"/>
  <c r="AN183" i="1" s="1"/>
  <c r="AN197" i="1"/>
  <c r="AN184" i="1" s="1"/>
  <c r="AN198" i="1"/>
  <c r="AN185" i="1" s="1"/>
  <c r="AN199" i="1"/>
  <c r="AN186" i="1" s="1"/>
  <c r="CN123" i="1"/>
  <c r="CF126" i="1" s="1"/>
  <c r="BN127" i="1" s="1"/>
  <c r="CN124" i="1"/>
  <c r="CF130" i="1" s="1"/>
  <c r="BN143" i="1" s="1"/>
  <c r="CN125" i="1"/>
  <c r="BN124" i="1" s="1"/>
  <c r="BM127" i="1"/>
  <c r="E130" i="1"/>
  <c r="H130" i="1"/>
  <c r="R130" i="1"/>
  <c r="Z130" i="1"/>
  <c r="BN123" i="1" s="1"/>
  <c r="BR130" i="1"/>
  <c r="BS130" i="1" s="1"/>
  <c r="H131" i="1"/>
  <c r="R131" i="1"/>
  <c r="E132" i="1"/>
  <c r="R132" i="1"/>
  <c r="E133" i="1"/>
  <c r="BS150" i="1" s="1"/>
  <c r="AE135" i="1"/>
  <c r="W135" i="1" s="1"/>
  <c r="AG135" i="1"/>
  <c r="AH135" i="1"/>
  <c r="AI135" i="1"/>
  <c r="AJ135" i="1"/>
  <c r="AK135" i="1"/>
  <c r="AP135" i="1"/>
  <c r="AR135" i="1"/>
  <c r="AT135" i="1"/>
  <c r="AX135" i="1"/>
  <c r="BF135" i="1"/>
  <c r="CO135" i="1"/>
  <c r="CP135" i="1"/>
  <c r="CQ135" i="1"/>
  <c r="CR135" i="1"/>
  <c r="CS135" i="1"/>
  <c r="CT135" i="1"/>
  <c r="CU135" i="1"/>
  <c r="AE136" i="1"/>
  <c r="W136" i="1" s="1"/>
  <c r="AG136" i="1"/>
  <c r="AH136" i="1"/>
  <c r="AI136" i="1"/>
  <c r="AJ136" i="1"/>
  <c r="AK136" i="1"/>
  <c r="AP136" i="1"/>
  <c r="AR136" i="1"/>
  <c r="AT136" i="1"/>
  <c r="AX136" i="1"/>
  <c r="BF136" i="1"/>
  <c r="BS136" i="1"/>
  <c r="CW136" i="1" s="1"/>
  <c r="CO136" i="1" s="1"/>
  <c r="BV136" i="1"/>
  <c r="CY136" i="1" s="1"/>
  <c r="CQ136" i="1" s="1"/>
  <c r="BW136" i="1"/>
  <c r="CZ136" i="1" s="1"/>
  <c r="CR136" i="1" s="1"/>
  <c r="BX136" i="1"/>
  <c r="DA136" i="1" s="1"/>
  <c r="CS136" i="1" s="1"/>
  <c r="BY136" i="1"/>
  <c r="DB136" i="1" s="1"/>
  <c r="CT136" i="1" s="1"/>
  <c r="BZ136" i="1"/>
  <c r="DC136" i="1" s="1"/>
  <c r="CU136" i="1" s="1"/>
  <c r="AE137" i="1"/>
  <c r="W137" i="1" s="1"/>
  <c r="AG137" i="1"/>
  <c r="AH137" i="1"/>
  <c r="AI137" i="1"/>
  <c r="AJ137" i="1"/>
  <c r="AK137" i="1"/>
  <c r="AP137" i="1"/>
  <c r="AR137" i="1"/>
  <c r="AT137" i="1"/>
  <c r="AX137" i="1"/>
  <c r="BF137" i="1"/>
  <c r="BS137" i="1"/>
  <c r="CW137" i="1" s="1"/>
  <c r="CO137" i="1" s="1"/>
  <c r="BV137" i="1"/>
  <c r="CY137" i="1" s="1"/>
  <c r="CQ137" i="1" s="1"/>
  <c r="BW137" i="1"/>
  <c r="CZ137" i="1" s="1"/>
  <c r="CR137" i="1" s="1"/>
  <c r="BX137" i="1"/>
  <c r="DA137" i="1" s="1"/>
  <c r="CS137" i="1" s="1"/>
  <c r="BY137" i="1"/>
  <c r="DB137" i="1" s="1"/>
  <c r="CT137" i="1" s="1"/>
  <c r="BZ137" i="1"/>
  <c r="DC137" i="1" s="1"/>
  <c r="CU137" i="1" s="1"/>
  <c r="AE138" i="1"/>
  <c r="W138" i="1" s="1"/>
  <c r="AG138" i="1"/>
  <c r="AH138" i="1"/>
  <c r="AI138" i="1"/>
  <c r="AJ138" i="1"/>
  <c r="AK138" i="1"/>
  <c r="AP138" i="1"/>
  <c r="AR138" i="1"/>
  <c r="AT138" i="1"/>
  <c r="AX138" i="1"/>
  <c r="BS138" i="1"/>
  <c r="CW138" i="1" s="1"/>
  <c r="CO138" i="1" s="1"/>
  <c r="BV138" i="1"/>
  <c r="CY138" i="1" s="1"/>
  <c r="CQ138" i="1" s="1"/>
  <c r="BW138" i="1"/>
  <c r="CZ138" i="1" s="1"/>
  <c r="CR138" i="1" s="1"/>
  <c r="BX138" i="1"/>
  <c r="DA138" i="1" s="1"/>
  <c r="CS138" i="1" s="1"/>
  <c r="BY138" i="1"/>
  <c r="DB138" i="1" s="1"/>
  <c r="CT138" i="1" s="1"/>
  <c r="BZ138" i="1"/>
  <c r="DC138" i="1" s="1"/>
  <c r="CU138" i="1" s="1"/>
  <c r="AE139" i="1"/>
  <c r="W139" i="1" s="1"/>
  <c r="AG139" i="1"/>
  <c r="AH139" i="1"/>
  <c r="AI139" i="1"/>
  <c r="AJ139" i="1"/>
  <c r="AK139" i="1"/>
  <c r="AP139" i="1"/>
  <c r="AR139" i="1"/>
  <c r="AT139" i="1"/>
  <c r="AX139" i="1"/>
  <c r="BS139" i="1"/>
  <c r="CW139" i="1" s="1"/>
  <c r="CO139" i="1" s="1"/>
  <c r="BV139" i="1"/>
  <c r="CY139" i="1" s="1"/>
  <c r="CQ139" i="1" s="1"/>
  <c r="BW139" i="1"/>
  <c r="CZ139" i="1" s="1"/>
  <c r="CR139" i="1" s="1"/>
  <c r="BX139" i="1"/>
  <c r="DA139" i="1" s="1"/>
  <c r="CS139" i="1" s="1"/>
  <c r="BY139" i="1"/>
  <c r="DB139" i="1" s="1"/>
  <c r="CT139" i="1" s="1"/>
  <c r="BZ139" i="1"/>
  <c r="DC139" i="1" s="1"/>
  <c r="CU139" i="1" s="1"/>
  <c r="AE140" i="1"/>
  <c r="W140" i="1" s="1"/>
  <c r="AG140" i="1"/>
  <c r="AH140" i="1"/>
  <c r="AI140" i="1"/>
  <c r="AJ140" i="1"/>
  <c r="AK140" i="1"/>
  <c r="AP140" i="1"/>
  <c r="AR140" i="1"/>
  <c r="AT140" i="1"/>
  <c r="AX140" i="1"/>
  <c r="BS140" i="1"/>
  <c r="CW140" i="1" s="1"/>
  <c r="CO140" i="1" s="1"/>
  <c r="BV140" i="1"/>
  <c r="CY140" i="1" s="1"/>
  <c r="CQ140" i="1" s="1"/>
  <c r="BW140" i="1"/>
  <c r="CZ140" i="1" s="1"/>
  <c r="CR140" i="1" s="1"/>
  <c r="BX140" i="1"/>
  <c r="DA140" i="1" s="1"/>
  <c r="CS140" i="1" s="1"/>
  <c r="BY140" i="1"/>
  <c r="DB140" i="1" s="1"/>
  <c r="CT140" i="1" s="1"/>
  <c r="BZ140" i="1"/>
  <c r="DC140" i="1" s="1"/>
  <c r="CU140" i="1" s="1"/>
  <c r="AE141" i="1"/>
  <c r="W141" i="1" s="1"/>
  <c r="AG141" i="1"/>
  <c r="AH141" i="1"/>
  <c r="AI141" i="1"/>
  <c r="AJ141" i="1"/>
  <c r="AK141" i="1"/>
  <c r="AP141" i="1"/>
  <c r="AR141" i="1"/>
  <c r="AT141" i="1"/>
  <c r="AX141" i="1"/>
  <c r="BN141" i="1"/>
  <c r="BS141" i="1"/>
  <c r="CW141" i="1" s="1"/>
  <c r="CO141" i="1" s="1"/>
  <c r="BV141" i="1"/>
  <c r="CY141" i="1" s="1"/>
  <c r="CQ141" i="1" s="1"/>
  <c r="BW141" i="1"/>
  <c r="CZ141" i="1" s="1"/>
  <c r="CR141" i="1" s="1"/>
  <c r="BX141" i="1"/>
  <c r="DA141" i="1" s="1"/>
  <c r="CS141" i="1" s="1"/>
  <c r="BY141" i="1"/>
  <c r="DB141" i="1" s="1"/>
  <c r="CT141" i="1" s="1"/>
  <c r="BZ141" i="1"/>
  <c r="DC141" i="1" s="1"/>
  <c r="CU141" i="1" s="1"/>
  <c r="AE142" i="1"/>
  <c r="W142" i="1" s="1"/>
  <c r="AG142" i="1"/>
  <c r="AH142" i="1"/>
  <c r="AI142" i="1"/>
  <c r="AJ142" i="1"/>
  <c r="AK142" i="1"/>
  <c r="AP142" i="1"/>
  <c r="AR142" i="1"/>
  <c r="AT142" i="1"/>
  <c r="AX142" i="1"/>
  <c r="BS142" i="1"/>
  <c r="CW142" i="1" s="1"/>
  <c r="CO142" i="1" s="1"/>
  <c r="BV142" i="1"/>
  <c r="CY142" i="1" s="1"/>
  <c r="CQ142" i="1" s="1"/>
  <c r="BW142" i="1"/>
  <c r="CZ142" i="1" s="1"/>
  <c r="CR142" i="1" s="1"/>
  <c r="BX142" i="1"/>
  <c r="DA142" i="1" s="1"/>
  <c r="CS142" i="1" s="1"/>
  <c r="BY142" i="1"/>
  <c r="DB142" i="1" s="1"/>
  <c r="CT142" i="1" s="1"/>
  <c r="BZ142" i="1"/>
  <c r="DC142" i="1" s="1"/>
  <c r="CU142" i="1" s="1"/>
  <c r="AE143" i="1"/>
  <c r="W143" i="1" s="1"/>
  <c r="AG143" i="1"/>
  <c r="AH143" i="1"/>
  <c r="AI143" i="1"/>
  <c r="AJ143" i="1"/>
  <c r="AK143" i="1"/>
  <c r="AP143" i="1"/>
  <c r="AR143" i="1"/>
  <c r="AT143" i="1"/>
  <c r="AX143" i="1"/>
  <c r="BM143" i="1"/>
  <c r="BS143" i="1"/>
  <c r="CW143" i="1" s="1"/>
  <c r="CO143" i="1" s="1"/>
  <c r="BV143" i="1"/>
  <c r="CY143" i="1" s="1"/>
  <c r="CQ143" i="1" s="1"/>
  <c r="BW143" i="1"/>
  <c r="CZ143" i="1" s="1"/>
  <c r="CR143" i="1" s="1"/>
  <c r="BX143" i="1"/>
  <c r="DA143" i="1" s="1"/>
  <c r="CS143" i="1" s="1"/>
  <c r="BY143" i="1"/>
  <c r="DB143" i="1" s="1"/>
  <c r="CT143" i="1" s="1"/>
  <c r="BZ143" i="1"/>
  <c r="DC143" i="1" s="1"/>
  <c r="CU143" i="1" s="1"/>
  <c r="AE144" i="1"/>
  <c r="W144" i="1" s="1"/>
  <c r="AG144" i="1"/>
  <c r="AH144" i="1"/>
  <c r="AI144" i="1"/>
  <c r="AJ144" i="1"/>
  <c r="AK144" i="1"/>
  <c r="AP144" i="1"/>
  <c r="AR144" i="1"/>
  <c r="AT144" i="1"/>
  <c r="AX144" i="1"/>
  <c r="BN144" i="1"/>
  <c r="BS144" i="1"/>
  <c r="CW144" i="1" s="1"/>
  <c r="CO144" i="1" s="1"/>
  <c r="CX144" i="1"/>
  <c r="CP144" i="1" s="1"/>
  <c r="BV144" i="1"/>
  <c r="CY144" i="1" s="1"/>
  <c r="CQ144" i="1" s="1"/>
  <c r="BW144" i="1"/>
  <c r="CZ144" i="1" s="1"/>
  <c r="CR144" i="1" s="1"/>
  <c r="BX144" i="1"/>
  <c r="DA144" i="1" s="1"/>
  <c r="CS144" i="1" s="1"/>
  <c r="BY144" i="1"/>
  <c r="DB144" i="1" s="1"/>
  <c r="CT144" i="1" s="1"/>
  <c r="BZ144" i="1"/>
  <c r="DC144" i="1" s="1"/>
  <c r="CU144" i="1" s="1"/>
  <c r="AE145" i="1"/>
  <c r="W145" i="1" s="1"/>
  <c r="AG145" i="1"/>
  <c r="AH145" i="1"/>
  <c r="AI145" i="1"/>
  <c r="AJ145" i="1"/>
  <c r="AK145" i="1"/>
  <c r="AP145" i="1"/>
  <c r="AR145" i="1"/>
  <c r="AT145" i="1"/>
  <c r="AX145" i="1"/>
  <c r="BN145" i="1"/>
  <c r="BS145" i="1"/>
  <c r="CW145" i="1" s="1"/>
  <c r="CO145" i="1" s="1"/>
  <c r="BV145" i="1"/>
  <c r="CY145" i="1" s="1"/>
  <c r="CQ145" i="1" s="1"/>
  <c r="BW145" i="1"/>
  <c r="CZ145" i="1" s="1"/>
  <c r="CR145" i="1" s="1"/>
  <c r="BX145" i="1"/>
  <c r="DA145" i="1" s="1"/>
  <c r="CS145" i="1" s="1"/>
  <c r="BY145" i="1"/>
  <c r="DB145" i="1" s="1"/>
  <c r="CT145" i="1" s="1"/>
  <c r="BZ145" i="1"/>
  <c r="DC145" i="1" s="1"/>
  <c r="CU145" i="1" s="1"/>
  <c r="AE146" i="1"/>
  <c r="W146" i="1" s="1"/>
  <c r="AG146" i="1"/>
  <c r="AH146" i="1"/>
  <c r="AI146" i="1"/>
  <c r="AJ146" i="1"/>
  <c r="AK146" i="1"/>
  <c r="AP146" i="1"/>
  <c r="AR146" i="1"/>
  <c r="AT146" i="1"/>
  <c r="AX146" i="1"/>
  <c r="BN146" i="1"/>
  <c r="BS146" i="1"/>
  <c r="CW146" i="1" s="1"/>
  <c r="CO146" i="1" s="1"/>
  <c r="BV146" i="1"/>
  <c r="CY146" i="1" s="1"/>
  <c r="CQ146" i="1" s="1"/>
  <c r="BW146" i="1"/>
  <c r="CZ146" i="1" s="1"/>
  <c r="CR146" i="1" s="1"/>
  <c r="BX146" i="1"/>
  <c r="DA146" i="1" s="1"/>
  <c r="CS146" i="1" s="1"/>
  <c r="BY146" i="1"/>
  <c r="DB146" i="1" s="1"/>
  <c r="CT146" i="1" s="1"/>
  <c r="BZ146" i="1"/>
  <c r="DC146" i="1" s="1"/>
  <c r="CU146" i="1" s="1"/>
  <c r="BS147" i="1"/>
  <c r="CW147" i="1" s="1"/>
  <c r="CO147" i="1" s="1"/>
  <c r="BV147" i="1"/>
  <c r="CY147" i="1" s="1"/>
  <c r="CQ147" i="1" s="1"/>
  <c r="BW147" i="1"/>
  <c r="CZ147" i="1" s="1"/>
  <c r="CR147" i="1" s="1"/>
  <c r="BX147" i="1"/>
  <c r="DA147" i="1" s="1"/>
  <c r="CS147" i="1" s="1"/>
  <c r="BY147" i="1"/>
  <c r="DB147" i="1" s="1"/>
  <c r="CT147" i="1" s="1"/>
  <c r="BZ147" i="1"/>
  <c r="DC147" i="1" s="1"/>
  <c r="CU147" i="1" s="1"/>
  <c r="AN148" i="1"/>
  <c r="AN135" i="1" s="1"/>
  <c r="BN148" i="1"/>
  <c r="AN149" i="1"/>
  <c r="AN136" i="1" s="1"/>
  <c r="E150" i="1"/>
  <c r="BN150" i="1" s="1"/>
  <c r="AN150" i="1"/>
  <c r="AN137" i="1" s="1"/>
  <c r="E151" i="1"/>
  <c r="BN151" i="1" s="1"/>
  <c r="AN151" i="1"/>
  <c r="AN138" i="1" s="1"/>
  <c r="BS151" i="1"/>
  <c r="AN152" i="1"/>
  <c r="AN139" i="1" s="1"/>
  <c r="AZ139" i="1" s="1"/>
  <c r="AN153" i="1"/>
  <c r="AN140" i="1" s="1"/>
  <c r="AN154" i="1"/>
  <c r="AN141" i="1" s="1"/>
  <c r="AN155" i="1"/>
  <c r="AN142" i="1" s="1"/>
  <c r="AN156" i="1"/>
  <c r="AN143" i="1" s="1"/>
  <c r="AN157" i="1"/>
  <c r="AN144" i="1" s="1"/>
  <c r="AN158" i="1"/>
  <c r="AN145" i="1" s="1"/>
  <c r="AN159" i="1"/>
  <c r="AN146" i="1" s="1"/>
  <c r="CF86" i="1"/>
  <c r="BN87" i="1" s="1"/>
  <c r="CN85" i="1"/>
  <c r="BN84" i="1" s="1"/>
  <c r="BM87" i="1"/>
  <c r="E90" i="1"/>
  <c r="H90" i="1"/>
  <c r="R90" i="1"/>
  <c r="Z90" i="1"/>
  <c r="BN83" i="1" s="1"/>
  <c r="BR90" i="1"/>
  <c r="BS90" i="1" s="1"/>
  <c r="CF90" i="1"/>
  <c r="BN103" i="1" s="1"/>
  <c r="H91" i="1"/>
  <c r="R91" i="1"/>
  <c r="AV98" i="1" s="1"/>
  <c r="E92" i="1"/>
  <c r="R92" i="1"/>
  <c r="E93" i="1"/>
  <c r="BS110" i="1" s="1"/>
  <c r="AE95" i="1"/>
  <c r="W95" i="1" s="1"/>
  <c r="AG95" i="1"/>
  <c r="AH95" i="1"/>
  <c r="AI95" i="1"/>
  <c r="AJ95" i="1"/>
  <c r="AK95" i="1"/>
  <c r="AP95" i="1"/>
  <c r="AR95" i="1"/>
  <c r="AT95" i="1"/>
  <c r="AX95" i="1"/>
  <c r="BF95" i="1"/>
  <c r="CO95" i="1"/>
  <c r="CP95" i="1"/>
  <c r="CQ95" i="1"/>
  <c r="CR95" i="1"/>
  <c r="CS95" i="1"/>
  <c r="CT95" i="1"/>
  <c r="CU95" i="1"/>
  <c r="AE96" i="1"/>
  <c r="W96" i="1" s="1"/>
  <c r="AG96" i="1"/>
  <c r="AH96" i="1"/>
  <c r="AI96" i="1"/>
  <c r="AJ96" i="1"/>
  <c r="AK96" i="1"/>
  <c r="AP96" i="1"/>
  <c r="AR96" i="1"/>
  <c r="AT96" i="1"/>
  <c r="AX96" i="1"/>
  <c r="BF96" i="1"/>
  <c r="BS96" i="1"/>
  <c r="CW96" i="1" s="1"/>
  <c r="CO96" i="1" s="1"/>
  <c r="BV96" i="1"/>
  <c r="CY96" i="1" s="1"/>
  <c r="CQ96" i="1" s="1"/>
  <c r="BW96" i="1"/>
  <c r="BX96" i="1"/>
  <c r="DA96" i="1" s="1"/>
  <c r="CS96" i="1" s="1"/>
  <c r="BY96" i="1"/>
  <c r="DB96" i="1" s="1"/>
  <c r="CT96" i="1" s="1"/>
  <c r="BZ96" i="1"/>
  <c r="DC96" i="1" s="1"/>
  <c r="CU96" i="1" s="1"/>
  <c r="CZ96" i="1"/>
  <c r="CR96" i="1" s="1"/>
  <c r="AE97" i="1"/>
  <c r="W97" i="1" s="1"/>
  <c r="AG97" i="1"/>
  <c r="AH97" i="1"/>
  <c r="AI97" i="1"/>
  <c r="AJ97" i="1"/>
  <c r="AK97" i="1"/>
  <c r="AP97" i="1"/>
  <c r="DE97" i="1" s="1"/>
  <c r="DK97" i="1" s="1"/>
  <c r="AR97" i="1"/>
  <c r="AT97" i="1"/>
  <c r="AX97" i="1"/>
  <c r="BF97" i="1"/>
  <c r="BS97" i="1"/>
  <c r="CW97" i="1" s="1"/>
  <c r="CO97" i="1" s="1"/>
  <c r="BV97" i="1"/>
  <c r="CY97" i="1" s="1"/>
  <c r="CQ97" i="1" s="1"/>
  <c r="BW97" i="1"/>
  <c r="CZ97" i="1" s="1"/>
  <c r="CR97" i="1" s="1"/>
  <c r="BX97" i="1"/>
  <c r="DA97" i="1" s="1"/>
  <c r="CS97" i="1" s="1"/>
  <c r="BY97" i="1"/>
  <c r="DB97" i="1" s="1"/>
  <c r="CT97" i="1" s="1"/>
  <c r="BZ97" i="1"/>
  <c r="DC97" i="1" s="1"/>
  <c r="CU97" i="1" s="1"/>
  <c r="AE98" i="1"/>
  <c r="W98" i="1" s="1"/>
  <c r="AG98" i="1"/>
  <c r="AH98" i="1"/>
  <c r="AI98" i="1"/>
  <c r="AJ98" i="1"/>
  <c r="AK98" i="1"/>
  <c r="AP98" i="1"/>
  <c r="AR98" i="1"/>
  <c r="AT98" i="1"/>
  <c r="AX98" i="1"/>
  <c r="BS98" i="1"/>
  <c r="CW98" i="1" s="1"/>
  <c r="CO98" i="1" s="1"/>
  <c r="BV98" i="1"/>
  <c r="CY98" i="1" s="1"/>
  <c r="CQ98" i="1" s="1"/>
  <c r="BW98" i="1"/>
  <c r="CZ98" i="1" s="1"/>
  <c r="CR98" i="1" s="1"/>
  <c r="BX98" i="1"/>
  <c r="DA98" i="1" s="1"/>
  <c r="CS98" i="1" s="1"/>
  <c r="BY98" i="1"/>
  <c r="DB98" i="1" s="1"/>
  <c r="CT98" i="1" s="1"/>
  <c r="BZ98" i="1"/>
  <c r="DC98" i="1" s="1"/>
  <c r="CU98" i="1" s="1"/>
  <c r="AE99" i="1"/>
  <c r="W99" i="1" s="1"/>
  <c r="AG99" i="1"/>
  <c r="AH99" i="1"/>
  <c r="AI99" i="1"/>
  <c r="AJ99" i="1"/>
  <c r="AK99" i="1"/>
  <c r="AP99" i="1"/>
  <c r="AR99" i="1"/>
  <c r="AT99" i="1"/>
  <c r="AX99" i="1"/>
  <c r="BS99" i="1"/>
  <c r="CW99" i="1" s="1"/>
  <c r="CO99" i="1" s="1"/>
  <c r="BV99" i="1"/>
  <c r="CY99" i="1" s="1"/>
  <c r="CQ99" i="1" s="1"/>
  <c r="BW99" i="1"/>
  <c r="CZ99" i="1" s="1"/>
  <c r="CR99" i="1" s="1"/>
  <c r="BX99" i="1"/>
  <c r="DA99" i="1" s="1"/>
  <c r="CS99" i="1" s="1"/>
  <c r="BY99" i="1"/>
  <c r="DB99" i="1" s="1"/>
  <c r="CT99" i="1" s="1"/>
  <c r="BZ99" i="1"/>
  <c r="DC99" i="1" s="1"/>
  <c r="CU99" i="1" s="1"/>
  <c r="AE100" i="1"/>
  <c r="W100" i="1" s="1"/>
  <c r="AG100" i="1"/>
  <c r="AH100" i="1"/>
  <c r="AI100" i="1"/>
  <c r="AJ100" i="1"/>
  <c r="AK100" i="1"/>
  <c r="AP100" i="1"/>
  <c r="AR100" i="1"/>
  <c r="AT100" i="1"/>
  <c r="AX100" i="1"/>
  <c r="BS100" i="1"/>
  <c r="CW100" i="1" s="1"/>
  <c r="CO100" i="1" s="1"/>
  <c r="BV100" i="1"/>
  <c r="CY100" i="1" s="1"/>
  <c r="CQ100" i="1" s="1"/>
  <c r="BW100" i="1"/>
  <c r="CZ100" i="1" s="1"/>
  <c r="CR100" i="1" s="1"/>
  <c r="BX100" i="1"/>
  <c r="DA100" i="1" s="1"/>
  <c r="CS100" i="1" s="1"/>
  <c r="BY100" i="1"/>
  <c r="DB100" i="1" s="1"/>
  <c r="CT100" i="1" s="1"/>
  <c r="BZ100" i="1"/>
  <c r="DC100" i="1" s="1"/>
  <c r="CU100" i="1" s="1"/>
  <c r="AE101" i="1"/>
  <c r="W101" i="1" s="1"/>
  <c r="AG101" i="1"/>
  <c r="AH101" i="1"/>
  <c r="AI101" i="1"/>
  <c r="AJ101" i="1"/>
  <c r="AK101" i="1"/>
  <c r="AP101" i="1"/>
  <c r="DE101" i="1" s="1"/>
  <c r="DK101" i="1" s="1"/>
  <c r="AR101" i="1"/>
  <c r="AT101" i="1"/>
  <c r="AX101" i="1"/>
  <c r="BN101" i="1"/>
  <c r="BS101" i="1"/>
  <c r="CW101" i="1" s="1"/>
  <c r="CO101" i="1" s="1"/>
  <c r="BV101" i="1"/>
  <c r="CY101" i="1" s="1"/>
  <c r="CQ101" i="1" s="1"/>
  <c r="BW101" i="1"/>
  <c r="CZ101" i="1" s="1"/>
  <c r="CR101" i="1" s="1"/>
  <c r="BX101" i="1"/>
  <c r="DA101" i="1" s="1"/>
  <c r="CS101" i="1" s="1"/>
  <c r="BY101" i="1"/>
  <c r="DB101" i="1" s="1"/>
  <c r="CT101" i="1" s="1"/>
  <c r="BZ101" i="1"/>
  <c r="DC101" i="1" s="1"/>
  <c r="CU101" i="1" s="1"/>
  <c r="AE102" i="1"/>
  <c r="W102" i="1" s="1"/>
  <c r="AG102" i="1"/>
  <c r="AH102" i="1"/>
  <c r="AI102" i="1"/>
  <c r="AJ102" i="1"/>
  <c r="AK102" i="1"/>
  <c r="AP102" i="1"/>
  <c r="AR102" i="1"/>
  <c r="AT102" i="1"/>
  <c r="AX102" i="1"/>
  <c r="BS102" i="1"/>
  <c r="CW102" i="1" s="1"/>
  <c r="CO102" i="1" s="1"/>
  <c r="BV102" i="1"/>
  <c r="CY102" i="1" s="1"/>
  <c r="CQ102" i="1" s="1"/>
  <c r="BW102" i="1"/>
  <c r="CZ102" i="1" s="1"/>
  <c r="CR102" i="1" s="1"/>
  <c r="BX102" i="1"/>
  <c r="DA102" i="1" s="1"/>
  <c r="CS102" i="1" s="1"/>
  <c r="BY102" i="1"/>
  <c r="DB102" i="1" s="1"/>
  <c r="CT102" i="1" s="1"/>
  <c r="BZ102" i="1"/>
  <c r="DC102" i="1" s="1"/>
  <c r="CU102" i="1" s="1"/>
  <c r="AE103" i="1"/>
  <c r="W103" i="1" s="1"/>
  <c r="AG103" i="1"/>
  <c r="AH103" i="1"/>
  <c r="AI103" i="1"/>
  <c r="AJ103" i="1"/>
  <c r="AK103" i="1"/>
  <c r="AP103" i="1"/>
  <c r="AR103" i="1"/>
  <c r="AT103" i="1"/>
  <c r="AX103" i="1"/>
  <c r="BM103" i="1"/>
  <c r="BS103" i="1"/>
  <c r="CW103" i="1" s="1"/>
  <c r="CO103" i="1" s="1"/>
  <c r="BV103" i="1"/>
  <c r="CY103" i="1" s="1"/>
  <c r="CQ103" i="1" s="1"/>
  <c r="BW103" i="1"/>
  <c r="CZ103" i="1" s="1"/>
  <c r="CR103" i="1" s="1"/>
  <c r="BX103" i="1"/>
  <c r="DA103" i="1" s="1"/>
  <c r="CS103" i="1" s="1"/>
  <c r="BY103" i="1"/>
  <c r="DB103" i="1" s="1"/>
  <c r="CT103" i="1" s="1"/>
  <c r="BZ103" i="1"/>
  <c r="DC103" i="1" s="1"/>
  <c r="CU103" i="1" s="1"/>
  <c r="AE104" i="1"/>
  <c r="W104" i="1" s="1"/>
  <c r="AG104" i="1"/>
  <c r="AH104" i="1"/>
  <c r="AI104" i="1"/>
  <c r="AJ104" i="1"/>
  <c r="AK104" i="1"/>
  <c r="AP104" i="1"/>
  <c r="AR104" i="1"/>
  <c r="AT104" i="1"/>
  <c r="AX104" i="1"/>
  <c r="BN104" i="1"/>
  <c r="BS104" i="1"/>
  <c r="CW104" i="1" s="1"/>
  <c r="CO104" i="1" s="1"/>
  <c r="BV104" i="1"/>
  <c r="CY104" i="1" s="1"/>
  <c r="CQ104" i="1" s="1"/>
  <c r="BW104" i="1"/>
  <c r="CZ104" i="1" s="1"/>
  <c r="CR104" i="1" s="1"/>
  <c r="BX104" i="1"/>
  <c r="DA104" i="1" s="1"/>
  <c r="CS104" i="1" s="1"/>
  <c r="BY104" i="1"/>
  <c r="DB104" i="1" s="1"/>
  <c r="CT104" i="1" s="1"/>
  <c r="BZ104" i="1"/>
  <c r="DC104" i="1" s="1"/>
  <c r="CU104" i="1" s="1"/>
  <c r="AE105" i="1"/>
  <c r="W105" i="1" s="1"/>
  <c r="AG105" i="1"/>
  <c r="AH105" i="1"/>
  <c r="AI105" i="1"/>
  <c r="AJ105" i="1"/>
  <c r="AK105" i="1"/>
  <c r="AP105" i="1"/>
  <c r="AR105" i="1"/>
  <c r="AT105" i="1"/>
  <c r="AX105" i="1"/>
  <c r="BN105" i="1"/>
  <c r="BS105" i="1"/>
  <c r="CW105" i="1" s="1"/>
  <c r="CO105" i="1" s="1"/>
  <c r="BV105" i="1"/>
  <c r="CY105" i="1" s="1"/>
  <c r="CQ105" i="1" s="1"/>
  <c r="BW105" i="1"/>
  <c r="CZ105" i="1" s="1"/>
  <c r="CR105" i="1" s="1"/>
  <c r="BX105" i="1"/>
  <c r="DA105" i="1" s="1"/>
  <c r="CS105" i="1" s="1"/>
  <c r="BY105" i="1"/>
  <c r="DB105" i="1" s="1"/>
  <c r="CT105" i="1" s="1"/>
  <c r="BZ105" i="1"/>
  <c r="DC105" i="1" s="1"/>
  <c r="CU105" i="1" s="1"/>
  <c r="AE106" i="1"/>
  <c r="W106" i="1" s="1"/>
  <c r="AG106" i="1"/>
  <c r="AH106" i="1"/>
  <c r="AI106" i="1"/>
  <c r="AJ106" i="1"/>
  <c r="AK106" i="1"/>
  <c r="AP106" i="1"/>
  <c r="AR106" i="1"/>
  <c r="AT106" i="1"/>
  <c r="AX106" i="1"/>
  <c r="BN106" i="1"/>
  <c r="BS106" i="1"/>
  <c r="CW106" i="1" s="1"/>
  <c r="CO106" i="1" s="1"/>
  <c r="BV106" i="1"/>
  <c r="CY106" i="1" s="1"/>
  <c r="CQ106" i="1" s="1"/>
  <c r="BW106" i="1"/>
  <c r="CZ106" i="1" s="1"/>
  <c r="CR106" i="1" s="1"/>
  <c r="BX106" i="1"/>
  <c r="DA106" i="1" s="1"/>
  <c r="CS106" i="1" s="1"/>
  <c r="BY106" i="1"/>
  <c r="DB106" i="1" s="1"/>
  <c r="CT106" i="1" s="1"/>
  <c r="BZ106" i="1"/>
  <c r="DC106" i="1" s="1"/>
  <c r="CU106" i="1" s="1"/>
  <c r="BS107" i="1"/>
  <c r="CW107" i="1" s="1"/>
  <c r="CO107" i="1" s="1"/>
  <c r="BV107" i="1"/>
  <c r="CY107" i="1" s="1"/>
  <c r="CQ107" i="1" s="1"/>
  <c r="BW107" i="1"/>
  <c r="CZ107" i="1" s="1"/>
  <c r="CR107" i="1" s="1"/>
  <c r="BX107" i="1"/>
  <c r="DA107" i="1" s="1"/>
  <c r="CS107" i="1" s="1"/>
  <c r="BY107" i="1"/>
  <c r="DB107" i="1" s="1"/>
  <c r="CT107" i="1" s="1"/>
  <c r="BZ107" i="1"/>
  <c r="DC107" i="1" s="1"/>
  <c r="CU107" i="1" s="1"/>
  <c r="AN108" i="1"/>
  <c r="AN95" i="1" s="1"/>
  <c r="BN108" i="1"/>
  <c r="AN109" i="1"/>
  <c r="AN96" i="1" s="1"/>
  <c r="E110" i="1"/>
  <c r="BN110" i="1" s="1"/>
  <c r="AN110" i="1"/>
  <c r="AN97" i="1" s="1"/>
  <c r="AZ97" i="1" s="1"/>
  <c r="E111" i="1"/>
  <c r="BN111" i="1" s="1"/>
  <c r="AN111" i="1"/>
  <c r="AN98" i="1" s="1"/>
  <c r="AZ98" i="1" s="1"/>
  <c r="BS111" i="1"/>
  <c r="AN112" i="1"/>
  <c r="AN99" i="1" s="1"/>
  <c r="AN113" i="1"/>
  <c r="AN100" i="1" s="1"/>
  <c r="AZ100" i="1" s="1"/>
  <c r="AN114" i="1"/>
  <c r="AN101" i="1" s="1"/>
  <c r="AN115" i="1"/>
  <c r="AN102" i="1" s="1"/>
  <c r="AN116" i="1"/>
  <c r="AN103" i="1" s="1"/>
  <c r="AN117" i="1"/>
  <c r="AN104" i="1" s="1"/>
  <c r="AN118" i="1"/>
  <c r="AN105" i="1" s="1"/>
  <c r="AZ105" i="1" s="1"/>
  <c r="AN119" i="1"/>
  <c r="AN106" i="1" s="1"/>
  <c r="CN44" i="1"/>
  <c r="CF50" i="1" s="1"/>
  <c r="BN63" i="1" s="1"/>
  <c r="CN45" i="1"/>
  <c r="BN44" i="1" s="1"/>
  <c r="BM47" i="1"/>
  <c r="E50" i="1"/>
  <c r="H50" i="1"/>
  <c r="R50" i="1"/>
  <c r="Z50" i="1"/>
  <c r="BN43" i="1" s="1"/>
  <c r="BR50" i="1"/>
  <c r="BS50" i="1" s="1"/>
  <c r="H51" i="1"/>
  <c r="R51" i="1"/>
  <c r="AV63" i="1" s="1"/>
  <c r="E52" i="1"/>
  <c r="R52" i="1"/>
  <c r="E53" i="1"/>
  <c r="BS70" i="1" s="1"/>
  <c r="AE55" i="1"/>
  <c r="W55" i="1" s="1"/>
  <c r="AG55" i="1"/>
  <c r="AH55" i="1"/>
  <c r="AI55" i="1"/>
  <c r="AJ55" i="1"/>
  <c r="AK55" i="1"/>
  <c r="AP55" i="1"/>
  <c r="AR55" i="1"/>
  <c r="AT55" i="1"/>
  <c r="AX55" i="1"/>
  <c r="BF55" i="1"/>
  <c r="CO55" i="1"/>
  <c r="CP55" i="1"/>
  <c r="CQ55" i="1"/>
  <c r="CR55" i="1"/>
  <c r="CS55" i="1"/>
  <c r="CT55" i="1"/>
  <c r="CU55" i="1"/>
  <c r="AE56" i="1"/>
  <c r="W56" i="1" s="1"/>
  <c r="AG56" i="1"/>
  <c r="AH56" i="1"/>
  <c r="AI56" i="1"/>
  <c r="AJ56" i="1"/>
  <c r="AK56" i="1"/>
  <c r="AP56" i="1"/>
  <c r="AR56" i="1"/>
  <c r="AT56" i="1"/>
  <c r="AX56" i="1"/>
  <c r="BF56" i="1"/>
  <c r="BS56" i="1"/>
  <c r="CW56" i="1" s="1"/>
  <c r="CO56" i="1" s="1"/>
  <c r="BV56" i="1"/>
  <c r="CY56" i="1" s="1"/>
  <c r="CQ56" i="1" s="1"/>
  <c r="BW56" i="1"/>
  <c r="CZ56" i="1" s="1"/>
  <c r="CR56" i="1" s="1"/>
  <c r="BX56" i="1"/>
  <c r="DA56" i="1" s="1"/>
  <c r="CS56" i="1" s="1"/>
  <c r="BY56" i="1"/>
  <c r="DB56" i="1" s="1"/>
  <c r="CT56" i="1" s="1"/>
  <c r="BZ56" i="1"/>
  <c r="DC56" i="1" s="1"/>
  <c r="CU56" i="1" s="1"/>
  <c r="AE57" i="1"/>
  <c r="W57" i="1" s="1"/>
  <c r="AG57" i="1"/>
  <c r="AH57" i="1"/>
  <c r="AI57" i="1"/>
  <c r="AJ57" i="1"/>
  <c r="AK57" i="1"/>
  <c r="AP57" i="1"/>
  <c r="AR57" i="1"/>
  <c r="AT57" i="1"/>
  <c r="AX57" i="1"/>
  <c r="BF57" i="1"/>
  <c r="BS57" i="1"/>
  <c r="CW57" i="1" s="1"/>
  <c r="CO57" i="1" s="1"/>
  <c r="BT57" i="1"/>
  <c r="CX57" i="1" s="1"/>
  <c r="CP57" i="1" s="1"/>
  <c r="BV57" i="1"/>
  <c r="CY57" i="1" s="1"/>
  <c r="CQ57" i="1" s="1"/>
  <c r="BW57" i="1"/>
  <c r="CZ57" i="1" s="1"/>
  <c r="CR57" i="1" s="1"/>
  <c r="BX57" i="1"/>
  <c r="DA57" i="1" s="1"/>
  <c r="CS57" i="1" s="1"/>
  <c r="BY57" i="1"/>
  <c r="DB57" i="1" s="1"/>
  <c r="CT57" i="1" s="1"/>
  <c r="BZ57" i="1"/>
  <c r="DC57" i="1" s="1"/>
  <c r="CU57" i="1" s="1"/>
  <c r="AE58" i="1"/>
  <c r="W58" i="1" s="1"/>
  <c r="AG58" i="1"/>
  <c r="AH58" i="1"/>
  <c r="AI58" i="1"/>
  <c r="AJ58" i="1"/>
  <c r="AK58" i="1"/>
  <c r="AP58" i="1"/>
  <c r="DE58" i="1" s="1"/>
  <c r="DK58" i="1" s="1"/>
  <c r="AR58" i="1"/>
  <c r="AT58" i="1"/>
  <c r="AX58" i="1"/>
  <c r="BS58" i="1"/>
  <c r="CW58" i="1" s="1"/>
  <c r="CO58" i="1" s="1"/>
  <c r="BT58" i="1"/>
  <c r="CX58" i="1" s="1"/>
  <c r="CP58" i="1" s="1"/>
  <c r="BV58" i="1"/>
  <c r="CY58" i="1" s="1"/>
  <c r="CQ58" i="1" s="1"/>
  <c r="BW58" i="1"/>
  <c r="CZ58" i="1" s="1"/>
  <c r="CR58" i="1" s="1"/>
  <c r="BX58" i="1"/>
  <c r="DA58" i="1" s="1"/>
  <c r="CS58" i="1" s="1"/>
  <c r="BY58" i="1"/>
  <c r="DB58" i="1" s="1"/>
  <c r="CT58" i="1" s="1"/>
  <c r="BZ58" i="1"/>
  <c r="DC58" i="1" s="1"/>
  <c r="CU58" i="1" s="1"/>
  <c r="AE59" i="1"/>
  <c r="W59" i="1" s="1"/>
  <c r="AG59" i="1"/>
  <c r="AH59" i="1"/>
  <c r="AI59" i="1"/>
  <c r="AJ59" i="1"/>
  <c r="AK59" i="1"/>
  <c r="AP59" i="1"/>
  <c r="AR59" i="1"/>
  <c r="AT59" i="1"/>
  <c r="AX59" i="1"/>
  <c r="BS59" i="1"/>
  <c r="CW59" i="1" s="1"/>
  <c r="CO59" i="1" s="1"/>
  <c r="BT59" i="1"/>
  <c r="CX59" i="1" s="1"/>
  <c r="CP59" i="1" s="1"/>
  <c r="BV59" i="1"/>
  <c r="CY59" i="1" s="1"/>
  <c r="CQ59" i="1" s="1"/>
  <c r="BW59" i="1"/>
  <c r="CZ59" i="1" s="1"/>
  <c r="CR59" i="1" s="1"/>
  <c r="BX59" i="1"/>
  <c r="DA59" i="1" s="1"/>
  <c r="CS59" i="1" s="1"/>
  <c r="BY59" i="1"/>
  <c r="DB59" i="1" s="1"/>
  <c r="CT59" i="1" s="1"/>
  <c r="BZ59" i="1"/>
  <c r="DC59" i="1" s="1"/>
  <c r="CU59" i="1" s="1"/>
  <c r="AE60" i="1"/>
  <c r="W60" i="1" s="1"/>
  <c r="AG60" i="1"/>
  <c r="AH60" i="1"/>
  <c r="AI60" i="1"/>
  <c r="AJ60" i="1"/>
  <c r="AK60" i="1"/>
  <c r="AP60" i="1"/>
  <c r="AR60" i="1"/>
  <c r="AT60" i="1"/>
  <c r="AX60" i="1"/>
  <c r="BS60" i="1"/>
  <c r="CW60" i="1" s="1"/>
  <c r="CO60" i="1" s="1"/>
  <c r="BT60" i="1"/>
  <c r="CX60" i="1" s="1"/>
  <c r="CP60" i="1" s="1"/>
  <c r="BV60" i="1"/>
  <c r="CY60" i="1" s="1"/>
  <c r="CQ60" i="1" s="1"/>
  <c r="BW60" i="1"/>
  <c r="CZ60" i="1" s="1"/>
  <c r="CR60" i="1" s="1"/>
  <c r="BX60" i="1"/>
  <c r="DA60" i="1" s="1"/>
  <c r="CS60" i="1" s="1"/>
  <c r="BY60" i="1"/>
  <c r="DB60" i="1" s="1"/>
  <c r="CT60" i="1" s="1"/>
  <c r="BZ60" i="1"/>
  <c r="DC60" i="1" s="1"/>
  <c r="CU60" i="1" s="1"/>
  <c r="AE61" i="1"/>
  <c r="W61" i="1" s="1"/>
  <c r="AG61" i="1"/>
  <c r="AH61" i="1"/>
  <c r="AI61" i="1"/>
  <c r="AJ61" i="1"/>
  <c r="AK61" i="1"/>
  <c r="AP61" i="1"/>
  <c r="AR61" i="1"/>
  <c r="AT61" i="1"/>
  <c r="AX61" i="1"/>
  <c r="BS61" i="1"/>
  <c r="CW61" i="1" s="1"/>
  <c r="CO61" i="1" s="1"/>
  <c r="BT61" i="1"/>
  <c r="CX61" i="1" s="1"/>
  <c r="CP61" i="1" s="1"/>
  <c r="BV61" i="1"/>
  <c r="CY61" i="1" s="1"/>
  <c r="CQ61" i="1" s="1"/>
  <c r="BW61" i="1"/>
  <c r="CZ61" i="1" s="1"/>
  <c r="CR61" i="1" s="1"/>
  <c r="BX61" i="1"/>
  <c r="DA61" i="1" s="1"/>
  <c r="CS61" i="1" s="1"/>
  <c r="BY61" i="1"/>
  <c r="DB61" i="1" s="1"/>
  <c r="CT61" i="1" s="1"/>
  <c r="BZ61" i="1"/>
  <c r="DC61" i="1" s="1"/>
  <c r="CU61" i="1" s="1"/>
  <c r="AE62" i="1"/>
  <c r="W62" i="1" s="1"/>
  <c r="AG62" i="1"/>
  <c r="AH62" i="1"/>
  <c r="AI62" i="1"/>
  <c r="AJ62" i="1"/>
  <c r="AK62" i="1"/>
  <c r="AP62" i="1"/>
  <c r="AR62" i="1"/>
  <c r="AT62" i="1"/>
  <c r="AX62" i="1"/>
  <c r="BS62" i="1"/>
  <c r="CW62" i="1" s="1"/>
  <c r="CO62" i="1" s="1"/>
  <c r="BT62" i="1"/>
  <c r="CX62" i="1" s="1"/>
  <c r="CP62" i="1" s="1"/>
  <c r="BV62" i="1"/>
  <c r="CY62" i="1" s="1"/>
  <c r="CQ62" i="1" s="1"/>
  <c r="BW62" i="1"/>
  <c r="CZ62" i="1" s="1"/>
  <c r="CR62" i="1" s="1"/>
  <c r="BX62" i="1"/>
  <c r="DA62" i="1" s="1"/>
  <c r="CS62" i="1" s="1"/>
  <c r="BY62" i="1"/>
  <c r="DB62" i="1" s="1"/>
  <c r="CT62" i="1" s="1"/>
  <c r="BZ62" i="1"/>
  <c r="DC62" i="1" s="1"/>
  <c r="CU62" i="1" s="1"/>
  <c r="AE63" i="1"/>
  <c r="W63" i="1" s="1"/>
  <c r="AG63" i="1"/>
  <c r="AH63" i="1"/>
  <c r="AI63" i="1"/>
  <c r="AJ63" i="1"/>
  <c r="AK63" i="1"/>
  <c r="AP63" i="1"/>
  <c r="DE63" i="1" s="1"/>
  <c r="DK63" i="1" s="1"/>
  <c r="AR63" i="1"/>
  <c r="AT63" i="1"/>
  <c r="AX63" i="1"/>
  <c r="BM63" i="1"/>
  <c r="BS63" i="1"/>
  <c r="CW63" i="1" s="1"/>
  <c r="CO63" i="1" s="1"/>
  <c r="BT63" i="1"/>
  <c r="CX63" i="1" s="1"/>
  <c r="CP63" i="1" s="1"/>
  <c r="BV63" i="1"/>
  <c r="CY63" i="1" s="1"/>
  <c r="CQ63" i="1" s="1"/>
  <c r="BW63" i="1"/>
  <c r="CZ63" i="1" s="1"/>
  <c r="CR63" i="1" s="1"/>
  <c r="BX63" i="1"/>
  <c r="DA63" i="1" s="1"/>
  <c r="CS63" i="1" s="1"/>
  <c r="BY63" i="1"/>
  <c r="DB63" i="1" s="1"/>
  <c r="CT63" i="1" s="1"/>
  <c r="BZ63" i="1"/>
  <c r="DC63" i="1" s="1"/>
  <c r="CU63" i="1" s="1"/>
  <c r="AE64" i="1"/>
  <c r="W64" i="1" s="1"/>
  <c r="AG64" i="1"/>
  <c r="AH64" i="1"/>
  <c r="AI64" i="1"/>
  <c r="AJ64" i="1"/>
  <c r="AK64" i="1"/>
  <c r="AP64" i="1"/>
  <c r="AR64" i="1"/>
  <c r="AT64" i="1"/>
  <c r="AX64" i="1"/>
  <c r="BN64" i="1"/>
  <c r="BS64" i="1"/>
  <c r="CW64" i="1" s="1"/>
  <c r="CO64" i="1" s="1"/>
  <c r="BT64" i="1"/>
  <c r="CX64" i="1" s="1"/>
  <c r="CP64" i="1" s="1"/>
  <c r="BV64" i="1"/>
  <c r="CY64" i="1" s="1"/>
  <c r="CQ64" i="1" s="1"/>
  <c r="BW64" i="1"/>
  <c r="CZ64" i="1" s="1"/>
  <c r="CR64" i="1" s="1"/>
  <c r="BX64" i="1"/>
  <c r="DA64" i="1" s="1"/>
  <c r="CS64" i="1" s="1"/>
  <c r="BY64" i="1"/>
  <c r="DB64" i="1" s="1"/>
  <c r="CT64" i="1" s="1"/>
  <c r="BZ64" i="1"/>
  <c r="DC64" i="1" s="1"/>
  <c r="CU64" i="1" s="1"/>
  <c r="AE65" i="1"/>
  <c r="W65" i="1" s="1"/>
  <c r="AG65" i="1"/>
  <c r="AH65" i="1"/>
  <c r="AI65" i="1"/>
  <c r="AJ65" i="1"/>
  <c r="AK65" i="1"/>
  <c r="AP65" i="1"/>
  <c r="AR65" i="1"/>
  <c r="AT65" i="1"/>
  <c r="AX65" i="1"/>
  <c r="BN65" i="1"/>
  <c r="BS65" i="1"/>
  <c r="CW65" i="1" s="1"/>
  <c r="CO65" i="1" s="1"/>
  <c r="BT65" i="1"/>
  <c r="CX65" i="1" s="1"/>
  <c r="CP65" i="1" s="1"/>
  <c r="BV65" i="1"/>
  <c r="CY65" i="1" s="1"/>
  <c r="CQ65" i="1" s="1"/>
  <c r="BW65" i="1"/>
  <c r="CZ65" i="1" s="1"/>
  <c r="CR65" i="1" s="1"/>
  <c r="BX65" i="1"/>
  <c r="DA65" i="1" s="1"/>
  <c r="CS65" i="1" s="1"/>
  <c r="BY65" i="1"/>
  <c r="DB65" i="1" s="1"/>
  <c r="CT65" i="1" s="1"/>
  <c r="BZ65" i="1"/>
  <c r="DC65" i="1" s="1"/>
  <c r="CU65" i="1" s="1"/>
  <c r="AE66" i="1"/>
  <c r="W66" i="1" s="1"/>
  <c r="AG66" i="1"/>
  <c r="AH66" i="1"/>
  <c r="AI66" i="1"/>
  <c r="AJ66" i="1"/>
  <c r="AK66" i="1"/>
  <c r="AP66" i="1"/>
  <c r="AR66" i="1"/>
  <c r="AT66" i="1"/>
  <c r="AX66" i="1"/>
  <c r="BN66" i="1"/>
  <c r="BS66" i="1"/>
  <c r="CW66" i="1" s="1"/>
  <c r="CO66" i="1" s="1"/>
  <c r="BT66" i="1"/>
  <c r="CX66" i="1" s="1"/>
  <c r="CP66" i="1" s="1"/>
  <c r="BV66" i="1"/>
  <c r="CY66" i="1" s="1"/>
  <c r="CQ66" i="1" s="1"/>
  <c r="BW66" i="1"/>
  <c r="CZ66" i="1" s="1"/>
  <c r="CR66" i="1" s="1"/>
  <c r="BX66" i="1"/>
  <c r="DA66" i="1" s="1"/>
  <c r="CS66" i="1" s="1"/>
  <c r="BY66" i="1"/>
  <c r="DB66" i="1" s="1"/>
  <c r="CT66" i="1" s="1"/>
  <c r="BZ66" i="1"/>
  <c r="DC66" i="1" s="1"/>
  <c r="CU66" i="1" s="1"/>
  <c r="BS67" i="1"/>
  <c r="CW67" i="1" s="1"/>
  <c r="CO67" i="1" s="1"/>
  <c r="BT67" i="1"/>
  <c r="CX67" i="1" s="1"/>
  <c r="CP67" i="1" s="1"/>
  <c r="BV67" i="1"/>
  <c r="CY67" i="1" s="1"/>
  <c r="CQ67" i="1" s="1"/>
  <c r="BW67" i="1"/>
  <c r="CZ67" i="1" s="1"/>
  <c r="CR67" i="1" s="1"/>
  <c r="BX67" i="1"/>
  <c r="DA67" i="1" s="1"/>
  <c r="CS67" i="1" s="1"/>
  <c r="BY67" i="1"/>
  <c r="DB67" i="1" s="1"/>
  <c r="CT67" i="1" s="1"/>
  <c r="BZ67" i="1"/>
  <c r="DC67" i="1" s="1"/>
  <c r="CU67" i="1" s="1"/>
  <c r="AN68" i="1"/>
  <c r="AN55" i="1" s="1"/>
  <c r="BN68" i="1"/>
  <c r="AN69" i="1"/>
  <c r="AN56" i="1" s="1"/>
  <c r="AN70" i="1"/>
  <c r="AN57" i="1" s="1"/>
  <c r="E71" i="1"/>
  <c r="BN71" i="1" s="1"/>
  <c r="AN71" i="1"/>
  <c r="AN58" i="1" s="1"/>
  <c r="BS71" i="1"/>
  <c r="AN72" i="1"/>
  <c r="AN59" i="1" s="1"/>
  <c r="AN73" i="1"/>
  <c r="AN60" i="1" s="1"/>
  <c r="AN74" i="1"/>
  <c r="AN61" i="1" s="1"/>
  <c r="AN75" i="1"/>
  <c r="AN62" i="1" s="1"/>
  <c r="AN76" i="1"/>
  <c r="AN63" i="1" s="1"/>
  <c r="AN77" i="1"/>
  <c r="AN64" i="1" s="1"/>
  <c r="AZ64" i="1" s="1"/>
  <c r="AN78" i="1"/>
  <c r="AN65" i="1" s="1"/>
  <c r="AN79" i="1"/>
  <c r="AN66" i="1" s="1"/>
  <c r="B223" i="25"/>
  <c r="B203" i="25"/>
  <c r="B183" i="25"/>
  <c r="B163" i="25"/>
  <c r="B143" i="25"/>
  <c r="B123" i="25"/>
  <c r="B103" i="25"/>
  <c r="B83" i="25"/>
  <c r="B63" i="25"/>
  <c r="B64" i="25" s="1"/>
  <c r="B43" i="25"/>
  <c r="BS16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V16" i="1"/>
  <c r="CY16" i="1" s="1"/>
  <c r="AZ266" i="1" l="1"/>
  <c r="DF62" i="1"/>
  <c r="DE62" i="1"/>
  <c r="DG62" i="1"/>
  <c r="DE61" i="1"/>
  <c r="DF61" i="1"/>
  <c r="DE59" i="1"/>
  <c r="DF59" i="1"/>
  <c r="DF56" i="1"/>
  <c r="DE56" i="1"/>
  <c r="DE55" i="1"/>
  <c r="DF55" i="1"/>
  <c r="DE100" i="1"/>
  <c r="DG100" i="1"/>
  <c r="DF100" i="1"/>
  <c r="DF99" i="1"/>
  <c r="DE99" i="1"/>
  <c r="DG99" i="1"/>
  <c r="DE96" i="1"/>
  <c r="DG96" i="1"/>
  <c r="DF96" i="1"/>
  <c r="DE95" i="1"/>
  <c r="DG95" i="1"/>
  <c r="DF95" i="1"/>
  <c r="DF140" i="1"/>
  <c r="DE140" i="1"/>
  <c r="DE139" i="1"/>
  <c r="DG139" i="1"/>
  <c r="DF139" i="1"/>
  <c r="DE137" i="1"/>
  <c r="DF137" i="1"/>
  <c r="AZ184" i="1"/>
  <c r="DF60" i="1"/>
  <c r="DE60" i="1"/>
  <c r="DE57" i="1"/>
  <c r="DF57" i="1"/>
  <c r="DF103" i="1"/>
  <c r="DE103" i="1"/>
  <c r="DG103" i="1"/>
  <c r="DE102" i="1"/>
  <c r="DG102" i="1"/>
  <c r="DF102" i="1"/>
  <c r="DE98" i="1"/>
  <c r="DF98" i="1"/>
  <c r="DF138" i="1"/>
  <c r="DE138" i="1"/>
  <c r="DF136" i="1"/>
  <c r="DE136" i="1"/>
  <c r="DF135" i="1"/>
  <c r="DE135" i="1"/>
  <c r="CF46" i="1"/>
  <c r="BN47" i="1" s="1"/>
  <c r="R93" i="1"/>
  <c r="AZ255" i="1"/>
  <c r="AL265" i="1"/>
  <c r="BB265" i="1" s="1"/>
  <c r="DF221" i="1"/>
  <c r="DG221" i="1"/>
  <c r="DE221" i="1"/>
  <c r="DE220" i="1"/>
  <c r="DG220" i="1"/>
  <c r="DF220" i="1"/>
  <c r="DF219" i="1"/>
  <c r="DG219" i="1"/>
  <c r="DE219" i="1"/>
  <c r="DG218" i="1"/>
  <c r="DE218" i="1"/>
  <c r="DF218" i="1"/>
  <c r="DE216" i="1"/>
  <c r="DF216" i="1"/>
  <c r="DE215" i="1"/>
  <c r="DG215" i="1"/>
  <c r="DF215" i="1"/>
  <c r="DF217" i="1"/>
  <c r="DG217" i="1"/>
  <c r="DE217" i="1"/>
  <c r="DF222" i="1"/>
  <c r="DE222" i="1"/>
  <c r="AZ175" i="1"/>
  <c r="AZ178" i="1"/>
  <c r="AZ143" i="1"/>
  <c r="AZ257" i="1"/>
  <c r="DF257" i="1"/>
  <c r="DE257" i="1"/>
  <c r="AZ261" i="1"/>
  <c r="AZ260" i="1"/>
  <c r="AL260" i="1"/>
  <c r="BB260" i="1" s="1"/>
  <c r="AZ144" i="1"/>
  <c r="AZ183" i="1"/>
  <c r="BF178" i="1"/>
  <c r="AZ225" i="1"/>
  <c r="AL220" i="1"/>
  <c r="BB220" i="1" s="1"/>
  <c r="AL264" i="1"/>
  <c r="BB264" i="1" s="1"/>
  <c r="BD264" i="1" s="1"/>
  <c r="BN257" i="1" s="1"/>
  <c r="AL261" i="1"/>
  <c r="BB261" i="1" s="1"/>
  <c r="AL256" i="1"/>
  <c r="BB256" i="1" s="1"/>
  <c r="BD256" i="1" s="1"/>
  <c r="BN249" i="1" s="1"/>
  <c r="AZ99" i="1"/>
  <c r="BD265" i="1"/>
  <c r="BN258" i="1" s="1"/>
  <c r="AL266" i="1"/>
  <c r="BB266" i="1" s="1"/>
  <c r="BD266" i="1" s="1"/>
  <c r="BN259" i="1" s="1"/>
  <c r="BJ256" i="1"/>
  <c r="AL257" i="1"/>
  <c r="BB257" i="1" s="1"/>
  <c r="BF258" i="1"/>
  <c r="AL222" i="1"/>
  <c r="BB222" i="1" s="1"/>
  <c r="AZ215" i="1"/>
  <c r="BF218" i="1"/>
  <c r="AZ258" i="1"/>
  <c r="AL262" i="1"/>
  <c r="BB262" i="1" s="1"/>
  <c r="AL259" i="1"/>
  <c r="BB259" i="1" s="1"/>
  <c r="CS268" i="1"/>
  <c r="CR268" i="1"/>
  <c r="AV180" i="1"/>
  <c r="AV178" i="1"/>
  <c r="Z270" i="1"/>
  <c r="X253" i="1" s="1"/>
  <c r="CS228" i="1"/>
  <c r="CO228" i="1"/>
  <c r="CT228" i="1"/>
  <c r="CT268" i="1"/>
  <c r="AV95" i="1"/>
  <c r="AL139" i="1"/>
  <c r="BB139" i="1" s="1"/>
  <c r="AZ186" i="1"/>
  <c r="AZ182" i="1"/>
  <c r="AL225" i="1"/>
  <c r="BB225" i="1" s="1"/>
  <c r="AL219" i="1"/>
  <c r="BB219" i="1" s="1"/>
  <c r="AL217" i="1"/>
  <c r="BB217" i="1" s="1"/>
  <c r="CO268" i="1"/>
  <c r="AL263" i="1"/>
  <c r="BB263" i="1" s="1"/>
  <c r="BD263" i="1" s="1"/>
  <c r="BN256" i="1" s="1"/>
  <c r="AT267" i="1"/>
  <c r="AV256" i="1"/>
  <c r="AV259" i="1"/>
  <c r="AV260" i="1"/>
  <c r="AV261" i="1"/>
  <c r="AV262" i="1"/>
  <c r="AV264" i="1"/>
  <c r="AV265" i="1"/>
  <c r="AV266" i="1"/>
  <c r="AV257" i="1"/>
  <c r="AV263" i="1"/>
  <c r="R253" i="1"/>
  <c r="AV258" i="1"/>
  <c r="CP268" i="1"/>
  <c r="AV255" i="1"/>
  <c r="AZ59" i="1"/>
  <c r="AZ101" i="1"/>
  <c r="AZ185" i="1"/>
  <c r="AZ177" i="1"/>
  <c r="AZ221" i="1"/>
  <c r="BD221" i="1" s="1"/>
  <c r="BN214" i="1" s="1"/>
  <c r="AZ259" i="1"/>
  <c r="CU268" i="1"/>
  <c r="AL255" i="1"/>
  <c r="BB255" i="1" s="1"/>
  <c r="AL141" i="1"/>
  <c r="BB141" i="1" s="1"/>
  <c r="AZ180" i="1"/>
  <c r="BJ176" i="1"/>
  <c r="AL181" i="1"/>
  <c r="BB181" i="1" s="1"/>
  <c r="AT187" i="1"/>
  <c r="AZ220" i="1"/>
  <c r="AZ217" i="1"/>
  <c r="AL226" i="1"/>
  <c r="BB226" i="1" s="1"/>
  <c r="BD226" i="1" s="1"/>
  <c r="BN219" i="1" s="1"/>
  <c r="AL224" i="1"/>
  <c r="BB224" i="1" s="1"/>
  <c r="AL221" i="1"/>
  <c r="BB221" i="1" s="1"/>
  <c r="BD262" i="1"/>
  <c r="BN255" i="1" s="1"/>
  <c r="AL258" i="1"/>
  <c r="BB258" i="1" s="1"/>
  <c r="CQ268" i="1"/>
  <c r="AL216" i="1"/>
  <c r="BB216" i="1" s="1"/>
  <c r="BD216" i="1" s="1"/>
  <c r="BN209" i="1" s="1"/>
  <c r="Z230" i="1"/>
  <c r="X213" i="1" s="1"/>
  <c r="BJ216" i="1"/>
  <c r="AL223" i="1"/>
  <c r="BB223" i="1" s="1"/>
  <c r="BD223" i="1" s="1"/>
  <c r="BN216" i="1" s="1"/>
  <c r="AT227" i="1"/>
  <c r="AV216" i="1"/>
  <c r="AV219" i="1"/>
  <c r="AV220" i="1"/>
  <c r="AV221" i="1"/>
  <c r="AV222" i="1"/>
  <c r="AV224" i="1"/>
  <c r="AV225" i="1"/>
  <c r="AV217" i="1"/>
  <c r="AV223" i="1"/>
  <c r="R213" i="1"/>
  <c r="AV218" i="1"/>
  <c r="AL179" i="1"/>
  <c r="BB179" i="1" s="1"/>
  <c r="BD179" i="1" s="1"/>
  <c r="BN172" i="1" s="1"/>
  <c r="CS188" i="1"/>
  <c r="BD222" i="1"/>
  <c r="BN215" i="1" s="1"/>
  <c r="CR228" i="1"/>
  <c r="AZ140" i="1"/>
  <c r="AZ176" i="1"/>
  <c r="AL184" i="1"/>
  <c r="BB184" i="1" s="1"/>
  <c r="BD184" i="1" s="1"/>
  <c r="BN177" i="1" s="1"/>
  <c r="AL180" i="1"/>
  <c r="BB180" i="1" s="1"/>
  <c r="AL178" i="1"/>
  <c r="BB178" i="1" s="1"/>
  <c r="BD178" i="1" s="1"/>
  <c r="BN171" i="1" s="1"/>
  <c r="AV175" i="1"/>
  <c r="AV177" i="1"/>
  <c r="AV182" i="1"/>
  <c r="AV183" i="1"/>
  <c r="AV184" i="1"/>
  <c r="AV185" i="1"/>
  <c r="AV179" i="1"/>
  <c r="AV181" i="1"/>
  <c r="AV186" i="1"/>
  <c r="AV226" i="1"/>
  <c r="CP228" i="1"/>
  <c r="AV215" i="1"/>
  <c r="AZ62" i="1"/>
  <c r="AT67" i="1"/>
  <c r="AL101" i="1"/>
  <c r="BB101" i="1" s="1"/>
  <c r="AL99" i="1"/>
  <c r="BB99" i="1" s="1"/>
  <c r="AZ137" i="1"/>
  <c r="BD137" i="1" s="1"/>
  <c r="BN130" i="1" s="1"/>
  <c r="AZ135" i="1"/>
  <c r="AL146" i="1"/>
  <c r="BB146" i="1" s="1"/>
  <c r="AL144" i="1"/>
  <c r="BB144" i="1" s="1"/>
  <c r="AL136" i="1"/>
  <c r="BB136" i="1" s="1"/>
  <c r="AT147" i="1"/>
  <c r="AZ181" i="1"/>
  <c r="AL186" i="1"/>
  <c r="BB186" i="1" s="1"/>
  <c r="AL183" i="1"/>
  <c r="BB183" i="1" s="1"/>
  <c r="AL175" i="1"/>
  <c r="BB175" i="1" s="1"/>
  <c r="AZ224" i="1"/>
  <c r="CU228" i="1"/>
  <c r="AL215" i="1"/>
  <c r="BB215" i="1" s="1"/>
  <c r="AZ95" i="1"/>
  <c r="AZ138" i="1"/>
  <c r="AL137" i="1"/>
  <c r="BB137" i="1" s="1"/>
  <c r="AL185" i="1"/>
  <c r="BB185" i="1" s="1"/>
  <c r="BD185" i="1" s="1"/>
  <c r="BN178" i="1" s="1"/>
  <c r="AL182" i="1"/>
  <c r="BB182" i="1" s="1"/>
  <c r="AZ219" i="1"/>
  <c r="BD219" i="1" s="1"/>
  <c r="BN212" i="1" s="1"/>
  <c r="AL218" i="1"/>
  <c r="BB218" i="1" s="1"/>
  <c r="BD218" i="1" s="1"/>
  <c r="BN211" i="1" s="1"/>
  <c r="CQ228" i="1"/>
  <c r="AL176" i="1"/>
  <c r="BB176" i="1" s="1"/>
  <c r="R173" i="1"/>
  <c r="CQ188" i="1"/>
  <c r="CR188" i="1"/>
  <c r="CU188" i="1"/>
  <c r="AV135" i="1"/>
  <c r="R133" i="1"/>
  <c r="CP188" i="1"/>
  <c r="CO188" i="1"/>
  <c r="Z190" i="1"/>
  <c r="X173" i="1" s="1"/>
  <c r="AZ65" i="1"/>
  <c r="AZ58" i="1"/>
  <c r="AL57" i="1"/>
  <c r="BB57" i="1" s="1"/>
  <c r="AL102" i="1"/>
  <c r="BB102" i="1" s="1"/>
  <c r="AL177" i="1"/>
  <c r="BB177" i="1" s="1"/>
  <c r="AL104" i="1"/>
  <c r="BB104" i="1" s="1"/>
  <c r="AL140" i="1"/>
  <c r="BB140" i="1" s="1"/>
  <c r="AL106" i="1"/>
  <c r="BB106" i="1" s="1"/>
  <c r="AL96" i="1"/>
  <c r="BB96" i="1" s="1"/>
  <c r="AT107" i="1"/>
  <c r="AZ145" i="1"/>
  <c r="AZ141" i="1"/>
  <c r="AL145" i="1"/>
  <c r="BB145" i="1" s="1"/>
  <c r="AL142" i="1"/>
  <c r="BB142" i="1" s="1"/>
  <c r="AV138" i="1"/>
  <c r="CT188" i="1"/>
  <c r="CT148" i="1"/>
  <c r="CP148" i="1"/>
  <c r="CR148" i="1"/>
  <c r="Z150" i="1"/>
  <c r="X133" i="1" s="1"/>
  <c r="AL65" i="1"/>
  <c r="BB65" i="1" s="1"/>
  <c r="AL56" i="1"/>
  <c r="BB56" i="1" s="1"/>
  <c r="AZ104" i="1"/>
  <c r="BD139" i="1"/>
  <c r="BN132" i="1" s="1"/>
  <c r="BJ136" i="1"/>
  <c r="AL143" i="1"/>
  <c r="BB143" i="1" s="1"/>
  <c r="BD143" i="1" s="1"/>
  <c r="BN136" i="1" s="1"/>
  <c r="CO148" i="1"/>
  <c r="AV136" i="1"/>
  <c r="AV139" i="1"/>
  <c r="AV140" i="1"/>
  <c r="AV141" i="1"/>
  <c r="AV142" i="1"/>
  <c r="AV144" i="1"/>
  <c r="AV145" i="1"/>
  <c r="AV146" i="1"/>
  <c r="AV137" i="1"/>
  <c r="AZ57" i="1"/>
  <c r="AZ55" i="1"/>
  <c r="AZ103" i="1"/>
  <c r="AZ142" i="1"/>
  <c r="AZ146" i="1"/>
  <c r="CU148" i="1"/>
  <c r="BF138" i="1"/>
  <c r="AL135" i="1"/>
  <c r="BB135" i="1" s="1"/>
  <c r="AL62" i="1"/>
  <c r="BB62" i="1" s="1"/>
  <c r="CS148" i="1"/>
  <c r="AZ60" i="1"/>
  <c r="AL60" i="1"/>
  <c r="BB60" i="1" s="1"/>
  <c r="AL105" i="1"/>
  <c r="BB105" i="1" s="1"/>
  <c r="BD105" i="1" s="1"/>
  <c r="BN98" i="1" s="1"/>
  <c r="AL100" i="1"/>
  <c r="BB100" i="1" s="1"/>
  <c r="BD100" i="1" s="1"/>
  <c r="BN93" i="1" s="1"/>
  <c r="BD144" i="1"/>
  <c r="BN137" i="1" s="1"/>
  <c r="AZ136" i="1"/>
  <c r="AV143" i="1"/>
  <c r="AL138" i="1"/>
  <c r="BB138" i="1" s="1"/>
  <c r="CQ148" i="1"/>
  <c r="AL97" i="1"/>
  <c r="BB97" i="1" s="1"/>
  <c r="BD97" i="1" s="1"/>
  <c r="BN90" i="1" s="1"/>
  <c r="CT108" i="1"/>
  <c r="CP108" i="1"/>
  <c r="CR108" i="1"/>
  <c r="Z110" i="1"/>
  <c r="X93" i="1" s="1"/>
  <c r="BJ96" i="1"/>
  <c r="AL103" i="1"/>
  <c r="BB103" i="1" s="1"/>
  <c r="CO108" i="1"/>
  <c r="AV96" i="1"/>
  <c r="AV99" i="1"/>
  <c r="AV100" i="1"/>
  <c r="AV101" i="1"/>
  <c r="AV102" i="1"/>
  <c r="AV104" i="1"/>
  <c r="AV105" i="1"/>
  <c r="AV106" i="1"/>
  <c r="AV97" i="1"/>
  <c r="AZ61" i="1"/>
  <c r="AL64" i="1"/>
  <c r="BB64" i="1" s="1"/>
  <c r="BD64" i="1" s="1"/>
  <c r="BN57" i="1" s="1"/>
  <c r="AZ102" i="1"/>
  <c r="AZ106" i="1"/>
  <c r="CU108" i="1"/>
  <c r="BF98" i="1"/>
  <c r="AL95" i="1"/>
  <c r="BB95" i="1" s="1"/>
  <c r="CS108" i="1"/>
  <c r="AZ63" i="1"/>
  <c r="AL66" i="1"/>
  <c r="BB66" i="1" s="1"/>
  <c r="BJ56" i="1"/>
  <c r="Z70" i="1"/>
  <c r="X53" i="1" s="1"/>
  <c r="AZ96" i="1"/>
  <c r="AV103" i="1"/>
  <c r="AL98" i="1"/>
  <c r="BB98" i="1" s="1"/>
  <c r="BD98" i="1" s="1"/>
  <c r="BN91" i="1" s="1"/>
  <c r="CQ108" i="1"/>
  <c r="AL61" i="1"/>
  <c r="BB61" i="1" s="1"/>
  <c r="AL59" i="1"/>
  <c r="BB59" i="1" s="1"/>
  <c r="CP68" i="1"/>
  <c r="CT68" i="1"/>
  <c r="CR68" i="1"/>
  <c r="AV58" i="1"/>
  <c r="CS68" i="1"/>
  <c r="AL55" i="1"/>
  <c r="BB55" i="1" s="1"/>
  <c r="R53" i="1"/>
  <c r="AZ56" i="1"/>
  <c r="AL58" i="1"/>
  <c r="BB58" i="1" s="1"/>
  <c r="CQ68" i="1"/>
  <c r="AL63" i="1"/>
  <c r="BB63" i="1" s="1"/>
  <c r="CO68" i="1"/>
  <c r="AV56" i="1"/>
  <c r="AV59" i="1"/>
  <c r="AV60" i="1"/>
  <c r="AV61" i="1"/>
  <c r="AV62" i="1"/>
  <c r="AV64" i="1"/>
  <c r="AV65" i="1"/>
  <c r="AV66" i="1"/>
  <c r="AV57" i="1"/>
  <c r="AV55" i="1"/>
  <c r="AZ66" i="1"/>
  <c r="CU68" i="1"/>
  <c r="BF58" i="1"/>
  <c r="B4" i="25"/>
  <c r="B5" i="25" s="1"/>
  <c r="B24" i="37"/>
  <c r="B14" i="37"/>
  <c r="I10" i="37"/>
  <c r="I20" i="37" s="1"/>
  <c r="I30" i="37" s="1"/>
  <c r="H10" i="37"/>
  <c r="H20" i="37" s="1"/>
  <c r="H30" i="37" s="1"/>
  <c r="G10" i="37"/>
  <c r="G20" i="37" s="1"/>
  <c r="G30" i="37" s="1"/>
  <c r="F10" i="37"/>
  <c r="F20" i="37" s="1"/>
  <c r="F30" i="37" s="1"/>
  <c r="E10" i="37"/>
  <c r="E20" i="37" s="1"/>
  <c r="E30" i="37" s="1"/>
  <c r="I9" i="37"/>
  <c r="I19" i="37" s="1"/>
  <c r="I29" i="37" s="1"/>
  <c r="H9" i="37"/>
  <c r="H19" i="37" s="1"/>
  <c r="H29" i="37" s="1"/>
  <c r="G9" i="37"/>
  <c r="G19" i="37" s="1"/>
  <c r="G29" i="37" s="1"/>
  <c r="F9" i="37"/>
  <c r="F19" i="37" s="1"/>
  <c r="F29" i="37" s="1"/>
  <c r="E9" i="37"/>
  <c r="E19" i="37" s="1"/>
  <c r="E29" i="37" s="1"/>
  <c r="I8" i="37"/>
  <c r="I18" i="37" s="1"/>
  <c r="I28" i="37" s="1"/>
  <c r="H8" i="37"/>
  <c r="H18" i="37" s="1"/>
  <c r="H28" i="37" s="1"/>
  <c r="G8" i="37"/>
  <c r="G18" i="37" s="1"/>
  <c r="G28" i="37" s="1"/>
  <c r="F8" i="37"/>
  <c r="F18" i="37" s="1"/>
  <c r="F28" i="37" s="1"/>
  <c r="E8" i="37"/>
  <c r="E18" i="37" s="1"/>
  <c r="E28" i="37" s="1"/>
  <c r="I7" i="37"/>
  <c r="I17" i="37" s="1"/>
  <c r="I27" i="37" s="1"/>
  <c r="H7" i="37"/>
  <c r="H17" i="37" s="1"/>
  <c r="H27" i="37" s="1"/>
  <c r="G7" i="37"/>
  <c r="G17" i="37" s="1"/>
  <c r="G27" i="37" s="1"/>
  <c r="F7" i="37"/>
  <c r="F17" i="37" s="1"/>
  <c r="F27" i="37" s="1"/>
  <c r="E7" i="37"/>
  <c r="E17" i="37" s="1"/>
  <c r="E27" i="37" s="1"/>
  <c r="I6" i="37"/>
  <c r="I16" i="37" s="1"/>
  <c r="I26" i="37" s="1"/>
  <c r="H6" i="37"/>
  <c r="H16" i="37" s="1"/>
  <c r="H26" i="37" s="1"/>
  <c r="G6" i="37"/>
  <c r="G16" i="37" s="1"/>
  <c r="G26" i="37" s="1"/>
  <c r="F6" i="37"/>
  <c r="F16" i="37" s="1"/>
  <c r="F26" i="37" s="1"/>
  <c r="E6" i="37"/>
  <c r="E16" i="37" s="1"/>
  <c r="E26" i="37" s="1"/>
  <c r="I5" i="37"/>
  <c r="I15" i="37" s="1"/>
  <c r="I25" i="37" s="1"/>
  <c r="H5" i="37"/>
  <c r="H15" i="37" s="1"/>
  <c r="H25" i="37" s="1"/>
  <c r="G5" i="37"/>
  <c r="G15" i="37" s="1"/>
  <c r="G25" i="37" s="1"/>
  <c r="F5" i="37"/>
  <c r="F15" i="37" s="1"/>
  <c r="F25" i="37" s="1"/>
  <c r="E5" i="37"/>
  <c r="E15" i="37" s="1"/>
  <c r="E25" i="37" s="1"/>
  <c r="I4" i="37"/>
  <c r="I14" i="37" s="1"/>
  <c r="I24" i="37" s="1"/>
  <c r="H4" i="37"/>
  <c r="H14" i="37" s="1"/>
  <c r="H24" i="37" s="1"/>
  <c r="G4" i="37"/>
  <c r="G14" i="37" s="1"/>
  <c r="G24" i="37" s="1"/>
  <c r="F4" i="37"/>
  <c r="F14" i="37" s="1"/>
  <c r="F24" i="37" s="1"/>
  <c r="E4" i="37"/>
  <c r="E14" i="37" s="1"/>
  <c r="E24" i="37" s="1"/>
  <c r="D4" i="37"/>
  <c r="D14" i="37" s="1"/>
  <c r="D24" i="37" s="1"/>
  <c r="B4" i="37"/>
  <c r="H2" i="37"/>
  <c r="H12" i="37" s="1"/>
  <c r="H22" i="37" s="1"/>
  <c r="F2" i="37"/>
  <c r="F12" i="37" s="1"/>
  <c r="F22" i="37" s="1"/>
  <c r="D2" i="37"/>
  <c r="D12" i="37" s="1"/>
  <c r="D22" i="37" s="1"/>
  <c r="B24" i="36"/>
  <c r="B14" i="36"/>
  <c r="I10" i="36"/>
  <c r="I20" i="36" s="1"/>
  <c r="I30" i="36" s="1"/>
  <c r="H10" i="36"/>
  <c r="H20" i="36" s="1"/>
  <c r="H30" i="36" s="1"/>
  <c r="G10" i="36"/>
  <c r="G20" i="36" s="1"/>
  <c r="G30" i="36" s="1"/>
  <c r="F10" i="36"/>
  <c r="F20" i="36" s="1"/>
  <c r="F30" i="36" s="1"/>
  <c r="E10" i="36"/>
  <c r="E20" i="36" s="1"/>
  <c r="E30" i="36" s="1"/>
  <c r="I9" i="36"/>
  <c r="I19" i="36" s="1"/>
  <c r="I29" i="36" s="1"/>
  <c r="H9" i="36"/>
  <c r="H19" i="36" s="1"/>
  <c r="H29" i="36" s="1"/>
  <c r="G9" i="36"/>
  <c r="G19" i="36" s="1"/>
  <c r="G29" i="36" s="1"/>
  <c r="F9" i="36"/>
  <c r="F19" i="36" s="1"/>
  <c r="F29" i="36" s="1"/>
  <c r="E9" i="36"/>
  <c r="E19" i="36" s="1"/>
  <c r="E29" i="36" s="1"/>
  <c r="I8" i="36"/>
  <c r="I18" i="36" s="1"/>
  <c r="I28" i="36" s="1"/>
  <c r="H8" i="36"/>
  <c r="H18" i="36" s="1"/>
  <c r="H28" i="36" s="1"/>
  <c r="G8" i="36"/>
  <c r="G18" i="36" s="1"/>
  <c r="G28" i="36" s="1"/>
  <c r="F8" i="36"/>
  <c r="F18" i="36" s="1"/>
  <c r="F28" i="36" s="1"/>
  <c r="E8" i="36"/>
  <c r="E18" i="36" s="1"/>
  <c r="E28" i="36" s="1"/>
  <c r="I7" i="36"/>
  <c r="I17" i="36" s="1"/>
  <c r="I27" i="36" s="1"/>
  <c r="H7" i="36"/>
  <c r="H17" i="36" s="1"/>
  <c r="H27" i="36" s="1"/>
  <c r="G7" i="36"/>
  <c r="G17" i="36" s="1"/>
  <c r="G27" i="36" s="1"/>
  <c r="F7" i="36"/>
  <c r="F17" i="36" s="1"/>
  <c r="F27" i="36" s="1"/>
  <c r="E7" i="36"/>
  <c r="E17" i="36" s="1"/>
  <c r="E27" i="36" s="1"/>
  <c r="I6" i="36"/>
  <c r="I16" i="36" s="1"/>
  <c r="I26" i="36" s="1"/>
  <c r="H6" i="36"/>
  <c r="H16" i="36" s="1"/>
  <c r="H26" i="36" s="1"/>
  <c r="G6" i="36"/>
  <c r="G16" i="36" s="1"/>
  <c r="G26" i="36" s="1"/>
  <c r="F6" i="36"/>
  <c r="F16" i="36" s="1"/>
  <c r="F26" i="36" s="1"/>
  <c r="E6" i="36"/>
  <c r="E16" i="36" s="1"/>
  <c r="E26" i="36" s="1"/>
  <c r="I5" i="36"/>
  <c r="I15" i="36" s="1"/>
  <c r="I25" i="36" s="1"/>
  <c r="H5" i="36"/>
  <c r="H15" i="36" s="1"/>
  <c r="H25" i="36" s="1"/>
  <c r="G5" i="36"/>
  <c r="G15" i="36" s="1"/>
  <c r="G25" i="36" s="1"/>
  <c r="F5" i="36"/>
  <c r="F15" i="36" s="1"/>
  <c r="F25" i="36" s="1"/>
  <c r="E5" i="36"/>
  <c r="E15" i="36" s="1"/>
  <c r="E25" i="36" s="1"/>
  <c r="I4" i="36"/>
  <c r="I14" i="36" s="1"/>
  <c r="I24" i="36" s="1"/>
  <c r="H4" i="36"/>
  <c r="H14" i="36" s="1"/>
  <c r="H24" i="36" s="1"/>
  <c r="G4" i="36"/>
  <c r="G14" i="36" s="1"/>
  <c r="G24" i="36" s="1"/>
  <c r="F4" i="36"/>
  <c r="F14" i="36" s="1"/>
  <c r="F24" i="36" s="1"/>
  <c r="E4" i="36"/>
  <c r="E14" i="36" s="1"/>
  <c r="E24" i="36" s="1"/>
  <c r="D4" i="36"/>
  <c r="D14" i="36" s="1"/>
  <c r="D24" i="36" s="1"/>
  <c r="B4" i="36"/>
  <c r="H2" i="36"/>
  <c r="H12" i="36" s="1"/>
  <c r="H22" i="36" s="1"/>
  <c r="F2" i="36"/>
  <c r="F12" i="36" s="1"/>
  <c r="F22" i="36" s="1"/>
  <c r="D2" i="36"/>
  <c r="D12" i="36" s="1"/>
  <c r="D22" i="36" s="1"/>
  <c r="B24" i="35"/>
  <c r="F16" i="35"/>
  <c r="F26" i="35" s="1"/>
  <c r="F14" i="35"/>
  <c r="F24" i="35" s="1"/>
  <c r="B14" i="35"/>
  <c r="B15" i="35" s="1"/>
  <c r="I10" i="35"/>
  <c r="I20" i="35" s="1"/>
  <c r="I30" i="35" s="1"/>
  <c r="H10" i="35"/>
  <c r="H20" i="35" s="1"/>
  <c r="H30" i="35" s="1"/>
  <c r="G10" i="35"/>
  <c r="G20" i="35" s="1"/>
  <c r="G30" i="35" s="1"/>
  <c r="F10" i="35"/>
  <c r="F20" i="35" s="1"/>
  <c r="F30" i="35" s="1"/>
  <c r="E10" i="35"/>
  <c r="E20" i="35" s="1"/>
  <c r="E30" i="35" s="1"/>
  <c r="I9" i="35"/>
  <c r="I19" i="35" s="1"/>
  <c r="I29" i="35" s="1"/>
  <c r="H9" i="35"/>
  <c r="H19" i="35" s="1"/>
  <c r="H29" i="35" s="1"/>
  <c r="G9" i="35"/>
  <c r="G19" i="35" s="1"/>
  <c r="G29" i="35" s="1"/>
  <c r="F9" i="35"/>
  <c r="F19" i="35" s="1"/>
  <c r="F29" i="35" s="1"/>
  <c r="E9" i="35"/>
  <c r="E19" i="35" s="1"/>
  <c r="E29" i="35" s="1"/>
  <c r="I8" i="35"/>
  <c r="I18" i="35" s="1"/>
  <c r="I28" i="35" s="1"/>
  <c r="H8" i="35"/>
  <c r="H18" i="35" s="1"/>
  <c r="H28" i="35" s="1"/>
  <c r="G8" i="35"/>
  <c r="G18" i="35" s="1"/>
  <c r="G28" i="35" s="1"/>
  <c r="F8" i="35"/>
  <c r="F18" i="35" s="1"/>
  <c r="F28" i="35" s="1"/>
  <c r="E8" i="35"/>
  <c r="E18" i="35" s="1"/>
  <c r="E28" i="35" s="1"/>
  <c r="I7" i="35"/>
  <c r="I17" i="35" s="1"/>
  <c r="I27" i="35" s="1"/>
  <c r="H7" i="35"/>
  <c r="H17" i="35" s="1"/>
  <c r="H27" i="35" s="1"/>
  <c r="G7" i="35"/>
  <c r="G17" i="35" s="1"/>
  <c r="G27" i="35" s="1"/>
  <c r="F7" i="35"/>
  <c r="F17" i="35" s="1"/>
  <c r="F27" i="35" s="1"/>
  <c r="E7" i="35"/>
  <c r="E17" i="35" s="1"/>
  <c r="E27" i="35" s="1"/>
  <c r="I6" i="35"/>
  <c r="I16" i="35" s="1"/>
  <c r="I26" i="35" s="1"/>
  <c r="H6" i="35"/>
  <c r="H16" i="35" s="1"/>
  <c r="H26" i="35" s="1"/>
  <c r="G6" i="35"/>
  <c r="G16" i="35" s="1"/>
  <c r="G26" i="35" s="1"/>
  <c r="F6" i="35"/>
  <c r="E6" i="35"/>
  <c r="E16" i="35" s="1"/>
  <c r="E26" i="35" s="1"/>
  <c r="I5" i="35"/>
  <c r="I15" i="35" s="1"/>
  <c r="I25" i="35" s="1"/>
  <c r="H5" i="35"/>
  <c r="H15" i="35" s="1"/>
  <c r="H25" i="35" s="1"/>
  <c r="G5" i="35"/>
  <c r="G15" i="35" s="1"/>
  <c r="G25" i="35" s="1"/>
  <c r="F5" i="35"/>
  <c r="F15" i="35" s="1"/>
  <c r="F25" i="35" s="1"/>
  <c r="E5" i="35"/>
  <c r="E15" i="35" s="1"/>
  <c r="E25" i="35" s="1"/>
  <c r="I4" i="35"/>
  <c r="I14" i="35" s="1"/>
  <c r="I24" i="35" s="1"/>
  <c r="H4" i="35"/>
  <c r="H14" i="35" s="1"/>
  <c r="H24" i="35" s="1"/>
  <c r="G4" i="35"/>
  <c r="G14" i="35" s="1"/>
  <c r="G24" i="35" s="1"/>
  <c r="F4" i="35"/>
  <c r="E4" i="35"/>
  <c r="E14" i="35" s="1"/>
  <c r="E24" i="35" s="1"/>
  <c r="D4" i="35"/>
  <c r="D14" i="35" s="1"/>
  <c r="D24" i="35" s="1"/>
  <c r="B4" i="35"/>
  <c r="H2" i="35"/>
  <c r="H12" i="35" s="1"/>
  <c r="H22" i="35" s="1"/>
  <c r="F2" i="35"/>
  <c r="F12" i="35" s="1"/>
  <c r="F22" i="35" s="1"/>
  <c r="D2" i="35"/>
  <c r="D12" i="35" s="1"/>
  <c r="D22" i="35" s="1"/>
  <c r="B24" i="34"/>
  <c r="B14" i="34"/>
  <c r="I10" i="34"/>
  <c r="I20" i="34" s="1"/>
  <c r="I30" i="34" s="1"/>
  <c r="H10" i="34"/>
  <c r="H20" i="34" s="1"/>
  <c r="H30" i="34" s="1"/>
  <c r="G10" i="34"/>
  <c r="G20" i="34" s="1"/>
  <c r="G30" i="34" s="1"/>
  <c r="F10" i="34"/>
  <c r="F20" i="34" s="1"/>
  <c r="F30" i="34" s="1"/>
  <c r="E10" i="34"/>
  <c r="E20" i="34" s="1"/>
  <c r="E30" i="34" s="1"/>
  <c r="I9" i="34"/>
  <c r="I19" i="34" s="1"/>
  <c r="I29" i="34" s="1"/>
  <c r="H9" i="34"/>
  <c r="H19" i="34" s="1"/>
  <c r="H29" i="34" s="1"/>
  <c r="G9" i="34"/>
  <c r="G19" i="34" s="1"/>
  <c r="G29" i="34" s="1"/>
  <c r="F9" i="34"/>
  <c r="F19" i="34" s="1"/>
  <c r="F29" i="34" s="1"/>
  <c r="E9" i="34"/>
  <c r="E19" i="34" s="1"/>
  <c r="E29" i="34" s="1"/>
  <c r="I8" i="34"/>
  <c r="I18" i="34" s="1"/>
  <c r="I28" i="34" s="1"/>
  <c r="H8" i="34"/>
  <c r="H18" i="34" s="1"/>
  <c r="H28" i="34" s="1"/>
  <c r="G8" i="34"/>
  <c r="G18" i="34" s="1"/>
  <c r="G28" i="34" s="1"/>
  <c r="F8" i="34"/>
  <c r="F18" i="34" s="1"/>
  <c r="F28" i="34" s="1"/>
  <c r="E8" i="34"/>
  <c r="E18" i="34" s="1"/>
  <c r="E28" i="34" s="1"/>
  <c r="I7" i="34"/>
  <c r="I17" i="34" s="1"/>
  <c r="I27" i="34" s="1"/>
  <c r="H7" i="34"/>
  <c r="H17" i="34" s="1"/>
  <c r="H27" i="34" s="1"/>
  <c r="G7" i="34"/>
  <c r="G17" i="34" s="1"/>
  <c r="G27" i="34" s="1"/>
  <c r="F7" i="34"/>
  <c r="F17" i="34" s="1"/>
  <c r="F27" i="34" s="1"/>
  <c r="E7" i="34"/>
  <c r="E17" i="34" s="1"/>
  <c r="E27" i="34" s="1"/>
  <c r="I6" i="34"/>
  <c r="I16" i="34" s="1"/>
  <c r="I26" i="34" s="1"/>
  <c r="H6" i="34"/>
  <c r="H16" i="34" s="1"/>
  <c r="H26" i="34" s="1"/>
  <c r="G6" i="34"/>
  <c r="G16" i="34" s="1"/>
  <c r="G26" i="34" s="1"/>
  <c r="F6" i="34"/>
  <c r="F16" i="34" s="1"/>
  <c r="F26" i="34" s="1"/>
  <c r="E6" i="34"/>
  <c r="E16" i="34" s="1"/>
  <c r="E26" i="34" s="1"/>
  <c r="I5" i="34"/>
  <c r="I15" i="34" s="1"/>
  <c r="I25" i="34" s="1"/>
  <c r="H5" i="34"/>
  <c r="H15" i="34" s="1"/>
  <c r="H25" i="34" s="1"/>
  <c r="G5" i="34"/>
  <c r="G15" i="34" s="1"/>
  <c r="G25" i="34" s="1"/>
  <c r="F5" i="34"/>
  <c r="F15" i="34" s="1"/>
  <c r="F25" i="34" s="1"/>
  <c r="E5" i="34"/>
  <c r="E15" i="34" s="1"/>
  <c r="E25" i="34" s="1"/>
  <c r="I4" i="34"/>
  <c r="I14" i="34" s="1"/>
  <c r="I24" i="34" s="1"/>
  <c r="H4" i="34"/>
  <c r="H14" i="34" s="1"/>
  <c r="H24" i="34" s="1"/>
  <c r="G4" i="34"/>
  <c r="G14" i="34" s="1"/>
  <c r="G24" i="34" s="1"/>
  <c r="F4" i="34"/>
  <c r="F14" i="34" s="1"/>
  <c r="F24" i="34" s="1"/>
  <c r="E4" i="34"/>
  <c r="E14" i="34" s="1"/>
  <c r="E24" i="34" s="1"/>
  <c r="D4" i="34"/>
  <c r="D14" i="34" s="1"/>
  <c r="D24" i="34" s="1"/>
  <c r="B4" i="34"/>
  <c r="H2" i="34"/>
  <c r="H12" i="34" s="1"/>
  <c r="H22" i="34" s="1"/>
  <c r="F2" i="34"/>
  <c r="F12" i="34" s="1"/>
  <c r="F22" i="34" s="1"/>
  <c r="D2" i="34"/>
  <c r="D12" i="34" s="1"/>
  <c r="D22" i="34" s="1"/>
  <c r="B24" i="33"/>
  <c r="B14" i="33"/>
  <c r="I10" i="33"/>
  <c r="I20" i="33" s="1"/>
  <c r="I30" i="33" s="1"/>
  <c r="H10" i="33"/>
  <c r="H20" i="33" s="1"/>
  <c r="H30" i="33" s="1"/>
  <c r="G10" i="33"/>
  <c r="G20" i="33" s="1"/>
  <c r="G30" i="33" s="1"/>
  <c r="F10" i="33"/>
  <c r="F20" i="33" s="1"/>
  <c r="F30" i="33" s="1"/>
  <c r="E10" i="33"/>
  <c r="E20" i="33" s="1"/>
  <c r="E30" i="33" s="1"/>
  <c r="I9" i="33"/>
  <c r="I19" i="33" s="1"/>
  <c r="I29" i="33" s="1"/>
  <c r="H9" i="33"/>
  <c r="H19" i="33" s="1"/>
  <c r="H29" i="33" s="1"/>
  <c r="G9" i="33"/>
  <c r="G19" i="33" s="1"/>
  <c r="G29" i="33" s="1"/>
  <c r="F9" i="33"/>
  <c r="F19" i="33" s="1"/>
  <c r="F29" i="33" s="1"/>
  <c r="E9" i="33"/>
  <c r="E19" i="33" s="1"/>
  <c r="E29" i="33" s="1"/>
  <c r="I8" i="33"/>
  <c r="I18" i="33" s="1"/>
  <c r="I28" i="33" s="1"/>
  <c r="H8" i="33"/>
  <c r="H18" i="33" s="1"/>
  <c r="H28" i="33" s="1"/>
  <c r="G8" i="33"/>
  <c r="G18" i="33" s="1"/>
  <c r="G28" i="33" s="1"/>
  <c r="F8" i="33"/>
  <c r="F18" i="33" s="1"/>
  <c r="F28" i="33" s="1"/>
  <c r="E8" i="33"/>
  <c r="E18" i="33" s="1"/>
  <c r="E28" i="33" s="1"/>
  <c r="I7" i="33"/>
  <c r="I17" i="33" s="1"/>
  <c r="I27" i="33" s="1"/>
  <c r="H7" i="33"/>
  <c r="H17" i="33" s="1"/>
  <c r="H27" i="33" s="1"/>
  <c r="G7" i="33"/>
  <c r="G17" i="33" s="1"/>
  <c r="G27" i="33" s="1"/>
  <c r="F7" i="33"/>
  <c r="F17" i="33" s="1"/>
  <c r="F27" i="33" s="1"/>
  <c r="E7" i="33"/>
  <c r="E17" i="33" s="1"/>
  <c r="E27" i="33" s="1"/>
  <c r="I6" i="33"/>
  <c r="I16" i="33" s="1"/>
  <c r="I26" i="33" s="1"/>
  <c r="H6" i="33"/>
  <c r="H16" i="33" s="1"/>
  <c r="H26" i="33" s="1"/>
  <c r="G6" i="33"/>
  <c r="G16" i="33" s="1"/>
  <c r="G26" i="33" s="1"/>
  <c r="F6" i="33"/>
  <c r="F16" i="33" s="1"/>
  <c r="F26" i="33" s="1"/>
  <c r="E6" i="33"/>
  <c r="E16" i="33" s="1"/>
  <c r="E26" i="33" s="1"/>
  <c r="I5" i="33"/>
  <c r="I15" i="33" s="1"/>
  <c r="I25" i="33" s="1"/>
  <c r="H5" i="33"/>
  <c r="H15" i="33" s="1"/>
  <c r="H25" i="33" s="1"/>
  <c r="G5" i="33"/>
  <c r="G15" i="33" s="1"/>
  <c r="G25" i="33" s="1"/>
  <c r="F5" i="33"/>
  <c r="F15" i="33" s="1"/>
  <c r="F25" i="33" s="1"/>
  <c r="E5" i="33"/>
  <c r="E15" i="33" s="1"/>
  <c r="E25" i="33" s="1"/>
  <c r="I4" i="33"/>
  <c r="I14" i="33" s="1"/>
  <c r="I24" i="33" s="1"/>
  <c r="H4" i="33"/>
  <c r="H14" i="33" s="1"/>
  <c r="H24" i="33" s="1"/>
  <c r="G4" i="33"/>
  <c r="G14" i="33" s="1"/>
  <c r="G24" i="33" s="1"/>
  <c r="F4" i="33"/>
  <c r="F14" i="33" s="1"/>
  <c r="F24" i="33" s="1"/>
  <c r="E4" i="33"/>
  <c r="E14" i="33" s="1"/>
  <c r="E24" i="33" s="1"/>
  <c r="D4" i="33"/>
  <c r="D14" i="33" s="1"/>
  <c r="D24" i="33" s="1"/>
  <c r="B4" i="33"/>
  <c r="H2" i="33"/>
  <c r="H12" i="33" s="1"/>
  <c r="H22" i="33" s="1"/>
  <c r="F2" i="33"/>
  <c r="F12" i="33" s="1"/>
  <c r="F22" i="33" s="1"/>
  <c r="D2" i="33"/>
  <c r="D12" i="33" s="1"/>
  <c r="D22" i="33" s="1"/>
  <c r="B224" i="32"/>
  <c r="B204" i="32"/>
  <c r="B184" i="32"/>
  <c r="B164" i="32"/>
  <c r="B144" i="32"/>
  <c r="B145" i="32" s="1"/>
  <c r="B146" i="32" s="1"/>
  <c r="B147" i="32" s="1"/>
  <c r="B148" i="32" s="1"/>
  <c r="B149" i="32" s="1"/>
  <c r="B150" i="32" s="1"/>
  <c r="B151" i="32" s="1"/>
  <c r="B152" i="32" s="1"/>
  <c r="B153" i="32" s="1"/>
  <c r="B154" i="32" s="1"/>
  <c r="B124" i="32"/>
  <c r="AD122" i="32"/>
  <c r="AD142" i="32" s="1"/>
  <c r="AD162" i="32" s="1"/>
  <c r="AD182" i="32" s="1"/>
  <c r="AD202" i="32" s="1"/>
  <c r="AD222" i="32" s="1"/>
  <c r="O119" i="32"/>
  <c r="O139" i="32" s="1"/>
  <c r="O159" i="32" s="1"/>
  <c r="O179" i="32" s="1"/>
  <c r="O199" i="32" s="1"/>
  <c r="O219" i="32" s="1"/>
  <c r="O239" i="32" s="1"/>
  <c r="O117" i="32"/>
  <c r="O137" i="32" s="1"/>
  <c r="O157" i="32" s="1"/>
  <c r="O177" i="32" s="1"/>
  <c r="O197" i="32" s="1"/>
  <c r="O217" i="32" s="1"/>
  <c r="O237" i="32" s="1"/>
  <c r="B104" i="32"/>
  <c r="B84" i="32"/>
  <c r="AC71" i="32"/>
  <c r="AC91" i="32" s="1"/>
  <c r="AC111" i="32" s="1"/>
  <c r="AC131" i="32" s="1"/>
  <c r="AC151" i="32" s="1"/>
  <c r="AC171" i="32" s="1"/>
  <c r="AC191" i="32" s="1"/>
  <c r="AC211" i="32" s="1"/>
  <c r="AC231" i="32" s="1"/>
  <c r="M71" i="32"/>
  <c r="M91" i="32" s="1"/>
  <c r="M111" i="32" s="1"/>
  <c r="M131" i="32" s="1"/>
  <c r="M151" i="32" s="1"/>
  <c r="M171" i="32" s="1"/>
  <c r="M191" i="32" s="1"/>
  <c r="M211" i="32" s="1"/>
  <c r="M231" i="32" s="1"/>
  <c r="AC69" i="32"/>
  <c r="AC89" i="32" s="1"/>
  <c r="AC109" i="32" s="1"/>
  <c r="AC129" i="32" s="1"/>
  <c r="AC149" i="32" s="1"/>
  <c r="AC169" i="32" s="1"/>
  <c r="AC189" i="32" s="1"/>
  <c r="AC209" i="32" s="1"/>
  <c r="AC229" i="32" s="1"/>
  <c r="M69" i="32"/>
  <c r="M89" i="32" s="1"/>
  <c r="M109" i="32" s="1"/>
  <c r="M129" i="32" s="1"/>
  <c r="M149" i="32" s="1"/>
  <c r="M169" i="32" s="1"/>
  <c r="M189" i="32" s="1"/>
  <c r="M209" i="32" s="1"/>
  <c r="M229" i="32" s="1"/>
  <c r="M67" i="32"/>
  <c r="M87" i="32" s="1"/>
  <c r="M107" i="32" s="1"/>
  <c r="M127" i="32" s="1"/>
  <c r="M147" i="32" s="1"/>
  <c r="M167" i="32" s="1"/>
  <c r="M187" i="32" s="1"/>
  <c r="M207" i="32" s="1"/>
  <c r="M227" i="32" s="1"/>
  <c r="B64" i="32"/>
  <c r="J62" i="32"/>
  <c r="J82" i="32" s="1"/>
  <c r="J102" i="32" s="1"/>
  <c r="J122" i="32" s="1"/>
  <c r="J142" i="32" s="1"/>
  <c r="J162" i="32" s="1"/>
  <c r="J182" i="32" s="1"/>
  <c r="J202" i="32" s="1"/>
  <c r="J222" i="32" s="1"/>
  <c r="U59" i="32"/>
  <c r="U79" i="32" s="1"/>
  <c r="U99" i="32" s="1"/>
  <c r="U119" i="32" s="1"/>
  <c r="U139" i="32" s="1"/>
  <c r="U159" i="32" s="1"/>
  <c r="U179" i="32" s="1"/>
  <c r="U199" i="32" s="1"/>
  <c r="U219" i="32" s="1"/>
  <c r="U239" i="32" s="1"/>
  <c r="E59" i="32"/>
  <c r="E79" i="32" s="1"/>
  <c r="E99" i="32" s="1"/>
  <c r="E119" i="32" s="1"/>
  <c r="E139" i="32" s="1"/>
  <c r="E159" i="32" s="1"/>
  <c r="E179" i="32" s="1"/>
  <c r="E199" i="32" s="1"/>
  <c r="E219" i="32" s="1"/>
  <c r="E239" i="32" s="1"/>
  <c r="U57" i="32"/>
  <c r="U77" i="32" s="1"/>
  <c r="U97" i="32" s="1"/>
  <c r="U117" i="32" s="1"/>
  <c r="U137" i="32" s="1"/>
  <c r="U157" i="32" s="1"/>
  <c r="U177" i="32" s="1"/>
  <c r="U197" i="32" s="1"/>
  <c r="U217" i="32" s="1"/>
  <c r="U237" i="32" s="1"/>
  <c r="E57" i="32"/>
  <c r="E77" i="32" s="1"/>
  <c r="E97" i="32" s="1"/>
  <c r="E117" i="32" s="1"/>
  <c r="E137" i="32" s="1"/>
  <c r="E157" i="32" s="1"/>
  <c r="E177" i="32" s="1"/>
  <c r="E197" i="32" s="1"/>
  <c r="E217" i="32" s="1"/>
  <c r="E237" i="32" s="1"/>
  <c r="U55" i="32"/>
  <c r="U75" i="32" s="1"/>
  <c r="U95" i="32" s="1"/>
  <c r="U115" i="32" s="1"/>
  <c r="U135" i="32" s="1"/>
  <c r="U155" i="32" s="1"/>
  <c r="U175" i="32" s="1"/>
  <c r="U195" i="32" s="1"/>
  <c r="U215" i="32" s="1"/>
  <c r="U235" i="32" s="1"/>
  <c r="E55" i="32"/>
  <c r="E75" i="32" s="1"/>
  <c r="E95" i="32" s="1"/>
  <c r="E115" i="32" s="1"/>
  <c r="E135" i="32" s="1"/>
  <c r="E155" i="32" s="1"/>
  <c r="E175" i="32" s="1"/>
  <c r="E195" i="32" s="1"/>
  <c r="E215" i="32" s="1"/>
  <c r="E235" i="32" s="1"/>
  <c r="B44" i="32"/>
  <c r="AD40" i="32"/>
  <c r="AD60" i="32" s="1"/>
  <c r="AD80" i="32" s="1"/>
  <c r="AD100" i="32" s="1"/>
  <c r="AD120" i="32" s="1"/>
  <c r="AD140" i="32" s="1"/>
  <c r="AD160" i="32" s="1"/>
  <c r="AD180" i="32" s="1"/>
  <c r="AD200" i="32" s="1"/>
  <c r="AD220" i="32" s="1"/>
  <c r="AD240" i="32" s="1"/>
  <c r="Z40" i="32"/>
  <c r="Z60" i="32" s="1"/>
  <c r="Z80" i="32" s="1"/>
  <c r="Z100" i="32" s="1"/>
  <c r="Z120" i="32" s="1"/>
  <c r="Z140" i="32" s="1"/>
  <c r="Z160" i="32" s="1"/>
  <c r="Z180" i="32" s="1"/>
  <c r="Z200" i="32" s="1"/>
  <c r="Z220" i="32" s="1"/>
  <c r="Z240" i="32" s="1"/>
  <c r="V40" i="32"/>
  <c r="V60" i="32" s="1"/>
  <c r="V80" i="32" s="1"/>
  <c r="V100" i="32" s="1"/>
  <c r="V120" i="32" s="1"/>
  <c r="V140" i="32" s="1"/>
  <c r="V160" i="32" s="1"/>
  <c r="V180" i="32" s="1"/>
  <c r="V200" i="32" s="1"/>
  <c r="V220" i="32" s="1"/>
  <c r="V240" i="32" s="1"/>
  <c r="R40" i="32"/>
  <c r="R60" i="32" s="1"/>
  <c r="R80" i="32" s="1"/>
  <c r="R100" i="32" s="1"/>
  <c r="R120" i="32" s="1"/>
  <c r="R140" i="32" s="1"/>
  <c r="R160" i="32" s="1"/>
  <c r="R180" i="32" s="1"/>
  <c r="R200" i="32" s="1"/>
  <c r="R220" i="32" s="1"/>
  <c r="R240" i="32" s="1"/>
  <c r="N40" i="32"/>
  <c r="N60" i="32" s="1"/>
  <c r="N80" i="32" s="1"/>
  <c r="N100" i="32" s="1"/>
  <c r="N120" i="32" s="1"/>
  <c r="N140" i="32" s="1"/>
  <c r="N160" i="32" s="1"/>
  <c r="N180" i="32" s="1"/>
  <c r="N200" i="32" s="1"/>
  <c r="N220" i="32" s="1"/>
  <c r="N240" i="32" s="1"/>
  <c r="J40" i="32"/>
  <c r="J60" i="32" s="1"/>
  <c r="J80" i="32" s="1"/>
  <c r="J100" i="32" s="1"/>
  <c r="J120" i="32" s="1"/>
  <c r="J140" i="32" s="1"/>
  <c r="J160" i="32" s="1"/>
  <c r="J180" i="32" s="1"/>
  <c r="J200" i="32" s="1"/>
  <c r="J220" i="32" s="1"/>
  <c r="J240" i="32" s="1"/>
  <c r="F40" i="32"/>
  <c r="F60" i="32" s="1"/>
  <c r="F80" i="32" s="1"/>
  <c r="F100" i="32" s="1"/>
  <c r="F120" i="32" s="1"/>
  <c r="F140" i="32" s="1"/>
  <c r="F160" i="32" s="1"/>
  <c r="F180" i="32" s="1"/>
  <c r="F200" i="32" s="1"/>
  <c r="F220" i="32" s="1"/>
  <c r="F240" i="32" s="1"/>
  <c r="AD38" i="32"/>
  <c r="AD58" i="32" s="1"/>
  <c r="AD78" i="32" s="1"/>
  <c r="AD98" i="32" s="1"/>
  <c r="AD118" i="32" s="1"/>
  <c r="AD138" i="32" s="1"/>
  <c r="AD158" i="32" s="1"/>
  <c r="AD178" i="32" s="1"/>
  <c r="AD198" i="32" s="1"/>
  <c r="AD218" i="32" s="1"/>
  <c r="AD238" i="32" s="1"/>
  <c r="Z38" i="32"/>
  <c r="Z58" i="32" s="1"/>
  <c r="Z78" i="32" s="1"/>
  <c r="Z98" i="32" s="1"/>
  <c r="Z118" i="32" s="1"/>
  <c r="Z138" i="32" s="1"/>
  <c r="Z158" i="32" s="1"/>
  <c r="Z178" i="32" s="1"/>
  <c r="Z198" i="32" s="1"/>
  <c r="Z218" i="32" s="1"/>
  <c r="Z238" i="32" s="1"/>
  <c r="V38" i="32"/>
  <c r="V58" i="32" s="1"/>
  <c r="V78" i="32" s="1"/>
  <c r="V98" i="32" s="1"/>
  <c r="V118" i="32" s="1"/>
  <c r="V138" i="32" s="1"/>
  <c r="V158" i="32" s="1"/>
  <c r="V178" i="32" s="1"/>
  <c r="V198" i="32" s="1"/>
  <c r="V218" i="32" s="1"/>
  <c r="V238" i="32" s="1"/>
  <c r="R38" i="32"/>
  <c r="R58" i="32" s="1"/>
  <c r="R78" i="32" s="1"/>
  <c r="R98" i="32" s="1"/>
  <c r="R118" i="32" s="1"/>
  <c r="R138" i="32" s="1"/>
  <c r="R158" i="32" s="1"/>
  <c r="R178" i="32" s="1"/>
  <c r="R198" i="32" s="1"/>
  <c r="R218" i="32" s="1"/>
  <c r="R238" i="32" s="1"/>
  <c r="N38" i="32"/>
  <c r="N58" i="32" s="1"/>
  <c r="N78" i="32" s="1"/>
  <c r="N98" i="32" s="1"/>
  <c r="N118" i="32" s="1"/>
  <c r="N138" i="32" s="1"/>
  <c r="N158" i="32" s="1"/>
  <c r="N178" i="32" s="1"/>
  <c r="N198" i="32" s="1"/>
  <c r="N218" i="32" s="1"/>
  <c r="N238" i="32" s="1"/>
  <c r="J38" i="32"/>
  <c r="J58" i="32" s="1"/>
  <c r="J78" i="32" s="1"/>
  <c r="J98" i="32" s="1"/>
  <c r="J118" i="32" s="1"/>
  <c r="J138" i="32" s="1"/>
  <c r="J158" i="32" s="1"/>
  <c r="J178" i="32" s="1"/>
  <c r="J198" i="32" s="1"/>
  <c r="J218" i="32" s="1"/>
  <c r="J238" i="32" s="1"/>
  <c r="F38" i="32"/>
  <c r="F58" i="32" s="1"/>
  <c r="F78" i="32" s="1"/>
  <c r="F98" i="32" s="1"/>
  <c r="F118" i="32" s="1"/>
  <c r="F138" i="32" s="1"/>
  <c r="F158" i="32" s="1"/>
  <c r="F178" i="32" s="1"/>
  <c r="F198" i="32" s="1"/>
  <c r="F218" i="32" s="1"/>
  <c r="F238" i="32" s="1"/>
  <c r="AD36" i="32"/>
  <c r="AD56" i="32" s="1"/>
  <c r="AD76" i="32" s="1"/>
  <c r="AD96" i="32" s="1"/>
  <c r="AD116" i="32" s="1"/>
  <c r="AD136" i="32" s="1"/>
  <c r="AD156" i="32" s="1"/>
  <c r="AD176" i="32" s="1"/>
  <c r="AD196" i="32" s="1"/>
  <c r="AD216" i="32" s="1"/>
  <c r="AD236" i="32" s="1"/>
  <c r="Z36" i="32"/>
  <c r="Z56" i="32" s="1"/>
  <c r="Z76" i="32" s="1"/>
  <c r="Z96" i="32" s="1"/>
  <c r="Z116" i="32" s="1"/>
  <c r="Z136" i="32" s="1"/>
  <c r="Z156" i="32" s="1"/>
  <c r="Z176" i="32" s="1"/>
  <c r="Z196" i="32" s="1"/>
  <c r="Z216" i="32" s="1"/>
  <c r="Z236" i="32" s="1"/>
  <c r="V36" i="32"/>
  <c r="V56" i="32" s="1"/>
  <c r="V76" i="32" s="1"/>
  <c r="V96" i="32" s="1"/>
  <c r="V116" i="32" s="1"/>
  <c r="V136" i="32" s="1"/>
  <c r="V156" i="32" s="1"/>
  <c r="V176" i="32" s="1"/>
  <c r="V196" i="32" s="1"/>
  <c r="V216" i="32" s="1"/>
  <c r="V236" i="32" s="1"/>
  <c r="R36" i="32"/>
  <c r="R56" i="32" s="1"/>
  <c r="R76" i="32" s="1"/>
  <c r="R96" i="32" s="1"/>
  <c r="R116" i="32" s="1"/>
  <c r="R136" i="32" s="1"/>
  <c r="R156" i="32" s="1"/>
  <c r="R176" i="32" s="1"/>
  <c r="R196" i="32" s="1"/>
  <c r="R216" i="32" s="1"/>
  <c r="R236" i="32" s="1"/>
  <c r="N36" i="32"/>
  <c r="N56" i="32" s="1"/>
  <c r="N76" i="32" s="1"/>
  <c r="N96" i="32" s="1"/>
  <c r="N116" i="32" s="1"/>
  <c r="N136" i="32" s="1"/>
  <c r="N156" i="32" s="1"/>
  <c r="N176" i="32" s="1"/>
  <c r="N196" i="32" s="1"/>
  <c r="N216" i="32" s="1"/>
  <c r="N236" i="32" s="1"/>
  <c r="J36" i="32"/>
  <c r="J56" i="32" s="1"/>
  <c r="J76" i="32" s="1"/>
  <c r="J96" i="32" s="1"/>
  <c r="J116" i="32" s="1"/>
  <c r="J136" i="32" s="1"/>
  <c r="J156" i="32" s="1"/>
  <c r="J176" i="32" s="1"/>
  <c r="J196" i="32" s="1"/>
  <c r="J216" i="32" s="1"/>
  <c r="J236" i="32" s="1"/>
  <c r="F36" i="32"/>
  <c r="F56" i="32" s="1"/>
  <c r="F76" i="32" s="1"/>
  <c r="F96" i="32" s="1"/>
  <c r="F116" i="32" s="1"/>
  <c r="F136" i="32" s="1"/>
  <c r="F156" i="32" s="1"/>
  <c r="F176" i="32" s="1"/>
  <c r="F196" i="32" s="1"/>
  <c r="F216" i="32" s="1"/>
  <c r="F236" i="32" s="1"/>
  <c r="AD34" i="32"/>
  <c r="AD54" i="32" s="1"/>
  <c r="AD74" i="32" s="1"/>
  <c r="AD94" i="32" s="1"/>
  <c r="AD114" i="32" s="1"/>
  <c r="AD134" i="32" s="1"/>
  <c r="AD154" i="32" s="1"/>
  <c r="AD174" i="32" s="1"/>
  <c r="AD194" i="32" s="1"/>
  <c r="AD214" i="32" s="1"/>
  <c r="AD234" i="32" s="1"/>
  <c r="Z34" i="32"/>
  <c r="Z54" i="32" s="1"/>
  <c r="Z74" i="32" s="1"/>
  <c r="Z94" i="32" s="1"/>
  <c r="Z114" i="32" s="1"/>
  <c r="Z134" i="32" s="1"/>
  <c r="Z154" i="32" s="1"/>
  <c r="Z174" i="32" s="1"/>
  <c r="Z194" i="32" s="1"/>
  <c r="Z214" i="32" s="1"/>
  <c r="Z234" i="32" s="1"/>
  <c r="V34" i="32"/>
  <c r="V54" i="32" s="1"/>
  <c r="V74" i="32" s="1"/>
  <c r="V94" i="32" s="1"/>
  <c r="V114" i="32" s="1"/>
  <c r="V134" i="32" s="1"/>
  <c r="V154" i="32" s="1"/>
  <c r="V174" i="32" s="1"/>
  <c r="V194" i="32" s="1"/>
  <c r="V214" i="32" s="1"/>
  <c r="V234" i="32" s="1"/>
  <c r="R34" i="32"/>
  <c r="R54" i="32" s="1"/>
  <c r="R74" i="32" s="1"/>
  <c r="R94" i="32" s="1"/>
  <c r="R114" i="32" s="1"/>
  <c r="R134" i="32" s="1"/>
  <c r="R154" i="32" s="1"/>
  <c r="R174" i="32" s="1"/>
  <c r="R194" i="32" s="1"/>
  <c r="R214" i="32" s="1"/>
  <c r="R234" i="32" s="1"/>
  <c r="N34" i="32"/>
  <c r="N54" i="32" s="1"/>
  <c r="N74" i="32" s="1"/>
  <c r="N94" i="32" s="1"/>
  <c r="N114" i="32" s="1"/>
  <c r="N134" i="32" s="1"/>
  <c r="N154" i="32" s="1"/>
  <c r="N174" i="32" s="1"/>
  <c r="N194" i="32" s="1"/>
  <c r="N214" i="32" s="1"/>
  <c r="N234" i="32" s="1"/>
  <c r="J34" i="32"/>
  <c r="J54" i="32" s="1"/>
  <c r="J74" i="32" s="1"/>
  <c r="J94" i="32" s="1"/>
  <c r="J114" i="32" s="1"/>
  <c r="J134" i="32" s="1"/>
  <c r="J154" i="32" s="1"/>
  <c r="J174" i="32" s="1"/>
  <c r="J194" i="32" s="1"/>
  <c r="J214" i="32" s="1"/>
  <c r="J234" i="32" s="1"/>
  <c r="F34" i="32"/>
  <c r="F54" i="32" s="1"/>
  <c r="F74" i="32" s="1"/>
  <c r="F94" i="32" s="1"/>
  <c r="F114" i="32" s="1"/>
  <c r="F134" i="32" s="1"/>
  <c r="F154" i="32" s="1"/>
  <c r="F174" i="32" s="1"/>
  <c r="F194" i="32" s="1"/>
  <c r="F214" i="32" s="1"/>
  <c r="F234" i="32" s="1"/>
  <c r="AD32" i="32"/>
  <c r="AD52" i="32" s="1"/>
  <c r="AD72" i="32" s="1"/>
  <c r="AD92" i="32" s="1"/>
  <c r="AD112" i="32" s="1"/>
  <c r="AD132" i="32" s="1"/>
  <c r="AD152" i="32" s="1"/>
  <c r="AD172" i="32" s="1"/>
  <c r="AD192" i="32" s="1"/>
  <c r="AD212" i="32" s="1"/>
  <c r="AD232" i="32" s="1"/>
  <c r="Z32" i="32"/>
  <c r="Z52" i="32" s="1"/>
  <c r="Z72" i="32" s="1"/>
  <c r="Z92" i="32" s="1"/>
  <c r="Z112" i="32" s="1"/>
  <c r="Z132" i="32" s="1"/>
  <c r="Z152" i="32" s="1"/>
  <c r="Z172" i="32" s="1"/>
  <c r="Z192" i="32" s="1"/>
  <c r="Z212" i="32" s="1"/>
  <c r="Z232" i="32" s="1"/>
  <c r="V32" i="32"/>
  <c r="V52" i="32" s="1"/>
  <c r="V72" i="32" s="1"/>
  <c r="V92" i="32" s="1"/>
  <c r="V112" i="32" s="1"/>
  <c r="V132" i="32" s="1"/>
  <c r="V152" i="32" s="1"/>
  <c r="V172" i="32" s="1"/>
  <c r="V192" i="32" s="1"/>
  <c r="V212" i="32" s="1"/>
  <c r="V232" i="32" s="1"/>
  <c r="R32" i="32"/>
  <c r="R52" i="32" s="1"/>
  <c r="R72" i="32" s="1"/>
  <c r="R92" i="32" s="1"/>
  <c r="R112" i="32" s="1"/>
  <c r="R132" i="32" s="1"/>
  <c r="R152" i="32" s="1"/>
  <c r="R172" i="32" s="1"/>
  <c r="R192" i="32" s="1"/>
  <c r="R212" i="32" s="1"/>
  <c r="R232" i="32" s="1"/>
  <c r="N32" i="32"/>
  <c r="N52" i="32" s="1"/>
  <c r="N72" i="32" s="1"/>
  <c r="N92" i="32" s="1"/>
  <c r="N112" i="32" s="1"/>
  <c r="N132" i="32" s="1"/>
  <c r="N152" i="32" s="1"/>
  <c r="N172" i="32" s="1"/>
  <c r="N192" i="32" s="1"/>
  <c r="N212" i="32" s="1"/>
  <c r="N232" i="32" s="1"/>
  <c r="J32" i="32"/>
  <c r="J52" i="32" s="1"/>
  <c r="J72" i="32" s="1"/>
  <c r="J92" i="32" s="1"/>
  <c r="J112" i="32" s="1"/>
  <c r="J132" i="32" s="1"/>
  <c r="J152" i="32" s="1"/>
  <c r="J172" i="32" s="1"/>
  <c r="J192" i="32" s="1"/>
  <c r="J212" i="32" s="1"/>
  <c r="J232" i="32" s="1"/>
  <c r="F32" i="32"/>
  <c r="F52" i="32" s="1"/>
  <c r="F72" i="32" s="1"/>
  <c r="F92" i="32" s="1"/>
  <c r="F112" i="32" s="1"/>
  <c r="F132" i="32" s="1"/>
  <c r="F152" i="32" s="1"/>
  <c r="F172" i="32" s="1"/>
  <c r="F192" i="32" s="1"/>
  <c r="F212" i="32" s="1"/>
  <c r="F232" i="32" s="1"/>
  <c r="AD30" i="32"/>
  <c r="AD50" i="32" s="1"/>
  <c r="AD70" i="32" s="1"/>
  <c r="AD90" i="32" s="1"/>
  <c r="AD110" i="32" s="1"/>
  <c r="AD130" i="32" s="1"/>
  <c r="AD150" i="32" s="1"/>
  <c r="AD170" i="32" s="1"/>
  <c r="AD190" i="32" s="1"/>
  <c r="AD210" i="32" s="1"/>
  <c r="AD230" i="32" s="1"/>
  <c r="Z30" i="32"/>
  <c r="Z50" i="32" s="1"/>
  <c r="Z70" i="32" s="1"/>
  <c r="Z90" i="32" s="1"/>
  <c r="Z110" i="32" s="1"/>
  <c r="Z130" i="32" s="1"/>
  <c r="Z150" i="32" s="1"/>
  <c r="Z170" i="32" s="1"/>
  <c r="Z190" i="32" s="1"/>
  <c r="Z210" i="32" s="1"/>
  <c r="Z230" i="32" s="1"/>
  <c r="V30" i="32"/>
  <c r="V50" i="32" s="1"/>
  <c r="V70" i="32" s="1"/>
  <c r="V90" i="32" s="1"/>
  <c r="V110" i="32" s="1"/>
  <c r="V130" i="32" s="1"/>
  <c r="V150" i="32" s="1"/>
  <c r="V170" i="32" s="1"/>
  <c r="V190" i="32" s="1"/>
  <c r="V210" i="32" s="1"/>
  <c r="V230" i="32" s="1"/>
  <c r="R30" i="32"/>
  <c r="R50" i="32" s="1"/>
  <c r="R70" i="32" s="1"/>
  <c r="R90" i="32" s="1"/>
  <c r="R110" i="32" s="1"/>
  <c r="R130" i="32" s="1"/>
  <c r="R150" i="32" s="1"/>
  <c r="R170" i="32" s="1"/>
  <c r="R190" i="32" s="1"/>
  <c r="R210" i="32" s="1"/>
  <c r="R230" i="32" s="1"/>
  <c r="N30" i="32"/>
  <c r="N50" i="32" s="1"/>
  <c r="N70" i="32" s="1"/>
  <c r="N90" i="32" s="1"/>
  <c r="N110" i="32" s="1"/>
  <c r="N130" i="32" s="1"/>
  <c r="N150" i="32" s="1"/>
  <c r="N170" i="32" s="1"/>
  <c r="N190" i="32" s="1"/>
  <c r="N210" i="32" s="1"/>
  <c r="N230" i="32" s="1"/>
  <c r="J30" i="32"/>
  <c r="J50" i="32" s="1"/>
  <c r="J70" i="32" s="1"/>
  <c r="J90" i="32" s="1"/>
  <c r="J110" i="32" s="1"/>
  <c r="J130" i="32" s="1"/>
  <c r="J150" i="32" s="1"/>
  <c r="J170" i="32" s="1"/>
  <c r="J190" i="32" s="1"/>
  <c r="J210" i="32" s="1"/>
  <c r="J230" i="32" s="1"/>
  <c r="F30" i="32"/>
  <c r="F50" i="32" s="1"/>
  <c r="F70" i="32" s="1"/>
  <c r="F90" i="32" s="1"/>
  <c r="F110" i="32" s="1"/>
  <c r="F130" i="32" s="1"/>
  <c r="F150" i="32" s="1"/>
  <c r="F170" i="32" s="1"/>
  <c r="F190" i="32" s="1"/>
  <c r="F210" i="32" s="1"/>
  <c r="F230" i="32" s="1"/>
  <c r="AD28" i="32"/>
  <c r="AD48" i="32" s="1"/>
  <c r="AD68" i="32" s="1"/>
  <c r="AD88" i="32" s="1"/>
  <c r="AD108" i="32" s="1"/>
  <c r="AD128" i="32" s="1"/>
  <c r="AD148" i="32" s="1"/>
  <c r="AD168" i="32" s="1"/>
  <c r="AD188" i="32" s="1"/>
  <c r="AD208" i="32" s="1"/>
  <c r="AD228" i="32" s="1"/>
  <c r="Z28" i="32"/>
  <c r="Z48" i="32" s="1"/>
  <c r="Z68" i="32" s="1"/>
  <c r="Z88" i="32" s="1"/>
  <c r="Z108" i="32" s="1"/>
  <c r="Z128" i="32" s="1"/>
  <c r="Z148" i="32" s="1"/>
  <c r="Z168" i="32" s="1"/>
  <c r="Z188" i="32" s="1"/>
  <c r="Z208" i="32" s="1"/>
  <c r="Z228" i="32" s="1"/>
  <c r="V28" i="32"/>
  <c r="V48" i="32" s="1"/>
  <c r="V68" i="32" s="1"/>
  <c r="V88" i="32" s="1"/>
  <c r="V108" i="32" s="1"/>
  <c r="V128" i="32" s="1"/>
  <c r="V148" i="32" s="1"/>
  <c r="V168" i="32" s="1"/>
  <c r="V188" i="32" s="1"/>
  <c r="V208" i="32" s="1"/>
  <c r="V228" i="32" s="1"/>
  <c r="R28" i="32"/>
  <c r="R48" i="32" s="1"/>
  <c r="R68" i="32" s="1"/>
  <c r="R88" i="32" s="1"/>
  <c r="R108" i="32" s="1"/>
  <c r="R128" i="32" s="1"/>
  <c r="R148" i="32" s="1"/>
  <c r="R168" i="32" s="1"/>
  <c r="R188" i="32" s="1"/>
  <c r="R208" i="32" s="1"/>
  <c r="R228" i="32" s="1"/>
  <c r="N28" i="32"/>
  <c r="N48" i="32" s="1"/>
  <c r="N68" i="32" s="1"/>
  <c r="N88" i="32" s="1"/>
  <c r="N108" i="32" s="1"/>
  <c r="N128" i="32" s="1"/>
  <c r="N148" i="32" s="1"/>
  <c r="N168" i="32" s="1"/>
  <c r="N188" i="32" s="1"/>
  <c r="N208" i="32" s="1"/>
  <c r="N228" i="32" s="1"/>
  <c r="J28" i="32"/>
  <c r="J48" i="32" s="1"/>
  <c r="J68" i="32" s="1"/>
  <c r="J88" i="32" s="1"/>
  <c r="J108" i="32" s="1"/>
  <c r="J128" i="32" s="1"/>
  <c r="J148" i="32" s="1"/>
  <c r="J168" i="32" s="1"/>
  <c r="J188" i="32" s="1"/>
  <c r="J208" i="32" s="1"/>
  <c r="J228" i="32" s="1"/>
  <c r="F28" i="32"/>
  <c r="F48" i="32" s="1"/>
  <c r="F68" i="32" s="1"/>
  <c r="F88" i="32" s="1"/>
  <c r="F108" i="32" s="1"/>
  <c r="F128" i="32" s="1"/>
  <c r="F148" i="32" s="1"/>
  <c r="F168" i="32" s="1"/>
  <c r="F188" i="32" s="1"/>
  <c r="F208" i="32" s="1"/>
  <c r="F228" i="32" s="1"/>
  <c r="AD26" i="32"/>
  <c r="AD46" i="32" s="1"/>
  <c r="AD66" i="32" s="1"/>
  <c r="AD86" i="32" s="1"/>
  <c r="AD106" i="32" s="1"/>
  <c r="AD126" i="32" s="1"/>
  <c r="AD146" i="32" s="1"/>
  <c r="AD166" i="32" s="1"/>
  <c r="AD186" i="32" s="1"/>
  <c r="AD206" i="32" s="1"/>
  <c r="AD226" i="32" s="1"/>
  <c r="Z26" i="32"/>
  <c r="Z46" i="32" s="1"/>
  <c r="Z66" i="32" s="1"/>
  <c r="Z86" i="32" s="1"/>
  <c r="Z106" i="32" s="1"/>
  <c r="Z126" i="32" s="1"/>
  <c r="Z146" i="32" s="1"/>
  <c r="Z166" i="32" s="1"/>
  <c r="Z186" i="32" s="1"/>
  <c r="Z206" i="32" s="1"/>
  <c r="Z226" i="32" s="1"/>
  <c r="V26" i="32"/>
  <c r="V46" i="32" s="1"/>
  <c r="V66" i="32" s="1"/>
  <c r="V86" i="32" s="1"/>
  <c r="V106" i="32" s="1"/>
  <c r="V126" i="32" s="1"/>
  <c r="V146" i="32" s="1"/>
  <c r="V166" i="32" s="1"/>
  <c r="V186" i="32" s="1"/>
  <c r="V206" i="32" s="1"/>
  <c r="V226" i="32" s="1"/>
  <c r="R26" i="32"/>
  <c r="R46" i="32" s="1"/>
  <c r="R66" i="32" s="1"/>
  <c r="R86" i="32" s="1"/>
  <c r="R106" i="32" s="1"/>
  <c r="R126" i="32" s="1"/>
  <c r="R146" i="32" s="1"/>
  <c r="R166" i="32" s="1"/>
  <c r="R186" i="32" s="1"/>
  <c r="R206" i="32" s="1"/>
  <c r="R226" i="32" s="1"/>
  <c r="N26" i="32"/>
  <c r="N46" i="32" s="1"/>
  <c r="N66" i="32" s="1"/>
  <c r="N86" i="32" s="1"/>
  <c r="N106" i="32" s="1"/>
  <c r="N126" i="32" s="1"/>
  <c r="N146" i="32" s="1"/>
  <c r="N166" i="32" s="1"/>
  <c r="N186" i="32" s="1"/>
  <c r="N206" i="32" s="1"/>
  <c r="N226" i="32" s="1"/>
  <c r="J26" i="32"/>
  <c r="J46" i="32" s="1"/>
  <c r="J66" i="32" s="1"/>
  <c r="J86" i="32" s="1"/>
  <c r="J106" i="32" s="1"/>
  <c r="J126" i="32" s="1"/>
  <c r="J146" i="32" s="1"/>
  <c r="J166" i="32" s="1"/>
  <c r="J186" i="32" s="1"/>
  <c r="J206" i="32" s="1"/>
  <c r="J226" i="32" s="1"/>
  <c r="F26" i="32"/>
  <c r="F46" i="32" s="1"/>
  <c r="F66" i="32" s="1"/>
  <c r="F86" i="32" s="1"/>
  <c r="F106" i="32" s="1"/>
  <c r="F126" i="32" s="1"/>
  <c r="F146" i="32" s="1"/>
  <c r="F166" i="32" s="1"/>
  <c r="F186" i="32" s="1"/>
  <c r="F206" i="32" s="1"/>
  <c r="F226" i="32" s="1"/>
  <c r="AD24" i="32"/>
  <c r="AD44" i="32" s="1"/>
  <c r="AD64" i="32" s="1"/>
  <c r="AD84" i="32" s="1"/>
  <c r="AD104" i="32" s="1"/>
  <c r="AD124" i="32" s="1"/>
  <c r="AD144" i="32" s="1"/>
  <c r="AD164" i="32" s="1"/>
  <c r="AD184" i="32" s="1"/>
  <c r="AD204" i="32" s="1"/>
  <c r="AD224" i="32" s="1"/>
  <c r="Z24" i="32"/>
  <c r="Z44" i="32" s="1"/>
  <c r="Z64" i="32" s="1"/>
  <c r="Z84" i="32" s="1"/>
  <c r="Z104" i="32" s="1"/>
  <c r="Z124" i="32" s="1"/>
  <c r="Z144" i="32" s="1"/>
  <c r="Z164" i="32" s="1"/>
  <c r="Z184" i="32" s="1"/>
  <c r="Z204" i="32" s="1"/>
  <c r="Z224" i="32" s="1"/>
  <c r="V24" i="32"/>
  <c r="V44" i="32" s="1"/>
  <c r="V64" i="32" s="1"/>
  <c r="V84" i="32" s="1"/>
  <c r="V104" i="32" s="1"/>
  <c r="V124" i="32" s="1"/>
  <c r="V144" i="32" s="1"/>
  <c r="V164" i="32" s="1"/>
  <c r="V184" i="32" s="1"/>
  <c r="V204" i="32" s="1"/>
  <c r="V224" i="32" s="1"/>
  <c r="R24" i="32"/>
  <c r="R44" i="32" s="1"/>
  <c r="R64" i="32" s="1"/>
  <c r="R84" i="32" s="1"/>
  <c r="R104" i="32" s="1"/>
  <c r="R124" i="32" s="1"/>
  <c r="R144" i="32" s="1"/>
  <c r="R164" i="32" s="1"/>
  <c r="R184" i="32" s="1"/>
  <c r="R204" i="32" s="1"/>
  <c r="R224" i="32" s="1"/>
  <c r="N24" i="32"/>
  <c r="N44" i="32" s="1"/>
  <c r="N64" i="32" s="1"/>
  <c r="N84" i="32" s="1"/>
  <c r="N104" i="32" s="1"/>
  <c r="N124" i="32" s="1"/>
  <c r="N144" i="32" s="1"/>
  <c r="N164" i="32" s="1"/>
  <c r="N184" i="32" s="1"/>
  <c r="N204" i="32" s="1"/>
  <c r="N224" i="32" s="1"/>
  <c r="J24" i="32"/>
  <c r="J44" i="32" s="1"/>
  <c r="J64" i="32" s="1"/>
  <c r="J84" i="32" s="1"/>
  <c r="J104" i="32" s="1"/>
  <c r="J124" i="32" s="1"/>
  <c r="J144" i="32" s="1"/>
  <c r="J164" i="32" s="1"/>
  <c r="J184" i="32" s="1"/>
  <c r="J204" i="32" s="1"/>
  <c r="J224" i="32" s="1"/>
  <c r="F24" i="32"/>
  <c r="F44" i="32" s="1"/>
  <c r="F64" i="32" s="1"/>
  <c r="F84" i="32" s="1"/>
  <c r="F104" i="32" s="1"/>
  <c r="F124" i="32" s="1"/>
  <c r="F144" i="32" s="1"/>
  <c r="F164" i="32" s="1"/>
  <c r="F184" i="32" s="1"/>
  <c r="F204" i="32" s="1"/>
  <c r="F224" i="32" s="1"/>
  <c r="B24" i="32"/>
  <c r="AG20" i="32"/>
  <c r="AG40" i="32" s="1"/>
  <c r="AG60" i="32" s="1"/>
  <c r="AG80" i="32" s="1"/>
  <c r="AG100" i="32" s="1"/>
  <c r="AG120" i="32" s="1"/>
  <c r="AG140" i="32" s="1"/>
  <c r="AG160" i="32" s="1"/>
  <c r="AG180" i="32" s="1"/>
  <c r="AG200" i="32" s="1"/>
  <c r="AG220" i="32" s="1"/>
  <c r="AG240" i="32" s="1"/>
  <c r="AF20" i="32"/>
  <c r="AF40" i="32" s="1"/>
  <c r="AF60" i="32" s="1"/>
  <c r="AF80" i="32" s="1"/>
  <c r="AF100" i="32" s="1"/>
  <c r="AF120" i="32" s="1"/>
  <c r="AF140" i="32" s="1"/>
  <c r="AF160" i="32" s="1"/>
  <c r="AF180" i="32" s="1"/>
  <c r="AF200" i="32" s="1"/>
  <c r="AF220" i="32" s="1"/>
  <c r="AF240" i="32" s="1"/>
  <c r="AE20" i="32"/>
  <c r="AE40" i="32" s="1"/>
  <c r="AE60" i="32" s="1"/>
  <c r="AE80" i="32" s="1"/>
  <c r="AE100" i="32" s="1"/>
  <c r="AE120" i="32" s="1"/>
  <c r="AE140" i="32" s="1"/>
  <c r="AE160" i="32" s="1"/>
  <c r="AE180" i="32" s="1"/>
  <c r="AE200" i="32" s="1"/>
  <c r="AE220" i="32" s="1"/>
  <c r="AE240" i="32" s="1"/>
  <c r="AD20" i="32"/>
  <c r="AC20" i="32"/>
  <c r="AC40" i="32" s="1"/>
  <c r="AC60" i="32" s="1"/>
  <c r="AC80" i="32" s="1"/>
  <c r="AC100" i="32" s="1"/>
  <c r="AC120" i="32" s="1"/>
  <c r="AC140" i="32" s="1"/>
  <c r="AC160" i="32" s="1"/>
  <c r="AC180" i="32" s="1"/>
  <c r="AC200" i="32" s="1"/>
  <c r="AC220" i="32" s="1"/>
  <c r="AC240" i="32" s="1"/>
  <c r="AB20" i="32"/>
  <c r="AB40" i="32" s="1"/>
  <c r="AB60" i="32" s="1"/>
  <c r="AB80" i="32" s="1"/>
  <c r="AB100" i="32" s="1"/>
  <c r="AB120" i="32" s="1"/>
  <c r="AB140" i="32" s="1"/>
  <c r="AB160" i="32" s="1"/>
  <c r="AB180" i="32" s="1"/>
  <c r="AB200" i="32" s="1"/>
  <c r="AB220" i="32" s="1"/>
  <c r="AB240" i="32" s="1"/>
  <c r="AA20" i="32"/>
  <c r="AA40" i="32" s="1"/>
  <c r="AA60" i="32" s="1"/>
  <c r="AA80" i="32" s="1"/>
  <c r="AA100" i="32" s="1"/>
  <c r="AA120" i="32" s="1"/>
  <c r="AA140" i="32" s="1"/>
  <c r="AA160" i="32" s="1"/>
  <c r="AA180" i="32" s="1"/>
  <c r="AA200" i="32" s="1"/>
  <c r="AA220" i="32" s="1"/>
  <c r="AA240" i="32" s="1"/>
  <c r="Z20" i="32"/>
  <c r="Y20" i="32"/>
  <c r="Y40" i="32" s="1"/>
  <c r="Y60" i="32" s="1"/>
  <c r="Y80" i="32" s="1"/>
  <c r="Y100" i="32" s="1"/>
  <c r="Y120" i="32" s="1"/>
  <c r="Y140" i="32" s="1"/>
  <c r="Y160" i="32" s="1"/>
  <c r="Y180" i="32" s="1"/>
  <c r="Y200" i="32" s="1"/>
  <c r="Y220" i="32" s="1"/>
  <c r="Y240" i="32" s="1"/>
  <c r="X20" i="32"/>
  <c r="X40" i="32" s="1"/>
  <c r="X60" i="32" s="1"/>
  <c r="X80" i="32" s="1"/>
  <c r="X100" i="32" s="1"/>
  <c r="X120" i="32" s="1"/>
  <c r="X140" i="32" s="1"/>
  <c r="X160" i="32" s="1"/>
  <c r="X180" i="32" s="1"/>
  <c r="X200" i="32" s="1"/>
  <c r="X220" i="32" s="1"/>
  <c r="X240" i="32" s="1"/>
  <c r="W20" i="32"/>
  <c r="W40" i="32" s="1"/>
  <c r="W60" i="32" s="1"/>
  <c r="W80" i="32" s="1"/>
  <c r="W100" i="32" s="1"/>
  <c r="W120" i="32" s="1"/>
  <c r="W140" i="32" s="1"/>
  <c r="W160" i="32" s="1"/>
  <c r="W180" i="32" s="1"/>
  <c r="W200" i="32" s="1"/>
  <c r="W220" i="32" s="1"/>
  <c r="W240" i="32" s="1"/>
  <c r="V20" i="32"/>
  <c r="U20" i="32"/>
  <c r="U40" i="32" s="1"/>
  <c r="U60" i="32" s="1"/>
  <c r="U80" i="32" s="1"/>
  <c r="U100" i="32" s="1"/>
  <c r="U120" i="32" s="1"/>
  <c r="U140" i="32" s="1"/>
  <c r="U160" i="32" s="1"/>
  <c r="U180" i="32" s="1"/>
  <c r="U200" i="32" s="1"/>
  <c r="U220" i="32" s="1"/>
  <c r="U240" i="32" s="1"/>
  <c r="T20" i="32"/>
  <c r="T40" i="32" s="1"/>
  <c r="T60" i="32" s="1"/>
  <c r="T80" i="32" s="1"/>
  <c r="T100" i="32" s="1"/>
  <c r="T120" i="32" s="1"/>
  <c r="T140" i="32" s="1"/>
  <c r="T160" i="32" s="1"/>
  <c r="T180" i="32" s="1"/>
  <c r="T200" i="32" s="1"/>
  <c r="T220" i="32" s="1"/>
  <c r="T240" i="32" s="1"/>
  <c r="S20" i="32"/>
  <c r="S40" i="32" s="1"/>
  <c r="S60" i="32" s="1"/>
  <c r="S80" i="32" s="1"/>
  <c r="S100" i="32" s="1"/>
  <c r="S120" i="32" s="1"/>
  <c r="S140" i="32" s="1"/>
  <c r="S160" i="32" s="1"/>
  <c r="S180" i="32" s="1"/>
  <c r="S200" i="32" s="1"/>
  <c r="S220" i="32" s="1"/>
  <c r="S240" i="32" s="1"/>
  <c r="R20" i="32"/>
  <c r="Q20" i="32"/>
  <c r="Q40" i="32" s="1"/>
  <c r="Q60" i="32" s="1"/>
  <c r="Q80" i="32" s="1"/>
  <c r="Q100" i="32" s="1"/>
  <c r="Q120" i="32" s="1"/>
  <c r="Q140" i="32" s="1"/>
  <c r="Q160" i="32" s="1"/>
  <c r="Q180" i="32" s="1"/>
  <c r="Q200" i="32" s="1"/>
  <c r="Q220" i="32" s="1"/>
  <c r="Q240" i="32" s="1"/>
  <c r="P20" i="32"/>
  <c r="P40" i="32" s="1"/>
  <c r="P60" i="32" s="1"/>
  <c r="P80" i="32" s="1"/>
  <c r="P100" i="32" s="1"/>
  <c r="P120" i="32" s="1"/>
  <c r="P140" i="32" s="1"/>
  <c r="P160" i="32" s="1"/>
  <c r="P180" i="32" s="1"/>
  <c r="P200" i="32" s="1"/>
  <c r="P220" i="32" s="1"/>
  <c r="P240" i="32" s="1"/>
  <c r="O20" i="32"/>
  <c r="O40" i="32" s="1"/>
  <c r="O60" i="32" s="1"/>
  <c r="O80" i="32" s="1"/>
  <c r="O100" i="32" s="1"/>
  <c r="O120" i="32" s="1"/>
  <c r="O140" i="32" s="1"/>
  <c r="O160" i="32" s="1"/>
  <c r="O180" i="32" s="1"/>
  <c r="O200" i="32" s="1"/>
  <c r="O220" i="32" s="1"/>
  <c r="O240" i="32" s="1"/>
  <c r="N20" i="32"/>
  <c r="M20" i="32"/>
  <c r="M40" i="32" s="1"/>
  <c r="M60" i="32" s="1"/>
  <c r="M80" i="32" s="1"/>
  <c r="M100" i="32" s="1"/>
  <c r="M120" i="32" s="1"/>
  <c r="M140" i="32" s="1"/>
  <c r="M160" i="32" s="1"/>
  <c r="M180" i="32" s="1"/>
  <c r="M200" i="32" s="1"/>
  <c r="M220" i="32" s="1"/>
  <c r="M240" i="32" s="1"/>
  <c r="L20" i="32"/>
  <c r="L40" i="32" s="1"/>
  <c r="L60" i="32" s="1"/>
  <c r="L80" i="32" s="1"/>
  <c r="L100" i="32" s="1"/>
  <c r="L120" i="32" s="1"/>
  <c r="L140" i="32" s="1"/>
  <c r="L160" i="32" s="1"/>
  <c r="L180" i="32" s="1"/>
  <c r="L200" i="32" s="1"/>
  <c r="L220" i="32" s="1"/>
  <c r="L240" i="32" s="1"/>
  <c r="K20" i="32"/>
  <c r="K40" i="32" s="1"/>
  <c r="K60" i="32" s="1"/>
  <c r="K80" i="32" s="1"/>
  <c r="K100" i="32" s="1"/>
  <c r="K120" i="32" s="1"/>
  <c r="K140" i="32" s="1"/>
  <c r="K160" i="32" s="1"/>
  <c r="K180" i="32" s="1"/>
  <c r="K200" i="32" s="1"/>
  <c r="K220" i="32" s="1"/>
  <c r="K240" i="32" s="1"/>
  <c r="J20" i="32"/>
  <c r="I20" i="32"/>
  <c r="I40" i="32" s="1"/>
  <c r="I60" i="32" s="1"/>
  <c r="I80" i="32" s="1"/>
  <c r="I100" i="32" s="1"/>
  <c r="I120" i="32" s="1"/>
  <c r="I140" i="32" s="1"/>
  <c r="I160" i="32" s="1"/>
  <c r="I180" i="32" s="1"/>
  <c r="I200" i="32" s="1"/>
  <c r="I220" i="32" s="1"/>
  <c r="I240" i="32" s="1"/>
  <c r="H20" i="32"/>
  <c r="H40" i="32" s="1"/>
  <c r="H60" i="32" s="1"/>
  <c r="H80" i="32" s="1"/>
  <c r="H100" i="32" s="1"/>
  <c r="H120" i="32" s="1"/>
  <c r="H140" i="32" s="1"/>
  <c r="H160" i="32" s="1"/>
  <c r="H180" i="32" s="1"/>
  <c r="H200" i="32" s="1"/>
  <c r="H220" i="32" s="1"/>
  <c r="H240" i="32" s="1"/>
  <c r="G20" i="32"/>
  <c r="G40" i="32" s="1"/>
  <c r="G60" i="32" s="1"/>
  <c r="G80" i="32" s="1"/>
  <c r="G100" i="32" s="1"/>
  <c r="G120" i="32" s="1"/>
  <c r="G140" i="32" s="1"/>
  <c r="G160" i="32" s="1"/>
  <c r="G180" i="32" s="1"/>
  <c r="G200" i="32" s="1"/>
  <c r="G220" i="32" s="1"/>
  <c r="G240" i="32" s="1"/>
  <c r="F20" i="32"/>
  <c r="E20" i="32"/>
  <c r="E40" i="32" s="1"/>
  <c r="E60" i="32" s="1"/>
  <c r="E80" i="32" s="1"/>
  <c r="E100" i="32" s="1"/>
  <c r="E120" i="32" s="1"/>
  <c r="E140" i="32" s="1"/>
  <c r="E160" i="32" s="1"/>
  <c r="E180" i="32" s="1"/>
  <c r="E200" i="32" s="1"/>
  <c r="E220" i="32" s="1"/>
  <c r="E240" i="32" s="1"/>
  <c r="D20" i="32"/>
  <c r="D40" i="32" s="1"/>
  <c r="D60" i="32" s="1"/>
  <c r="D80" i="32" s="1"/>
  <c r="D100" i="32" s="1"/>
  <c r="D120" i="32" s="1"/>
  <c r="D140" i="32" s="1"/>
  <c r="D160" i="32" s="1"/>
  <c r="D180" i="32" s="1"/>
  <c r="D200" i="32" s="1"/>
  <c r="D220" i="32" s="1"/>
  <c r="D240" i="32" s="1"/>
  <c r="AG19" i="32"/>
  <c r="AG39" i="32" s="1"/>
  <c r="AG59" i="32" s="1"/>
  <c r="AG79" i="32" s="1"/>
  <c r="AG99" i="32" s="1"/>
  <c r="AG119" i="32" s="1"/>
  <c r="AG139" i="32" s="1"/>
  <c r="AG159" i="32" s="1"/>
  <c r="AG179" i="32" s="1"/>
  <c r="AG199" i="32" s="1"/>
  <c r="AG219" i="32" s="1"/>
  <c r="AG239" i="32" s="1"/>
  <c r="AF19" i="32"/>
  <c r="AF39" i="32" s="1"/>
  <c r="AF59" i="32" s="1"/>
  <c r="AF79" i="32" s="1"/>
  <c r="AF99" i="32" s="1"/>
  <c r="AF119" i="32" s="1"/>
  <c r="AF139" i="32" s="1"/>
  <c r="AF159" i="32" s="1"/>
  <c r="AF179" i="32" s="1"/>
  <c r="AF199" i="32" s="1"/>
  <c r="AF219" i="32" s="1"/>
  <c r="AF239" i="32" s="1"/>
  <c r="AE19" i="32"/>
  <c r="AE39" i="32" s="1"/>
  <c r="AE59" i="32" s="1"/>
  <c r="AE79" i="32" s="1"/>
  <c r="AE99" i="32" s="1"/>
  <c r="AE119" i="32" s="1"/>
  <c r="AE139" i="32" s="1"/>
  <c r="AE159" i="32" s="1"/>
  <c r="AE179" i="32" s="1"/>
  <c r="AE199" i="32" s="1"/>
  <c r="AE219" i="32" s="1"/>
  <c r="AE239" i="32" s="1"/>
  <c r="AD19" i="32"/>
  <c r="AD39" i="32" s="1"/>
  <c r="AD59" i="32" s="1"/>
  <c r="AD79" i="32" s="1"/>
  <c r="AD99" i="32" s="1"/>
  <c r="AD119" i="32" s="1"/>
  <c r="AD139" i="32" s="1"/>
  <c r="AD159" i="32" s="1"/>
  <c r="AD179" i="32" s="1"/>
  <c r="AD199" i="32" s="1"/>
  <c r="AD219" i="32" s="1"/>
  <c r="AD239" i="32" s="1"/>
  <c r="AC19" i="32"/>
  <c r="AC39" i="32" s="1"/>
  <c r="AC59" i="32" s="1"/>
  <c r="AC79" i="32" s="1"/>
  <c r="AC99" i="32" s="1"/>
  <c r="AC119" i="32" s="1"/>
  <c r="AC139" i="32" s="1"/>
  <c r="AC159" i="32" s="1"/>
  <c r="AC179" i="32" s="1"/>
  <c r="AC199" i="32" s="1"/>
  <c r="AC219" i="32" s="1"/>
  <c r="AC239" i="32" s="1"/>
  <c r="AB19" i="32"/>
  <c r="AB39" i="32" s="1"/>
  <c r="AB59" i="32" s="1"/>
  <c r="AB79" i="32" s="1"/>
  <c r="AB99" i="32" s="1"/>
  <c r="AB119" i="32" s="1"/>
  <c r="AB139" i="32" s="1"/>
  <c r="AB159" i="32" s="1"/>
  <c r="AB179" i="32" s="1"/>
  <c r="AB199" i="32" s="1"/>
  <c r="AB219" i="32" s="1"/>
  <c r="AB239" i="32" s="1"/>
  <c r="AA19" i="32"/>
  <c r="AA39" i="32" s="1"/>
  <c r="AA59" i="32" s="1"/>
  <c r="AA79" i="32" s="1"/>
  <c r="AA99" i="32" s="1"/>
  <c r="AA119" i="32" s="1"/>
  <c r="AA139" i="32" s="1"/>
  <c r="AA159" i="32" s="1"/>
  <c r="AA179" i="32" s="1"/>
  <c r="AA199" i="32" s="1"/>
  <c r="AA219" i="32" s="1"/>
  <c r="AA239" i="32" s="1"/>
  <c r="Z19" i="32"/>
  <c r="Z39" i="32" s="1"/>
  <c r="Z59" i="32" s="1"/>
  <c r="Z79" i="32" s="1"/>
  <c r="Z99" i="32" s="1"/>
  <c r="Z119" i="32" s="1"/>
  <c r="Z139" i="32" s="1"/>
  <c r="Z159" i="32" s="1"/>
  <c r="Z179" i="32" s="1"/>
  <c r="Z199" i="32" s="1"/>
  <c r="Z219" i="32" s="1"/>
  <c r="Z239" i="32" s="1"/>
  <c r="Y19" i="32"/>
  <c r="Y39" i="32" s="1"/>
  <c r="Y59" i="32" s="1"/>
  <c r="Y79" i="32" s="1"/>
  <c r="Y99" i="32" s="1"/>
  <c r="Y119" i="32" s="1"/>
  <c r="Y139" i="32" s="1"/>
  <c r="Y159" i="32" s="1"/>
  <c r="Y179" i="32" s="1"/>
  <c r="Y199" i="32" s="1"/>
  <c r="Y219" i="32" s="1"/>
  <c r="Y239" i="32" s="1"/>
  <c r="X19" i="32"/>
  <c r="X39" i="32" s="1"/>
  <c r="X59" i="32" s="1"/>
  <c r="X79" i="32" s="1"/>
  <c r="X99" i="32" s="1"/>
  <c r="X119" i="32" s="1"/>
  <c r="X139" i="32" s="1"/>
  <c r="X159" i="32" s="1"/>
  <c r="X179" i="32" s="1"/>
  <c r="X199" i="32" s="1"/>
  <c r="X219" i="32" s="1"/>
  <c r="X239" i="32" s="1"/>
  <c r="W19" i="32"/>
  <c r="W39" i="32" s="1"/>
  <c r="W59" i="32" s="1"/>
  <c r="W79" i="32" s="1"/>
  <c r="W99" i="32" s="1"/>
  <c r="W119" i="32" s="1"/>
  <c r="W139" i="32" s="1"/>
  <c r="W159" i="32" s="1"/>
  <c r="W179" i="32" s="1"/>
  <c r="W199" i="32" s="1"/>
  <c r="W219" i="32" s="1"/>
  <c r="W239" i="32" s="1"/>
  <c r="V19" i="32"/>
  <c r="V39" i="32" s="1"/>
  <c r="V59" i="32" s="1"/>
  <c r="V79" i="32" s="1"/>
  <c r="V99" i="32" s="1"/>
  <c r="V119" i="32" s="1"/>
  <c r="V139" i="32" s="1"/>
  <c r="V159" i="32" s="1"/>
  <c r="V179" i="32" s="1"/>
  <c r="V199" i="32" s="1"/>
  <c r="V219" i="32" s="1"/>
  <c r="V239" i="32" s="1"/>
  <c r="U19" i="32"/>
  <c r="U39" i="32" s="1"/>
  <c r="T19" i="32"/>
  <c r="T39" i="32" s="1"/>
  <c r="T59" i="32" s="1"/>
  <c r="T79" i="32" s="1"/>
  <c r="T99" i="32" s="1"/>
  <c r="T119" i="32" s="1"/>
  <c r="T139" i="32" s="1"/>
  <c r="T159" i="32" s="1"/>
  <c r="T179" i="32" s="1"/>
  <c r="T199" i="32" s="1"/>
  <c r="T219" i="32" s="1"/>
  <c r="T239" i="32" s="1"/>
  <c r="S19" i="32"/>
  <c r="S39" i="32" s="1"/>
  <c r="S59" i="32" s="1"/>
  <c r="S79" i="32" s="1"/>
  <c r="S99" i="32" s="1"/>
  <c r="S119" i="32" s="1"/>
  <c r="S139" i="32" s="1"/>
  <c r="S159" i="32" s="1"/>
  <c r="S179" i="32" s="1"/>
  <c r="S199" i="32" s="1"/>
  <c r="S219" i="32" s="1"/>
  <c r="S239" i="32" s="1"/>
  <c r="R19" i="32"/>
  <c r="R39" i="32" s="1"/>
  <c r="R59" i="32" s="1"/>
  <c r="R79" i="32" s="1"/>
  <c r="R99" i="32" s="1"/>
  <c r="R119" i="32" s="1"/>
  <c r="R139" i="32" s="1"/>
  <c r="R159" i="32" s="1"/>
  <c r="R179" i="32" s="1"/>
  <c r="R199" i="32" s="1"/>
  <c r="R219" i="32" s="1"/>
  <c r="R239" i="32" s="1"/>
  <c r="Q19" i="32"/>
  <c r="Q39" i="32" s="1"/>
  <c r="Q59" i="32" s="1"/>
  <c r="Q79" i="32" s="1"/>
  <c r="Q99" i="32" s="1"/>
  <c r="Q119" i="32" s="1"/>
  <c r="Q139" i="32" s="1"/>
  <c r="Q159" i="32" s="1"/>
  <c r="Q179" i="32" s="1"/>
  <c r="Q199" i="32" s="1"/>
  <c r="Q219" i="32" s="1"/>
  <c r="Q239" i="32" s="1"/>
  <c r="P19" i="32"/>
  <c r="P39" i="32" s="1"/>
  <c r="P59" i="32" s="1"/>
  <c r="P79" i="32" s="1"/>
  <c r="P99" i="32" s="1"/>
  <c r="P119" i="32" s="1"/>
  <c r="P139" i="32" s="1"/>
  <c r="P159" i="32" s="1"/>
  <c r="P179" i="32" s="1"/>
  <c r="P199" i="32" s="1"/>
  <c r="P219" i="32" s="1"/>
  <c r="P239" i="32" s="1"/>
  <c r="O19" i="32"/>
  <c r="O39" i="32" s="1"/>
  <c r="O59" i="32" s="1"/>
  <c r="O79" i="32" s="1"/>
  <c r="O99" i="32" s="1"/>
  <c r="N19" i="32"/>
  <c r="N39" i="32" s="1"/>
  <c r="N59" i="32" s="1"/>
  <c r="N79" i="32" s="1"/>
  <c r="N99" i="32" s="1"/>
  <c r="N119" i="32" s="1"/>
  <c r="N139" i="32" s="1"/>
  <c r="N159" i="32" s="1"/>
  <c r="N179" i="32" s="1"/>
  <c r="N199" i="32" s="1"/>
  <c r="N219" i="32" s="1"/>
  <c r="N239" i="32" s="1"/>
  <c r="M19" i="32"/>
  <c r="M39" i="32" s="1"/>
  <c r="M59" i="32" s="1"/>
  <c r="M79" i="32" s="1"/>
  <c r="M99" i="32" s="1"/>
  <c r="M119" i="32" s="1"/>
  <c r="M139" i="32" s="1"/>
  <c r="M159" i="32" s="1"/>
  <c r="M179" i="32" s="1"/>
  <c r="M199" i="32" s="1"/>
  <c r="M219" i="32" s="1"/>
  <c r="M239" i="32" s="1"/>
  <c r="L19" i="32"/>
  <c r="L39" i="32" s="1"/>
  <c r="L59" i="32" s="1"/>
  <c r="L79" i="32" s="1"/>
  <c r="L99" i="32" s="1"/>
  <c r="L119" i="32" s="1"/>
  <c r="L139" i="32" s="1"/>
  <c r="L159" i="32" s="1"/>
  <c r="L179" i="32" s="1"/>
  <c r="L199" i="32" s="1"/>
  <c r="L219" i="32" s="1"/>
  <c r="L239" i="32" s="1"/>
  <c r="K19" i="32"/>
  <c r="K39" i="32" s="1"/>
  <c r="K59" i="32" s="1"/>
  <c r="K79" i="32" s="1"/>
  <c r="K99" i="32" s="1"/>
  <c r="K119" i="32" s="1"/>
  <c r="K139" i="32" s="1"/>
  <c r="K159" i="32" s="1"/>
  <c r="K179" i="32" s="1"/>
  <c r="K199" i="32" s="1"/>
  <c r="K219" i="32" s="1"/>
  <c r="K239" i="32" s="1"/>
  <c r="J19" i="32"/>
  <c r="J39" i="32" s="1"/>
  <c r="J59" i="32" s="1"/>
  <c r="J79" i="32" s="1"/>
  <c r="J99" i="32" s="1"/>
  <c r="J119" i="32" s="1"/>
  <c r="J139" i="32" s="1"/>
  <c r="J159" i="32" s="1"/>
  <c r="J179" i="32" s="1"/>
  <c r="J199" i="32" s="1"/>
  <c r="J219" i="32" s="1"/>
  <c r="J239" i="32" s="1"/>
  <c r="I19" i="32"/>
  <c r="I39" i="32" s="1"/>
  <c r="I59" i="32" s="1"/>
  <c r="I79" i="32" s="1"/>
  <c r="I99" i="32" s="1"/>
  <c r="I119" i="32" s="1"/>
  <c r="I139" i="32" s="1"/>
  <c r="I159" i="32" s="1"/>
  <c r="I179" i="32" s="1"/>
  <c r="I199" i="32" s="1"/>
  <c r="I219" i="32" s="1"/>
  <c r="I239" i="32" s="1"/>
  <c r="H19" i="32"/>
  <c r="H39" i="32" s="1"/>
  <c r="H59" i="32" s="1"/>
  <c r="H79" i="32" s="1"/>
  <c r="H99" i="32" s="1"/>
  <c r="H119" i="32" s="1"/>
  <c r="H139" i="32" s="1"/>
  <c r="H159" i="32" s="1"/>
  <c r="H179" i="32" s="1"/>
  <c r="H199" i="32" s="1"/>
  <c r="H219" i="32" s="1"/>
  <c r="H239" i="32" s="1"/>
  <c r="G19" i="32"/>
  <c r="G39" i="32" s="1"/>
  <c r="G59" i="32" s="1"/>
  <c r="G79" i="32" s="1"/>
  <c r="G99" i="32" s="1"/>
  <c r="G119" i="32" s="1"/>
  <c r="G139" i="32" s="1"/>
  <c r="G159" i="32" s="1"/>
  <c r="G179" i="32" s="1"/>
  <c r="G199" i="32" s="1"/>
  <c r="G219" i="32" s="1"/>
  <c r="G239" i="32" s="1"/>
  <c r="F19" i="32"/>
  <c r="F39" i="32" s="1"/>
  <c r="F59" i="32" s="1"/>
  <c r="F79" i="32" s="1"/>
  <c r="F99" i="32" s="1"/>
  <c r="F119" i="32" s="1"/>
  <c r="F139" i="32" s="1"/>
  <c r="F159" i="32" s="1"/>
  <c r="F179" i="32" s="1"/>
  <c r="F199" i="32" s="1"/>
  <c r="F219" i="32" s="1"/>
  <c r="F239" i="32" s="1"/>
  <c r="E19" i="32"/>
  <c r="E39" i="32" s="1"/>
  <c r="D19" i="32"/>
  <c r="D39" i="32" s="1"/>
  <c r="D59" i="32" s="1"/>
  <c r="D79" i="32" s="1"/>
  <c r="D99" i="32" s="1"/>
  <c r="D119" i="32" s="1"/>
  <c r="D139" i="32" s="1"/>
  <c r="D159" i="32" s="1"/>
  <c r="D179" i="32" s="1"/>
  <c r="D199" i="32" s="1"/>
  <c r="D219" i="32" s="1"/>
  <c r="D239" i="32" s="1"/>
  <c r="AG18" i="32"/>
  <c r="AG38" i="32" s="1"/>
  <c r="AG58" i="32" s="1"/>
  <c r="AG78" i="32" s="1"/>
  <c r="AG98" i="32" s="1"/>
  <c r="AG118" i="32" s="1"/>
  <c r="AG138" i="32" s="1"/>
  <c r="AG158" i="32" s="1"/>
  <c r="AG178" i="32" s="1"/>
  <c r="AG198" i="32" s="1"/>
  <c r="AG218" i="32" s="1"/>
  <c r="AG238" i="32" s="1"/>
  <c r="AF18" i="32"/>
  <c r="AF38" i="32" s="1"/>
  <c r="AF58" i="32" s="1"/>
  <c r="AF78" i="32" s="1"/>
  <c r="AF98" i="32" s="1"/>
  <c r="AF118" i="32" s="1"/>
  <c r="AF138" i="32" s="1"/>
  <c r="AF158" i="32" s="1"/>
  <c r="AF178" i="32" s="1"/>
  <c r="AF198" i="32" s="1"/>
  <c r="AF218" i="32" s="1"/>
  <c r="AF238" i="32" s="1"/>
  <c r="AE18" i="32"/>
  <c r="AE38" i="32" s="1"/>
  <c r="AE58" i="32" s="1"/>
  <c r="AE78" i="32" s="1"/>
  <c r="AE98" i="32" s="1"/>
  <c r="AE118" i="32" s="1"/>
  <c r="AE138" i="32" s="1"/>
  <c r="AE158" i="32" s="1"/>
  <c r="AE178" i="32" s="1"/>
  <c r="AE198" i="32" s="1"/>
  <c r="AE218" i="32" s="1"/>
  <c r="AE238" i="32" s="1"/>
  <c r="AD18" i="32"/>
  <c r="AC18" i="32"/>
  <c r="AC38" i="32" s="1"/>
  <c r="AC58" i="32" s="1"/>
  <c r="AC78" i="32" s="1"/>
  <c r="AC98" i="32" s="1"/>
  <c r="AC118" i="32" s="1"/>
  <c r="AC138" i="32" s="1"/>
  <c r="AC158" i="32" s="1"/>
  <c r="AC178" i="32" s="1"/>
  <c r="AC198" i="32" s="1"/>
  <c r="AC218" i="32" s="1"/>
  <c r="AC238" i="32" s="1"/>
  <c r="AB18" i="32"/>
  <c r="AB38" i="32" s="1"/>
  <c r="AB58" i="32" s="1"/>
  <c r="AB78" i="32" s="1"/>
  <c r="AB98" i="32" s="1"/>
  <c r="AB118" i="32" s="1"/>
  <c r="AB138" i="32" s="1"/>
  <c r="AB158" i="32" s="1"/>
  <c r="AB178" i="32" s="1"/>
  <c r="AB198" i="32" s="1"/>
  <c r="AB218" i="32" s="1"/>
  <c r="AB238" i="32" s="1"/>
  <c r="AA18" i="32"/>
  <c r="AA38" i="32" s="1"/>
  <c r="AA58" i="32" s="1"/>
  <c r="AA78" i="32" s="1"/>
  <c r="AA98" i="32" s="1"/>
  <c r="AA118" i="32" s="1"/>
  <c r="AA138" i="32" s="1"/>
  <c r="AA158" i="32" s="1"/>
  <c r="AA178" i="32" s="1"/>
  <c r="AA198" i="32" s="1"/>
  <c r="AA218" i="32" s="1"/>
  <c r="AA238" i="32" s="1"/>
  <c r="Z18" i="32"/>
  <c r="Y18" i="32"/>
  <c r="Y38" i="32" s="1"/>
  <c r="Y58" i="32" s="1"/>
  <c r="Y78" i="32" s="1"/>
  <c r="Y98" i="32" s="1"/>
  <c r="Y118" i="32" s="1"/>
  <c r="Y138" i="32" s="1"/>
  <c r="Y158" i="32" s="1"/>
  <c r="Y178" i="32" s="1"/>
  <c r="Y198" i="32" s="1"/>
  <c r="Y218" i="32" s="1"/>
  <c r="Y238" i="32" s="1"/>
  <c r="X18" i="32"/>
  <c r="X38" i="32" s="1"/>
  <c r="X58" i="32" s="1"/>
  <c r="X78" i="32" s="1"/>
  <c r="X98" i="32" s="1"/>
  <c r="X118" i="32" s="1"/>
  <c r="X138" i="32" s="1"/>
  <c r="X158" i="32" s="1"/>
  <c r="X178" i="32" s="1"/>
  <c r="X198" i="32" s="1"/>
  <c r="X218" i="32" s="1"/>
  <c r="X238" i="32" s="1"/>
  <c r="W18" i="32"/>
  <c r="W38" i="32" s="1"/>
  <c r="W58" i="32" s="1"/>
  <c r="W78" i="32" s="1"/>
  <c r="W98" i="32" s="1"/>
  <c r="W118" i="32" s="1"/>
  <c r="W138" i="32" s="1"/>
  <c r="W158" i="32" s="1"/>
  <c r="W178" i="32" s="1"/>
  <c r="W198" i="32" s="1"/>
  <c r="W218" i="32" s="1"/>
  <c r="W238" i="32" s="1"/>
  <c r="V18" i="32"/>
  <c r="U18" i="32"/>
  <c r="U38" i="32" s="1"/>
  <c r="U58" i="32" s="1"/>
  <c r="U78" i="32" s="1"/>
  <c r="U98" i="32" s="1"/>
  <c r="U118" i="32" s="1"/>
  <c r="U138" i="32" s="1"/>
  <c r="U158" i="32" s="1"/>
  <c r="U178" i="32" s="1"/>
  <c r="U198" i="32" s="1"/>
  <c r="U218" i="32" s="1"/>
  <c r="U238" i="32" s="1"/>
  <c r="T18" i="32"/>
  <c r="T38" i="32" s="1"/>
  <c r="T58" i="32" s="1"/>
  <c r="T78" i="32" s="1"/>
  <c r="T98" i="32" s="1"/>
  <c r="T118" i="32" s="1"/>
  <c r="T138" i="32" s="1"/>
  <c r="T158" i="32" s="1"/>
  <c r="T178" i="32" s="1"/>
  <c r="T198" i="32" s="1"/>
  <c r="T218" i="32" s="1"/>
  <c r="T238" i="32" s="1"/>
  <c r="S18" i="32"/>
  <c r="S38" i="32" s="1"/>
  <c r="S58" i="32" s="1"/>
  <c r="S78" i="32" s="1"/>
  <c r="S98" i="32" s="1"/>
  <c r="S118" i="32" s="1"/>
  <c r="S138" i="32" s="1"/>
  <c r="S158" i="32" s="1"/>
  <c r="S178" i="32" s="1"/>
  <c r="S198" i="32" s="1"/>
  <c r="S218" i="32" s="1"/>
  <c r="S238" i="32" s="1"/>
  <c r="R18" i="32"/>
  <c r="Q18" i="32"/>
  <c r="Q38" i="32" s="1"/>
  <c r="Q58" i="32" s="1"/>
  <c r="Q78" i="32" s="1"/>
  <c r="Q98" i="32" s="1"/>
  <c r="Q118" i="32" s="1"/>
  <c r="Q138" i="32" s="1"/>
  <c r="Q158" i="32" s="1"/>
  <c r="Q178" i="32" s="1"/>
  <c r="Q198" i="32" s="1"/>
  <c r="Q218" i="32" s="1"/>
  <c r="Q238" i="32" s="1"/>
  <c r="P18" i="32"/>
  <c r="P38" i="32" s="1"/>
  <c r="P58" i="32" s="1"/>
  <c r="P78" i="32" s="1"/>
  <c r="P98" i="32" s="1"/>
  <c r="P118" i="32" s="1"/>
  <c r="P138" i="32" s="1"/>
  <c r="P158" i="32" s="1"/>
  <c r="P178" i="32" s="1"/>
  <c r="P198" i="32" s="1"/>
  <c r="P218" i="32" s="1"/>
  <c r="P238" i="32" s="1"/>
  <c r="O18" i="32"/>
  <c r="O38" i="32" s="1"/>
  <c r="O58" i="32" s="1"/>
  <c r="O78" i="32" s="1"/>
  <c r="O98" i="32" s="1"/>
  <c r="O118" i="32" s="1"/>
  <c r="O138" i="32" s="1"/>
  <c r="O158" i="32" s="1"/>
  <c r="O178" i="32" s="1"/>
  <c r="O198" i="32" s="1"/>
  <c r="O218" i="32" s="1"/>
  <c r="O238" i="32" s="1"/>
  <c r="N18" i="32"/>
  <c r="M18" i="32"/>
  <c r="M38" i="32" s="1"/>
  <c r="M58" i="32" s="1"/>
  <c r="M78" i="32" s="1"/>
  <c r="M98" i="32" s="1"/>
  <c r="M118" i="32" s="1"/>
  <c r="M138" i="32" s="1"/>
  <c r="M158" i="32" s="1"/>
  <c r="M178" i="32" s="1"/>
  <c r="M198" i="32" s="1"/>
  <c r="M218" i="32" s="1"/>
  <c r="M238" i="32" s="1"/>
  <c r="L18" i="32"/>
  <c r="L38" i="32" s="1"/>
  <c r="L58" i="32" s="1"/>
  <c r="L78" i="32" s="1"/>
  <c r="L98" i="32" s="1"/>
  <c r="L118" i="32" s="1"/>
  <c r="L138" i="32" s="1"/>
  <c r="L158" i="32" s="1"/>
  <c r="L178" i="32" s="1"/>
  <c r="L198" i="32" s="1"/>
  <c r="L218" i="32" s="1"/>
  <c r="L238" i="32" s="1"/>
  <c r="K18" i="32"/>
  <c r="K38" i="32" s="1"/>
  <c r="K58" i="32" s="1"/>
  <c r="K78" i="32" s="1"/>
  <c r="K98" i="32" s="1"/>
  <c r="K118" i="32" s="1"/>
  <c r="K138" i="32" s="1"/>
  <c r="K158" i="32" s="1"/>
  <c r="K178" i="32" s="1"/>
  <c r="K198" i="32" s="1"/>
  <c r="K218" i="32" s="1"/>
  <c r="K238" i="32" s="1"/>
  <c r="J18" i="32"/>
  <c r="I18" i="32"/>
  <c r="I38" i="32" s="1"/>
  <c r="I58" i="32" s="1"/>
  <c r="I78" i="32" s="1"/>
  <c r="I98" i="32" s="1"/>
  <c r="I118" i="32" s="1"/>
  <c r="I138" i="32" s="1"/>
  <c r="I158" i="32" s="1"/>
  <c r="I178" i="32" s="1"/>
  <c r="I198" i="32" s="1"/>
  <c r="I218" i="32" s="1"/>
  <c r="I238" i="32" s="1"/>
  <c r="H18" i="32"/>
  <c r="H38" i="32" s="1"/>
  <c r="H58" i="32" s="1"/>
  <c r="H78" i="32" s="1"/>
  <c r="H98" i="32" s="1"/>
  <c r="H118" i="32" s="1"/>
  <c r="H138" i="32" s="1"/>
  <c r="H158" i="32" s="1"/>
  <c r="H178" i="32" s="1"/>
  <c r="H198" i="32" s="1"/>
  <c r="H218" i="32" s="1"/>
  <c r="H238" i="32" s="1"/>
  <c r="G18" i="32"/>
  <c r="G38" i="32" s="1"/>
  <c r="G58" i="32" s="1"/>
  <c r="G78" i="32" s="1"/>
  <c r="G98" i="32" s="1"/>
  <c r="G118" i="32" s="1"/>
  <c r="G138" i="32" s="1"/>
  <c r="G158" i="32" s="1"/>
  <c r="G178" i="32" s="1"/>
  <c r="G198" i="32" s="1"/>
  <c r="G218" i="32" s="1"/>
  <c r="G238" i="32" s="1"/>
  <c r="F18" i="32"/>
  <c r="E18" i="32"/>
  <c r="E38" i="32" s="1"/>
  <c r="E58" i="32" s="1"/>
  <c r="E78" i="32" s="1"/>
  <c r="E98" i="32" s="1"/>
  <c r="E118" i="32" s="1"/>
  <c r="E138" i="32" s="1"/>
  <c r="E158" i="32" s="1"/>
  <c r="E178" i="32" s="1"/>
  <c r="E198" i="32" s="1"/>
  <c r="E218" i="32" s="1"/>
  <c r="E238" i="32" s="1"/>
  <c r="D18" i="32"/>
  <c r="D38" i="32" s="1"/>
  <c r="D58" i="32" s="1"/>
  <c r="D78" i="32" s="1"/>
  <c r="D98" i="32" s="1"/>
  <c r="D118" i="32" s="1"/>
  <c r="D138" i="32" s="1"/>
  <c r="D158" i="32" s="1"/>
  <c r="D178" i="32" s="1"/>
  <c r="D198" i="32" s="1"/>
  <c r="D218" i="32" s="1"/>
  <c r="D238" i="32" s="1"/>
  <c r="AG17" i="32"/>
  <c r="AG37" i="32" s="1"/>
  <c r="AG57" i="32" s="1"/>
  <c r="AG77" i="32" s="1"/>
  <c r="AG97" i="32" s="1"/>
  <c r="AG117" i="32" s="1"/>
  <c r="AG137" i="32" s="1"/>
  <c r="AG157" i="32" s="1"/>
  <c r="AG177" i="32" s="1"/>
  <c r="AG197" i="32" s="1"/>
  <c r="AG217" i="32" s="1"/>
  <c r="AG237" i="32" s="1"/>
  <c r="AF17" i="32"/>
  <c r="AF37" i="32" s="1"/>
  <c r="AF57" i="32" s="1"/>
  <c r="AF77" i="32" s="1"/>
  <c r="AF97" i="32" s="1"/>
  <c r="AF117" i="32" s="1"/>
  <c r="AF137" i="32" s="1"/>
  <c r="AF157" i="32" s="1"/>
  <c r="AF177" i="32" s="1"/>
  <c r="AF197" i="32" s="1"/>
  <c r="AF217" i="32" s="1"/>
  <c r="AF237" i="32" s="1"/>
  <c r="AE17" i="32"/>
  <c r="AE37" i="32" s="1"/>
  <c r="AE57" i="32" s="1"/>
  <c r="AE77" i="32" s="1"/>
  <c r="AE97" i="32" s="1"/>
  <c r="AE117" i="32" s="1"/>
  <c r="AE137" i="32" s="1"/>
  <c r="AE157" i="32" s="1"/>
  <c r="AE177" i="32" s="1"/>
  <c r="AE197" i="32" s="1"/>
  <c r="AE217" i="32" s="1"/>
  <c r="AE237" i="32" s="1"/>
  <c r="AD17" i="32"/>
  <c r="AD37" i="32" s="1"/>
  <c r="AD57" i="32" s="1"/>
  <c r="AD77" i="32" s="1"/>
  <c r="AD97" i="32" s="1"/>
  <c r="AD117" i="32" s="1"/>
  <c r="AD137" i="32" s="1"/>
  <c r="AD157" i="32" s="1"/>
  <c r="AD177" i="32" s="1"/>
  <c r="AD197" i="32" s="1"/>
  <c r="AD217" i="32" s="1"/>
  <c r="AD237" i="32" s="1"/>
  <c r="AC17" i="32"/>
  <c r="AC37" i="32" s="1"/>
  <c r="AC57" i="32" s="1"/>
  <c r="AC77" i="32" s="1"/>
  <c r="AC97" i="32" s="1"/>
  <c r="AC117" i="32" s="1"/>
  <c r="AC137" i="32" s="1"/>
  <c r="AC157" i="32" s="1"/>
  <c r="AC177" i="32" s="1"/>
  <c r="AC197" i="32" s="1"/>
  <c r="AC217" i="32" s="1"/>
  <c r="AC237" i="32" s="1"/>
  <c r="AB17" i="32"/>
  <c r="AB37" i="32" s="1"/>
  <c r="AB57" i="32" s="1"/>
  <c r="AB77" i="32" s="1"/>
  <c r="AB97" i="32" s="1"/>
  <c r="AB117" i="32" s="1"/>
  <c r="AB137" i="32" s="1"/>
  <c r="AB157" i="32" s="1"/>
  <c r="AB177" i="32" s="1"/>
  <c r="AB197" i="32" s="1"/>
  <c r="AB217" i="32" s="1"/>
  <c r="AB237" i="32" s="1"/>
  <c r="AA17" i="32"/>
  <c r="AA37" i="32" s="1"/>
  <c r="AA57" i="32" s="1"/>
  <c r="AA77" i="32" s="1"/>
  <c r="AA97" i="32" s="1"/>
  <c r="AA117" i="32" s="1"/>
  <c r="AA137" i="32" s="1"/>
  <c r="AA157" i="32" s="1"/>
  <c r="AA177" i="32" s="1"/>
  <c r="AA197" i="32" s="1"/>
  <c r="AA217" i="32" s="1"/>
  <c r="AA237" i="32" s="1"/>
  <c r="Z17" i="32"/>
  <c r="Z37" i="32" s="1"/>
  <c r="Z57" i="32" s="1"/>
  <c r="Z77" i="32" s="1"/>
  <c r="Z97" i="32" s="1"/>
  <c r="Z117" i="32" s="1"/>
  <c r="Z137" i="32" s="1"/>
  <c r="Z157" i="32" s="1"/>
  <c r="Z177" i="32" s="1"/>
  <c r="Z197" i="32" s="1"/>
  <c r="Z217" i="32" s="1"/>
  <c r="Z237" i="32" s="1"/>
  <c r="Y17" i="32"/>
  <c r="Y37" i="32" s="1"/>
  <c r="Y57" i="32" s="1"/>
  <c r="Y77" i="32" s="1"/>
  <c r="Y97" i="32" s="1"/>
  <c r="Y117" i="32" s="1"/>
  <c r="Y137" i="32" s="1"/>
  <c r="Y157" i="32" s="1"/>
  <c r="Y177" i="32" s="1"/>
  <c r="Y197" i="32" s="1"/>
  <c r="Y217" i="32" s="1"/>
  <c r="Y237" i="32" s="1"/>
  <c r="X17" i="32"/>
  <c r="X37" i="32" s="1"/>
  <c r="X57" i="32" s="1"/>
  <c r="X77" i="32" s="1"/>
  <c r="X97" i="32" s="1"/>
  <c r="X117" i="32" s="1"/>
  <c r="X137" i="32" s="1"/>
  <c r="X157" i="32" s="1"/>
  <c r="X177" i="32" s="1"/>
  <c r="X197" i="32" s="1"/>
  <c r="X217" i="32" s="1"/>
  <c r="X237" i="32" s="1"/>
  <c r="W17" i="32"/>
  <c r="W37" i="32" s="1"/>
  <c r="W57" i="32" s="1"/>
  <c r="W77" i="32" s="1"/>
  <c r="W97" i="32" s="1"/>
  <c r="W117" i="32" s="1"/>
  <c r="W137" i="32" s="1"/>
  <c r="W157" i="32" s="1"/>
  <c r="W177" i="32" s="1"/>
  <c r="W197" i="32" s="1"/>
  <c r="W217" i="32" s="1"/>
  <c r="W237" i="32" s="1"/>
  <c r="V17" i="32"/>
  <c r="V37" i="32" s="1"/>
  <c r="V57" i="32" s="1"/>
  <c r="V77" i="32" s="1"/>
  <c r="V97" i="32" s="1"/>
  <c r="V117" i="32" s="1"/>
  <c r="V137" i="32" s="1"/>
  <c r="V157" i="32" s="1"/>
  <c r="V177" i="32" s="1"/>
  <c r="V197" i="32" s="1"/>
  <c r="V217" i="32" s="1"/>
  <c r="V237" i="32" s="1"/>
  <c r="U17" i="32"/>
  <c r="U37" i="32" s="1"/>
  <c r="T17" i="32"/>
  <c r="T37" i="32" s="1"/>
  <c r="T57" i="32" s="1"/>
  <c r="T77" i="32" s="1"/>
  <c r="T97" i="32" s="1"/>
  <c r="T117" i="32" s="1"/>
  <c r="T137" i="32" s="1"/>
  <c r="T157" i="32" s="1"/>
  <c r="T177" i="32" s="1"/>
  <c r="T197" i="32" s="1"/>
  <c r="T217" i="32" s="1"/>
  <c r="T237" i="32" s="1"/>
  <c r="S17" i="32"/>
  <c r="S37" i="32" s="1"/>
  <c r="S57" i="32" s="1"/>
  <c r="S77" i="32" s="1"/>
  <c r="S97" i="32" s="1"/>
  <c r="S117" i="32" s="1"/>
  <c r="S137" i="32" s="1"/>
  <c r="S157" i="32" s="1"/>
  <c r="S177" i="32" s="1"/>
  <c r="S197" i="32" s="1"/>
  <c r="S217" i="32" s="1"/>
  <c r="S237" i="32" s="1"/>
  <c r="R17" i="32"/>
  <c r="R37" i="32" s="1"/>
  <c r="R57" i="32" s="1"/>
  <c r="R77" i="32" s="1"/>
  <c r="R97" i="32" s="1"/>
  <c r="R117" i="32" s="1"/>
  <c r="R137" i="32" s="1"/>
  <c r="R157" i="32" s="1"/>
  <c r="R177" i="32" s="1"/>
  <c r="R197" i="32" s="1"/>
  <c r="R217" i="32" s="1"/>
  <c r="R237" i="32" s="1"/>
  <c r="Q17" i="32"/>
  <c r="Q37" i="32" s="1"/>
  <c r="Q57" i="32" s="1"/>
  <c r="Q77" i="32" s="1"/>
  <c r="Q97" i="32" s="1"/>
  <c r="Q117" i="32" s="1"/>
  <c r="Q137" i="32" s="1"/>
  <c r="Q157" i="32" s="1"/>
  <c r="Q177" i="32" s="1"/>
  <c r="Q197" i="32" s="1"/>
  <c r="Q217" i="32" s="1"/>
  <c r="Q237" i="32" s="1"/>
  <c r="P17" i="32"/>
  <c r="P37" i="32" s="1"/>
  <c r="P57" i="32" s="1"/>
  <c r="P77" i="32" s="1"/>
  <c r="P97" i="32" s="1"/>
  <c r="P117" i="32" s="1"/>
  <c r="P137" i="32" s="1"/>
  <c r="P157" i="32" s="1"/>
  <c r="P177" i="32" s="1"/>
  <c r="P197" i="32" s="1"/>
  <c r="P217" i="32" s="1"/>
  <c r="P237" i="32" s="1"/>
  <c r="O17" i="32"/>
  <c r="O37" i="32" s="1"/>
  <c r="O57" i="32" s="1"/>
  <c r="O77" i="32" s="1"/>
  <c r="O97" i="32" s="1"/>
  <c r="N17" i="32"/>
  <c r="N37" i="32" s="1"/>
  <c r="N57" i="32" s="1"/>
  <c r="N77" i="32" s="1"/>
  <c r="N97" i="32" s="1"/>
  <c r="N117" i="32" s="1"/>
  <c r="N137" i="32" s="1"/>
  <c r="N157" i="32" s="1"/>
  <c r="N177" i="32" s="1"/>
  <c r="N197" i="32" s="1"/>
  <c r="N217" i="32" s="1"/>
  <c r="N237" i="32" s="1"/>
  <c r="M17" i="32"/>
  <c r="M37" i="32" s="1"/>
  <c r="M57" i="32" s="1"/>
  <c r="M77" i="32" s="1"/>
  <c r="M97" i="32" s="1"/>
  <c r="M117" i="32" s="1"/>
  <c r="M137" i="32" s="1"/>
  <c r="M157" i="32" s="1"/>
  <c r="M177" i="32" s="1"/>
  <c r="M197" i="32" s="1"/>
  <c r="M217" i="32" s="1"/>
  <c r="M237" i="32" s="1"/>
  <c r="L17" i="32"/>
  <c r="L37" i="32" s="1"/>
  <c r="L57" i="32" s="1"/>
  <c r="L77" i="32" s="1"/>
  <c r="L97" i="32" s="1"/>
  <c r="L117" i="32" s="1"/>
  <c r="L137" i="32" s="1"/>
  <c r="L157" i="32" s="1"/>
  <c r="L177" i="32" s="1"/>
  <c r="L197" i="32" s="1"/>
  <c r="L217" i="32" s="1"/>
  <c r="L237" i="32" s="1"/>
  <c r="K17" i="32"/>
  <c r="K37" i="32" s="1"/>
  <c r="K57" i="32" s="1"/>
  <c r="K77" i="32" s="1"/>
  <c r="K97" i="32" s="1"/>
  <c r="K117" i="32" s="1"/>
  <c r="K137" i="32" s="1"/>
  <c r="K157" i="32" s="1"/>
  <c r="K177" i="32" s="1"/>
  <c r="K197" i="32" s="1"/>
  <c r="K217" i="32" s="1"/>
  <c r="K237" i="32" s="1"/>
  <c r="J17" i="32"/>
  <c r="J37" i="32" s="1"/>
  <c r="J57" i="32" s="1"/>
  <c r="J77" i="32" s="1"/>
  <c r="J97" i="32" s="1"/>
  <c r="J117" i="32" s="1"/>
  <c r="J137" i="32" s="1"/>
  <c r="J157" i="32" s="1"/>
  <c r="J177" i="32" s="1"/>
  <c r="J197" i="32" s="1"/>
  <c r="J217" i="32" s="1"/>
  <c r="J237" i="32" s="1"/>
  <c r="I17" i="32"/>
  <c r="I37" i="32" s="1"/>
  <c r="I57" i="32" s="1"/>
  <c r="I77" i="32" s="1"/>
  <c r="I97" i="32" s="1"/>
  <c r="I117" i="32" s="1"/>
  <c r="I137" i="32" s="1"/>
  <c r="I157" i="32" s="1"/>
  <c r="I177" i="32" s="1"/>
  <c r="I197" i="32" s="1"/>
  <c r="I217" i="32" s="1"/>
  <c r="I237" i="32" s="1"/>
  <c r="H17" i="32"/>
  <c r="H37" i="32" s="1"/>
  <c r="H57" i="32" s="1"/>
  <c r="H77" i="32" s="1"/>
  <c r="H97" i="32" s="1"/>
  <c r="H117" i="32" s="1"/>
  <c r="H137" i="32" s="1"/>
  <c r="H157" i="32" s="1"/>
  <c r="H177" i="32" s="1"/>
  <c r="H197" i="32" s="1"/>
  <c r="H217" i="32" s="1"/>
  <c r="H237" i="32" s="1"/>
  <c r="G17" i="32"/>
  <c r="G37" i="32" s="1"/>
  <c r="G57" i="32" s="1"/>
  <c r="G77" i="32" s="1"/>
  <c r="G97" i="32" s="1"/>
  <c r="G117" i="32" s="1"/>
  <c r="G137" i="32" s="1"/>
  <c r="G157" i="32" s="1"/>
  <c r="G177" i="32" s="1"/>
  <c r="G197" i="32" s="1"/>
  <c r="G217" i="32" s="1"/>
  <c r="G237" i="32" s="1"/>
  <c r="F17" i="32"/>
  <c r="F37" i="32" s="1"/>
  <c r="F57" i="32" s="1"/>
  <c r="F77" i="32" s="1"/>
  <c r="F97" i="32" s="1"/>
  <c r="F117" i="32" s="1"/>
  <c r="F137" i="32" s="1"/>
  <c r="F157" i="32" s="1"/>
  <c r="F177" i="32" s="1"/>
  <c r="F197" i="32" s="1"/>
  <c r="F217" i="32" s="1"/>
  <c r="F237" i="32" s="1"/>
  <c r="E17" i="32"/>
  <c r="E37" i="32" s="1"/>
  <c r="D17" i="32"/>
  <c r="D37" i="32" s="1"/>
  <c r="D57" i="32" s="1"/>
  <c r="D77" i="32" s="1"/>
  <c r="D97" i="32" s="1"/>
  <c r="D117" i="32" s="1"/>
  <c r="D137" i="32" s="1"/>
  <c r="D157" i="32" s="1"/>
  <c r="D177" i="32" s="1"/>
  <c r="D197" i="32" s="1"/>
  <c r="D217" i="32" s="1"/>
  <c r="D237" i="32" s="1"/>
  <c r="AG16" i="32"/>
  <c r="AG36" i="32" s="1"/>
  <c r="AG56" i="32" s="1"/>
  <c r="AG76" i="32" s="1"/>
  <c r="AG96" i="32" s="1"/>
  <c r="AG116" i="32" s="1"/>
  <c r="AG136" i="32" s="1"/>
  <c r="AG156" i="32" s="1"/>
  <c r="AG176" i="32" s="1"/>
  <c r="AG196" i="32" s="1"/>
  <c r="AG216" i="32" s="1"/>
  <c r="AG236" i="32" s="1"/>
  <c r="AF16" i="32"/>
  <c r="AF36" i="32" s="1"/>
  <c r="AF56" i="32" s="1"/>
  <c r="AF76" i="32" s="1"/>
  <c r="AF96" i="32" s="1"/>
  <c r="AF116" i="32" s="1"/>
  <c r="AF136" i="32" s="1"/>
  <c r="AF156" i="32" s="1"/>
  <c r="AF176" i="32" s="1"/>
  <c r="AF196" i="32" s="1"/>
  <c r="AF216" i="32" s="1"/>
  <c r="AF236" i="32" s="1"/>
  <c r="AE16" i="32"/>
  <c r="AE36" i="32" s="1"/>
  <c r="AE56" i="32" s="1"/>
  <c r="AE76" i="32" s="1"/>
  <c r="AE96" i="32" s="1"/>
  <c r="AE116" i="32" s="1"/>
  <c r="AE136" i="32" s="1"/>
  <c r="AE156" i="32" s="1"/>
  <c r="AE176" i="32" s="1"/>
  <c r="AE196" i="32" s="1"/>
  <c r="AE216" i="32" s="1"/>
  <c r="AE236" i="32" s="1"/>
  <c r="AD16" i="32"/>
  <c r="AC16" i="32"/>
  <c r="AC36" i="32" s="1"/>
  <c r="AC56" i="32" s="1"/>
  <c r="AC76" i="32" s="1"/>
  <c r="AC96" i="32" s="1"/>
  <c r="AC116" i="32" s="1"/>
  <c r="AC136" i="32" s="1"/>
  <c r="AC156" i="32" s="1"/>
  <c r="AC176" i="32" s="1"/>
  <c r="AC196" i="32" s="1"/>
  <c r="AC216" i="32" s="1"/>
  <c r="AC236" i="32" s="1"/>
  <c r="AB16" i="32"/>
  <c r="AB36" i="32" s="1"/>
  <c r="AB56" i="32" s="1"/>
  <c r="AB76" i="32" s="1"/>
  <c r="AB96" i="32" s="1"/>
  <c r="AB116" i="32" s="1"/>
  <c r="AB136" i="32" s="1"/>
  <c r="AB156" i="32" s="1"/>
  <c r="AB176" i="32" s="1"/>
  <c r="AB196" i="32" s="1"/>
  <c r="AB216" i="32" s="1"/>
  <c r="AB236" i="32" s="1"/>
  <c r="AA16" i="32"/>
  <c r="AA36" i="32" s="1"/>
  <c r="AA56" i="32" s="1"/>
  <c r="AA76" i="32" s="1"/>
  <c r="AA96" i="32" s="1"/>
  <c r="AA116" i="32" s="1"/>
  <c r="AA136" i="32" s="1"/>
  <c r="AA156" i="32" s="1"/>
  <c r="AA176" i="32" s="1"/>
  <c r="AA196" i="32" s="1"/>
  <c r="AA216" i="32" s="1"/>
  <c r="AA236" i="32" s="1"/>
  <c r="Z16" i="32"/>
  <c r="Y16" i="32"/>
  <c r="Y36" i="32" s="1"/>
  <c r="Y56" i="32" s="1"/>
  <c r="Y76" i="32" s="1"/>
  <c r="Y96" i="32" s="1"/>
  <c r="Y116" i="32" s="1"/>
  <c r="Y136" i="32" s="1"/>
  <c r="Y156" i="32" s="1"/>
  <c r="Y176" i="32" s="1"/>
  <c r="Y196" i="32" s="1"/>
  <c r="Y216" i="32" s="1"/>
  <c r="Y236" i="32" s="1"/>
  <c r="X16" i="32"/>
  <c r="X36" i="32" s="1"/>
  <c r="X56" i="32" s="1"/>
  <c r="X76" i="32" s="1"/>
  <c r="X96" i="32" s="1"/>
  <c r="X116" i="32" s="1"/>
  <c r="X136" i="32" s="1"/>
  <c r="X156" i="32" s="1"/>
  <c r="X176" i="32" s="1"/>
  <c r="X196" i="32" s="1"/>
  <c r="X216" i="32" s="1"/>
  <c r="X236" i="32" s="1"/>
  <c r="W16" i="32"/>
  <c r="W36" i="32" s="1"/>
  <c r="W56" i="32" s="1"/>
  <c r="W76" i="32" s="1"/>
  <c r="W96" i="32" s="1"/>
  <c r="W116" i="32" s="1"/>
  <c r="W136" i="32" s="1"/>
  <c r="W156" i="32" s="1"/>
  <c r="W176" i="32" s="1"/>
  <c r="W196" i="32" s="1"/>
  <c r="W216" i="32" s="1"/>
  <c r="W236" i="32" s="1"/>
  <c r="V16" i="32"/>
  <c r="U16" i="32"/>
  <c r="U36" i="32" s="1"/>
  <c r="U56" i="32" s="1"/>
  <c r="U76" i="32" s="1"/>
  <c r="U96" i="32" s="1"/>
  <c r="U116" i="32" s="1"/>
  <c r="U136" i="32" s="1"/>
  <c r="U156" i="32" s="1"/>
  <c r="U176" i="32" s="1"/>
  <c r="U196" i="32" s="1"/>
  <c r="U216" i="32" s="1"/>
  <c r="U236" i="32" s="1"/>
  <c r="T16" i="32"/>
  <c r="T36" i="32" s="1"/>
  <c r="T56" i="32" s="1"/>
  <c r="T76" i="32" s="1"/>
  <c r="T96" i="32" s="1"/>
  <c r="T116" i="32" s="1"/>
  <c r="T136" i="32" s="1"/>
  <c r="T156" i="32" s="1"/>
  <c r="T176" i="32" s="1"/>
  <c r="T196" i="32" s="1"/>
  <c r="T216" i="32" s="1"/>
  <c r="T236" i="32" s="1"/>
  <c r="S16" i="32"/>
  <c r="S36" i="32" s="1"/>
  <c r="S56" i="32" s="1"/>
  <c r="S76" i="32" s="1"/>
  <c r="S96" i="32" s="1"/>
  <c r="S116" i="32" s="1"/>
  <c r="S136" i="32" s="1"/>
  <c r="S156" i="32" s="1"/>
  <c r="S176" i="32" s="1"/>
  <c r="S196" i="32" s="1"/>
  <c r="S216" i="32" s="1"/>
  <c r="S236" i="32" s="1"/>
  <c r="R16" i="32"/>
  <c r="Q16" i="32"/>
  <c r="Q36" i="32" s="1"/>
  <c r="Q56" i="32" s="1"/>
  <c r="Q76" i="32" s="1"/>
  <c r="Q96" i="32" s="1"/>
  <c r="Q116" i="32" s="1"/>
  <c r="Q136" i="32" s="1"/>
  <c r="Q156" i="32" s="1"/>
  <c r="Q176" i="32" s="1"/>
  <c r="Q196" i="32" s="1"/>
  <c r="Q216" i="32" s="1"/>
  <c r="Q236" i="32" s="1"/>
  <c r="P16" i="32"/>
  <c r="P36" i="32" s="1"/>
  <c r="P56" i="32" s="1"/>
  <c r="P76" i="32" s="1"/>
  <c r="P96" i="32" s="1"/>
  <c r="P116" i="32" s="1"/>
  <c r="P136" i="32" s="1"/>
  <c r="P156" i="32" s="1"/>
  <c r="P176" i="32" s="1"/>
  <c r="P196" i="32" s="1"/>
  <c r="P216" i="32" s="1"/>
  <c r="P236" i="32" s="1"/>
  <c r="O16" i="32"/>
  <c r="O36" i="32" s="1"/>
  <c r="O56" i="32" s="1"/>
  <c r="O76" i="32" s="1"/>
  <c r="O96" i="32" s="1"/>
  <c r="O116" i="32" s="1"/>
  <c r="O136" i="32" s="1"/>
  <c r="O156" i="32" s="1"/>
  <c r="O176" i="32" s="1"/>
  <c r="O196" i="32" s="1"/>
  <c r="O216" i="32" s="1"/>
  <c r="O236" i="32" s="1"/>
  <c r="N16" i="32"/>
  <c r="M16" i="32"/>
  <c r="M36" i="32" s="1"/>
  <c r="M56" i="32" s="1"/>
  <c r="M76" i="32" s="1"/>
  <c r="M96" i="32" s="1"/>
  <c r="M116" i="32" s="1"/>
  <c r="M136" i="32" s="1"/>
  <c r="M156" i="32" s="1"/>
  <c r="M176" i="32" s="1"/>
  <c r="M196" i="32" s="1"/>
  <c r="M216" i="32" s="1"/>
  <c r="M236" i="32" s="1"/>
  <c r="L16" i="32"/>
  <c r="L36" i="32" s="1"/>
  <c r="L56" i="32" s="1"/>
  <c r="L76" i="32" s="1"/>
  <c r="L96" i="32" s="1"/>
  <c r="L116" i="32" s="1"/>
  <c r="L136" i="32" s="1"/>
  <c r="L156" i="32" s="1"/>
  <c r="L176" i="32" s="1"/>
  <c r="L196" i="32" s="1"/>
  <c r="L216" i="32" s="1"/>
  <c r="L236" i="32" s="1"/>
  <c r="K16" i="32"/>
  <c r="K36" i="32" s="1"/>
  <c r="K56" i="32" s="1"/>
  <c r="K76" i="32" s="1"/>
  <c r="K96" i="32" s="1"/>
  <c r="K116" i="32" s="1"/>
  <c r="K136" i="32" s="1"/>
  <c r="K156" i="32" s="1"/>
  <c r="K176" i="32" s="1"/>
  <c r="K196" i="32" s="1"/>
  <c r="K216" i="32" s="1"/>
  <c r="K236" i="32" s="1"/>
  <c r="J16" i="32"/>
  <c r="I16" i="32"/>
  <c r="I36" i="32" s="1"/>
  <c r="I56" i="32" s="1"/>
  <c r="I76" i="32" s="1"/>
  <c r="I96" i="32" s="1"/>
  <c r="I116" i="32" s="1"/>
  <c r="I136" i="32" s="1"/>
  <c r="I156" i="32" s="1"/>
  <c r="I176" i="32" s="1"/>
  <c r="I196" i="32" s="1"/>
  <c r="I216" i="32" s="1"/>
  <c r="I236" i="32" s="1"/>
  <c r="H16" i="32"/>
  <c r="H36" i="32" s="1"/>
  <c r="H56" i="32" s="1"/>
  <c r="H76" i="32" s="1"/>
  <c r="H96" i="32" s="1"/>
  <c r="H116" i="32" s="1"/>
  <c r="H136" i="32" s="1"/>
  <c r="H156" i="32" s="1"/>
  <c r="H176" i="32" s="1"/>
  <c r="H196" i="32" s="1"/>
  <c r="H216" i="32" s="1"/>
  <c r="H236" i="32" s="1"/>
  <c r="G16" i="32"/>
  <c r="G36" i="32" s="1"/>
  <c r="G56" i="32" s="1"/>
  <c r="G76" i="32" s="1"/>
  <c r="G96" i="32" s="1"/>
  <c r="G116" i="32" s="1"/>
  <c r="G136" i="32" s="1"/>
  <c r="G156" i="32" s="1"/>
  <c r="G176" i="32" s="1"/>
  <c r="G196" i="32" s="1"/>
  <c r="G216" i="32" s="1"/>
  <c r="G236" i="32" s="1"/>
  <c r="F16" i="32"/>
  <c r="E16" i="32"/>
  <c r="E36" i="32" s="1"/>
  <c r="E56" i="32" s="1"/>
  <c r="E76" i="32" s="1"/>
  <c r="E96" i="32" s="1"/>
  <c r="E116" i="32" s="1"/>
  <c r="E136" i="32" s="1"/>
  <c r="E156" i="32" s="1"/>
  <c r="E176" i="32" s="1"/>
  <c r="E196" i="32" s="1"/>
  <c r="E216" i="32" s="1"/>
  <c r="E236" i="32" s="1"/>
  <c r="D16" i="32"/>
  <c r="D36" i="32" s="1"/>
  <c r="D56" i="32" s="1"/>
  <c r="D76" i="32" s="1"/>
  <c r="D96" i="32" s="1"/>
  <c r="D116" i="32" s="1"/>
  <c r="D136" i="32" s="1"/>
  <c r="D156" i="32" s="1"/>
  <c r="D176" i="32" s="1"/>
  <c r="D196" i="32" s="1"/>
  <c r="D216" i="32" s="1"/>
  <c r="D236" i="32" s="1"/>
  <c r="AG15" i="32"/>
  <c r="AG35" i="32" s="1"/>
  <c r="AG55" i="32" s="1"/>
  <c r="AG75" i="32" s="1"/>
  <c r="AG95" i="32" s="1"/>
  <c r="AG115" i="32" s="1"/>
  <c r="AG135" i="32" s="1"/>
  <c r="AG155" i="32" s="1"/>
  <c r="AG175" i="32" s="1"/>
  <c r="AG195" i="32" s="1"/>
  <c r="AG215" i="32" s="1"/>
  <c r="AG235" i="32" s="1"/>
  <c r="AF15" i="32"/>
  <c r="AF35" i="32" s="1"/>
  <c r="AF55" i="32" s="1"/>
  <c r="AF75" i="32" s="1"/>
  <c r="AF95" i="32" s="1"/>
  <c r="AF115" i="32" s="1"/>
  <c r="AF135" i="32" s="1"/>
  <c r="AF155" i="32" s="1"/>
  <c r="AF175" i="32" s="1"/>
  <c r="AF195" i="32" s="1"/>
  <c r="AF215" i="32" s="1"/>
  <c r="AF235" i="32" s="1"/>
  <c r="AE15" i="32"/>
  <c r="AE35" i="32" s="1"/>
  <c r="AE55" i="32" s="1"/>
  <c r="AE75" i="32" s="1"/>
  <c r="AE95" i="32" s="1"/>
  <c r="AE115" i="32" s="1"/>
  <c r="AE135" i="32" s="1"/>
  <c r="AE155" i="32" s="1"/>
  <c r="AE175" i="32" s="1"/>
  <c r="AE195" i="32" s="1"/>
  <c r="AE215" i="32" s="1"/>
  <c r="AE235" i="32" s="1"/>
  <c r="AD15" i="32"/>
  <c r="AD35" i="32" s="1"/>
  <c r="AD55" i="32" s="1"/>
  <c r="AD75" i="32" s="1"/>
  <c r="AD95" i="32" s="1"/>
  <c r="AD115" i="32" s="1"/>
  <c r="AD135" i="32" s="1"/>
  <c r="AD155" i="32" s="1"/>
  <c r="AD175" i="32" s="1"/>
  <c r="AD195" i="32" s="1"/>
  <c r="AD215" i="32" s="1"/>
  <c r="AD235" i="32" s="1"/>
  <c r="AC15" i="32"/>
  <c r="AC35" i="32" s="1"/>
  <c r="AC55" i="32" s="1"/>
  <c r="AC75" i="32" s="1"/>
  <c r="AC95" i="32" s="1"/>
  <c r="AC115" i="32" s="1"/>
  <c r="AC135" i="32" s="1"/>
  <c r="AC155" i="32" s="1"/>
  <c r="AC175" i="32" s="1"/>
  <c r="AC195" i="32" s="1"/>
  <c r="AC215" i="32" s="1"/>
  <c r="AC235" i="32" s="1"/>
  <c r="AB15" i="32"/>
  <c r="AB35" i="32" s="1"/>
  <c r="AB55" i="32" s="1"/>
  <c r="AB75" i="32" s="1"/>
  <c r="AB95" i="32" s="1"/>
  <c r="AB115" i="32" s="1"/>
  <c r="AB135" i="32" s="1"/>
  <c r="AB155" i="32" s="1"/>
  <c r="AB175" i="32" s="1"/>
  <c r="AB195" i="32" s="1"/>
  <c r="AB215" i="32" s="1"/>
  <c r="AB235" i="32" s="1"/>
  <c r="AA15" i="32"/>
  <c r="AA35" i="32" s="1"/>
  <c r="AA55" i="32" s="1"/>
  <c r="AA75" i="32" s="1"/>
  <c r="AA95" i="32" s="1"/>
  <c r="AA115" i="32" s="1"/>
  <c r="AA135" i="32" s="1"/>
  <c r="AA155" i="32" s="1"/>
  <c r="AA175" i="32" s="1"/>
  <c r="AA195" i="32" s="1"/>
  <c r="AA215" i="32" s="1"/>
  <c r="AA235" i="32" s="1"/>
  <c r="Z15" i="32"/>
  <c r="Z35" i="32" s="1"/>
  <c r="Z55" i="32" s="1"/>
  <c r="Z75" i="32" s="1"/>
  <c r="Z95" i="32" s="1"/>
  <c r="Z115" i="32" s="1"/>
  <c r="Z135" i="32" s="1"/>
  <c r="Z155" i="32" s="1"/>
  <c r="Z175" i="32" s="1"/>
  <c r="Z195" i="32" s="1"/>
  <c r="Z215" i="32" s="1"/>
  <c r="Z235" i="32" s="1"/>
  <c r="Y15" i="32"/>
  <c r="Y35" i="32" s="1"/>
  <c r="Y55" i="32" s="1"/>
  <c r="Y75" i="32" s="1"/>
  <c r="Y95" i="32" s="1"/>
  <c r="Y115" i="32" s="1"/>
  <c r="Y135" i="32" s="1"/>
  <c r="Y155" i="32" s="1"/>
  <c r="Y175" i="32" s="1"/>
  <c r="Y195" i="32" s="1"/>
  <c r="Y215" i="32" s="1"/>
  <c r="Y235" i="32" s="1"/>
  <c r="X15" i="32"/>
  <c r="X35" i="32" s="1"/>
  <c r="X55" i="32" s="1"/>
  <c r="X75" i="32" s="1"/>
  <c r="X95" i="32" s="1"/>
  <c r="X115" i="32" s="1"/>
  <c r="X135" i="32" s="1"/>
  <c r="X155" i="32" s="1"/>
  <c r="X175" i="32" s="1"/>
  <c r="X195" i="32" s="1"/>
  <c r="X215" i="32" s="1"/>
  <c r="X235" i="32" s="1"/>
  <c r="W15" i="32"/>
  <c r="W35" i="32" s="1"/>
  <c r="W55" i="32" s="1"/>
  <c r="W75" i="32" s="1"/>
  <c r="W95" i="32" s="1"/>
  <c r="W115" i="32" s="1"/>
  <c r="W135" i="32" s="1"/>
  <c r="W155" i="32" s="1"/>
  <c r="W175" i="32" s="1"/>
  <c r="W195" i="32" s="1"/>
  <c r="W215" i="32" s="1"/>
  <c r="W235" i="32" s="1"/>
  <c r="V15" i="32"/>
  <c r="V35" i="32" s="1"/>
  <c r="V55" i="32" s="1"/>
  <c r="V75" i="32" s="1"/>
  <c r="V95" i="32" s="1"/>
  <c r="V115" i="32" s="1"/>
  <c r="V135" i="32" s="1"/>
  <c r="V155" i="32" s="1"/>
  <c r="V175" i="32" s="1"/>
  <c r="V195" i="32" s="1"/>
  <c r="V215" i="32" s="1"/>
  <c r="V235" i="32" s="1"/>
  <c r="U15" i="32"/>
  <c r="U35" i="32" s="1"/>
  <c r="T15" i="32"/>
  <c r="T35" i="32" s="1"/>
  <c r="T55" i="32" s="1"/>
  <c r="T75" i="32" s="1"/>
  <c r="T95" i="32" s="1"/>
  <c r="T115" i="32" s="1"/>
  <c r="T135" i="32" s="1"/>
  <c r="T155" i="32" s="1"/>
  <c r="T175" i="32" s="1"/>
  <c r="T195" i="32" s="1"/>
  <c r="T215" i="32" s="1"/>
  <c r="T235" i="32" s="1"/>
  <c r="S15" i="32"/>
  <c r="S35" i="32" s="1"/>
  <c r="S55" i="32" s="1"/>
  <c r="S75" i="32" s="1"/>
  <c r="S95" i="32" s="1"/>
  <c r="S115" i="32" s="1"/>
  <c r="S135" i="32" s="1"/>
  <c r="S155" i="32" s="1"/>
  <c r="S175" i="32" s="1"/>
  <c r="S195" i="32" s="1"/>
  <c r="S215" i="32" s="1"/>
  <c r="S235" i="32" s="1"/>
  <c r="R15" i="32"/>
  <c r="R35" i="32" s="1"/>
  <c r="R55" i="32" s="1"/>
  <c r="R75" i="32" s="1"/>
  <c r="R95" i="32" s="1"/>
  <c r="R115" i="32" s="1"/>
  <c r="R135" i="32" s="1"/>
  <c r="R155" i="32" s="1"/>
  <c r="R175" i="32" s="1"/>
  <c r="R195" i="32" s="1"/>
  <c r="R215" i="32" s="1"/>
  <c r="R235" i="32" s="1"/>
  <c r="Q15" i="32"/>
  <c r="Q35" i="32" s="1"/>
  <c r="Q55" i="32" s="1"/>
  <c r="Q75" i="32" s="1"/>
  <c r="Q95" i="32" s="1"/>
  <c r="Q115" i="32" s="1"/>
  <c r="Q135" i="32" s="1"/>
  <c r="Q155" i="32" s="1"/>
  <c r="Q175" i="32" s="1"/>
  <c r="Q195" i="32" s="1"/>
  <c r="Q215" i="32" s="1"/>
  <c r="Q235" i="32" s="1"/>
  <c r="P15" i="32"/>
  <c r="P35" i="32" s="1"/>
  <c r="P55" i="32" s="1"/>
  <c r="P75" i="32" s="1"/>
  <c r="P95" i="32" s="1"/>
  <c r="P115" i="32" s="1"/>
  <c r="P135" i="32" s="1"/>
  <c r="P155" i="32" s="1"/>
  <c r="P175" i="32" s="1"/>
  <c r="P195" i="32" s="1"/>
  <c r="P215" i="32" s="1"/>
  <c r="P235" i="32" s="1"/>
  <c r="O15" i="32"/>
  <c r="O35" i="32" s="1"/>
  <c r="O55" i="32" s="1"/>
  <c r="O75" i="32" s="1"/>
  <c r="O95" i="32" s="1"/>
  <c r="O115" i="32" s="1"/>
  <c r="O135" i="32" s="1"/>
  <c r="O155" i="32" s="1"/>
  <c r="O175" i="32" s="1"/>
  <c r="O195" i="32" s="1"/>
  <c r="O215" i="32" s="1"/>
  <c r="O235" i="32" s="1"/>
  <c r="N15" i="32"/>
  <c r="N35" i="32" s="1"/>
  <c r="N55" i="32" s="1"/>
  <c r="N75" i="32" s="1"/>
  <c r="N95" i="32" s="1"/>
  <c r="N115" i="32" s="1"/>
  <c r="N135" i="32" s="1"/>
  <c r="N155" i="32" s="1"/>
  <c r="N175" i="32" s="1"/>
  <c r="N195" i="32" s="1"/>
  <c r="N215" i="32" s="1"/>
  <c r="N235" i="32" s="1"/>
  <c r="M15" i="32"/>
  <c r="M35" i="32" s="1"/>
  <c r="M55" i="32" s="1"/>
  <c r="M75" i="32" s="1"/>
  <c r="M95" i="32" s="1"/>
  <c r="M115" i="32" s="1"/>
  <c r="M135" i="32" s="1"/>
  <c r="M155" i="32" s="1"/>
  <c r="M175" i="32" s="1"/>
  <c r="M195" i="32" s="1"/>
  <c r="M215" i="32" s="1"/>
  <c r="M235" i="32" s="1"/>
  <c r="L15" i="32"/>
  <c r="L35" i="32" s="1"/>
  <c r="L55" i="32" s="1"/>
  <c r="L75" i="32" s="1"/>
  <c r="L95" i="32" s="1"/>
  <c r="L115" i="32" s="1"/>
  <c r="L135" i="32" s="1"/>
  <c r="L155" i="32" s="1"/>
  <c r="L175" i="32" s="1"/>
  <c r="L195" i="32" s="1"/>
  <c r="L215" i="32" s="1"/>
  <c r="L235" i="32" s="1"/>
  <c r="K15" i="32"/>
  <c r="K35" i="32" s="1"/>
  <c r="K55" i="32" s="1"/>
  <c r="K75" i="32" s="1"/>
  <c r="K95" i="32" s="1"/>
  <c r="K115" i="32" s="1"/>
  <c r="K135" i="32" s="1"/>
  <c r="K155" i="32" s="1"/>
  <c r="K175" i="32" s="1"/>
  <c r="K195" i="32" s="1"/>
  <c r="K215" i="32" s="1"/>
  <c r="K235" i="32" s="1"/>
  <c r="J15" i="32"/>
  <c r="J35" i="32" s="1"/>
  <c r="J55" i="32" s="1"/>
  <c r="J75" i="32" s="1"/>
  <c r="J95" i="32" s="1"/>
  <c r="J115" i="32" s="1"/>
  <c r="J135" i="32" s="1"/>
  <c r="J155" i="32" s="1"/>
  <c r="J175" i="32" s="1"/>
  <c r="J195" i="32" s="1"/>
  <c r="J215" i="32" s="1"/>
  <c r="J235" i="32" s="1"/>
  <c r="I15" i="32"/>
  <c r="I35" i="32" s="1"/>
  <c r="I55" i="32" s="1"/>
  <c r="I75" i="32" s="1"/>
  <c r="I95" i="32" s="1"/>
  <c r="I115" i="32" s="1"/>
  <c r="I135" i="32" s="1"/>
  <c r="I155" i="32" s="1"/>
  <c r="I175" i="32" s="1"/>
  <c r="I195" i="32" s="1"/>
  <c r="I215" i="32" s="1"/>
  <c r="I235" i="32" s="1"/>
  <c r="H15" i="32"/>
  <c r="H35" i="32" s="1"/>
  <c r="H55" i="32" s="1"/>
  <c r="H75" i="32" s="1"/>
  <c r="H95" i="32" s="1"/>
  <c r="H115" i="32" s="1"/>
  <c r="H135" i="32" s="1"/>
  <c r="H155" i="32" s="1"/>
  <c r="H175" i="32" s="1"/>
  <c r="H195" i="32" s="1"/>
  <c r="H215" i="32" s="1"/>
  <c r="H235" i="32" s="1"/>
  <c r="G15" i="32"/>
  <c r="G35" i="32" s="1"/>
  <c r="G55" i="32" s="1"/>
  <c r="G75" i="32" s="1"/>
  <c r="G95" i="32" s="1"/>
  <c r="G115" i="32" s="1"/>
  <c r="G135" i="32" s="1"/>
  <c r="G155" i="32" s="1"/>
  <c r="G175" i="32" s="1"/>
  <c r="G195" i="32" s="1"/>
  <c r="G215" i="32" s="1"/>
  <c r="G235" i="32" s="1"/>
  <c r="F15" i="32"/>
  <c r="F35" i="32" s="1"/>
  <c r="F55" i="32" s="1"/>
  <c r="F75" i="32" s="1"/>
  <c r="F95" i="32" s="1"/>
  <c r="F115" i="32" s="1"/>
  <c r="F135" i="32" s="1"/>
  <c r="F155" i="32" s="1"/>
  <c r="F175" i="32" s="1"/>
  <c r="F195" i="32" s="1"/>
  <c r="F215" i="32" s="1"/>
  <c r="F235" i="32" s="1"/>
  <c r="E15" i="32"/>
  <c r="E35" i="32" s="1"/>
  <c r="D15" i="32"/>
  <c r="D35" i="32" s="1"/>
  <c r="D55" i="32" s="1"/>
  <c r="D75" i="32" s="1"/>
  <c r="D95" i="32" s="1"/>
  <c r="D115" i="32" s="1"/>
  <c r="D135" i="32" s="1"/>
  <c r="D155" i="32" s="1"/>
  <c r="D175" i="32" s="1"/>
  <c r="D195" i="32" s="1"/>
  <c r="D215" i="32" s="1"/>
  <c r="D235" i="32" s="1"/>
  <c r="AG14" i="32"/>
  <c r="AG34" i="32" s="1"/>
  <c r="AG54" i="32" s="1"/>
  <c r="AG74" i="32" s="1"/>
  <c r="AG94" i="32" s="1"/>
  <c r="AG114" i="32" s="1"/>
  <c r="AG134" i="32" s="1"/>
  <c r="AG154" i="32" s="1"/>
  <c r="AG174" i="32" s="1"/>
  <c r="AG194" i="32" s="1"/>
  <c r="AG214" i="32" s="1"/>
  <c r="AG234" i="32" s="1"/>
  <c r="AF14" i="32"/>
  <c r="AF34" i="32" s="1"/>
  <c r="AF54" i="32" s="1"/>
  <c r="AF74" i="32" s="1"/>
  <c r="AF94" i="32" s="1"/>
  <c r="AF114" i="32" s="1"/>
  <c r="AF134" i="32" s="1"/>
  <c r="AF154" i="32" s="1"/>
  <c r="AF174" i="32" s="1"/>
  <c r="AF194" i="32" s="1"/>
  <c r="AF214" i="32" s="1"/>
  <c r="AF234" i="32" s="1"/>
  <c r="AE14" i="32"/>
  <c r="AE34" i="32" s="1"/>
  <c r="AE54" i="32" s="1"/>
  <c r="AE74" i="32" s="1"/>
  <c r="AE94" i="32" s="1"/>
  <c r="AE114" i="32" s="1"/>
  <c r="AE134" i="32" s="1"/>
  <c r="AE154" i="32" s="1"/>
  <c r="AE174" i="32" s="1"/>
  <c r="AE194" i="32" s="1"/>
  <c r="AE214" i="32" s="1"/>
  <c r="AE234" i="32" s="1"/>
  <c r="AD14" i="32"/>
  <c r="AC14" i="32"/>
  <c r="AC34" i="32" s="1"/>
  <c r="AC54" i="32" s="1"/>
  <c r="AC74" i="32" s="1"/>
  <c r="AC94" i="32" s="1"/>
  <c r="AC114" i="32" s="1"/>
  <c r="AC134" i="32" s="1"/>
  <c r="AC154" i="32" s="1"/>
  <c r="AC174" i="32" s="1"/>
  <c r="AC194" i="32" s="1"/>
  <c r="AC214" i="32" s="1"/>
  <c r="AC234" i="32" s="1"/>
  <c r="AB14" i="32"/>
  <c r="AB34" i="32" s="1"/>
  <c r="AB54" i="32" s="1"/>
  <c r="AB74" i="32" s="1"/>
  <c r="AB94" i="32" s="1"/>
  <c r="AB114" i="32" s="1"/>
  <c r="AB134" i="32" s="1"/>
  <c r="AB154" i="32" s="1"/>
  <c r="AB174" i="32" s="1"/>
  <c r="AB194" i="32" s="1"/>
  <c r="AB214" i="32" s="1"/>
  <c r="AB234" i="32" s="1"/>
  <c r="AA14" i="32"/>
  <c r="AA34" i="32" s="1"/>
  <c r="AA54" i="32" s="1"/>
  <c r="AA74" i="32" s="1"/>
  <c r="AA94" i="32" s="1"/>
  <c r="AA114" i="32" s="1"/>
  <c r="AA134" i="32" s="1"/>
  <c r="AA154" i="32" s="1"/>
  <c r="AA174" i="32" s="1"/>
  <c r="AA194" i="32" s="1"/>
  <c r="AA214" i="32" s="1"/>
  <c r="AA234" i="32" s="1"/>
  <c r="Z14" i="32"/>
  <c r="Y14" i="32"/>
  <c r="Y34" i="32" s="1"/>
  <c r="Y54" i="32" s="1"/>
  <c r="Y74" i="32" s="1"/>
  <c r="Y94" i="32" s="1"/>
  <c r="Y114" i="32" s="1"/>
  <c r="Y134" i="32" s="1"/>
  <c r="Y154" i="32" s="1"/>
  <c r="Y174" i="32" s="1"/>
  <c r="Y194" i="32" s="1"/>
  <c r="Y214" i="32" s="1"/>
  <c r="Y234" i="32" s="1"/>
  <c r="X14" i="32"/>
  <c r="X34" i="32" s="1"/>
  <c r="X54" i="32" s="1"/>
  <c r="X74" i="32" s="1"/>
  <c r="X94" i="32" s="1"/>
  <c r="X114" i="32" s="1"/>
  <c r="X134" i="32" s="1"/>
  <c r="X154" i="32" s="1"/>
  <c r="X174" i="32" s="1"/>
  <c r="X194" i="32" s="1"/>
  <c r="X214" i="32" s="1"/>
  <c r="X234" i="32" s="1"/>
  <c r="W14" i="32"/>
  <c r="W34" i="32" s="1"/>
  <c r="W54" i="32" s="1"/>
  <c r="W74" i="32" s="1"/>
  <c r="W94" i="32" s="1"/>
  <c r="W114" i="32" s="1"/>
  <c r="W134" i="32" s="1"/>
  <c r="W154" i="32" s="1"/>
  <c r="W174" i="32" s="1"/>
  <c r="W194" i="32" s="1"/>
  <c r="W214" i="32" s="1"/>
  <c r="W234" i="32" s="1"/>
  <c r="V14" i="32"/>
  <c r="U14" i="32"/>
  <c r="U34" i="32" s="1"/>
  <c r="U54" i="32" s="1"/>
  <c r="U74" i="32" s="1"/>
  <c r="U94" i="32" s="1"/>
  <c r="U114" i="32" s="1"/>
  <c r="U134" i="32" s="1"/>
  <c r="U154" i="32" s="1"/>
  <c r="U174" i="32" s="1"/>
  <c r="U194" i="32" s="1"/>
  <c r="U214" i="32" s="1"/>
  <c r="U234" i="32" s="1"/>
  <c r="T14" i="32"/>
  <c r="T34" i="32" s="1"/>
  <c r="T54" i="32" s="1"/>
  <c r="T74" i="32" s="1"/>
  <c r="T94" i="32" s="1"/>
  <c r="T114" i="32" s="1"/>
  <c r="T134" i="32" s="1"/>
  <c r="T154" i="32" s="1"/>
  <c r="T174" i="32" s="1"/>
  <c r="T194" i="32" s="1"/>
  <c r="T214" i="32" s="1"/>
  <c r="T234" i="32" s="1"/>
  <c r="S14" i="32"/>
  <c r="S34" i="32" s="1"/>
  <c r="S54" i="32" s="1"/>
  <c r="S74" i="32" s="1"/>
  <c r="S94" i="32" s="1"/>
  <c r="S114" i="32" s="1"/>
  <c r="S134" i="32" s="1"/>
  <c r="S154" i="32" s="1"/>
  <c r="S174" i="32" s="1"/>
  <c r="S194" i="32" s="1"/>
  <c r="S214" i="32" s="1"/>
  <c r="S234" i="32" s="1"/>
  <c r="R14" i="32"/>
  <c r="Q14" i="32"/>
  <c r="Q34" i="32" s="1"/>
  <c r="Q54" i="32" s="1"/>
  <c r="Q74" i="32" s="1"/>
  <c r="Q94" i="32" s="1"/>
  <c r="Q114" i="32" s="1"/>
  <c r="Q134" i="32" s="1"/>
  <c r="Q154" i="32" s="1"/>
  <c r="Q174" i="32" s="1"/>
  <c r="Q194" i="32" s="1"/>
  <c r="Q214" i="32" s="1"/>
  <c r="Q234" i="32" s="1"/>
  <c r="P14" i="32"/>
  <c r="P34" i="32" s="1"/>
  <c r="P54" i="32" s="1"/>
  <c r="P74" i="32" s="1"/>
  <c r="P94" i="32" s="1"/>
  <c r="P114" i="32" s="1"/>
  <c r="P134" i="32" s="1"/>
  <c r="P154" i="32" s="1"/>
  <c r="P174" i="32" s="1"/>
  <c r="P194" i="32" s="1"/>
  <c r="P214" i="32" s="1"/>
  <c r="P234" i="32" s="1"/>
  <c r="O14" i="32"/>
  <c r="O34" i="32" s="1"/>
  <c r="O54" i="32" s="1"/>
  <c r="O74" i="32" s="1"/>
  <c r="O94" i="32" s="1"/>
  <c r="O114" i="32" s="1"/>
  <c r="O134" i="32" s="1"/>
  <c r="O154" i="32" s="1"/>
  <c r="O174" i="32" s="1"/>
  <c r="O194" i="32" s="1"/>
  <c r="O214" i="32" s="1"/>
  <c r="O234" i="32" s="1"/>
  <c r="N14" i="32"/>
  <c r="M14" i="32"/>
  <c r="M34" i="32" s="1"/>
  <c r="M54" i="32" s="1"/>
  <c r="M74" i="32" s="1"/>
  <c r="M94" i="32" s="1"/>
  <c r="M114" i="32" s="1"/>
  <c r="M134" i="32" s="1"/>
  <c r="M154" i="32" s="1"/>
  <c r="M174" i="32" s="1"/>
  <c r="M194" i="32" s="1"/>
  <c r="M214" i="32" s="1"/>
  <c r="M234" i="32" s="1"/>
  <c r="L14" i="32"/>
  <c r="L34" i="32" s="1"/>
  <c r="L54" i="32" s="1"/>
  <c r="L74" i="32" s="1"/>
  <c r="L94" i="32" s="1"/>
  <c r="L114" i="32" s="1"/>
  <c r="L134" i="32" s="1"/>
  <c r="L154" i="32" s="1"/>
  <c r="L174" i="32" s="1"/>
  <c r="L194" i="32" s="1"/>
  <c r="L214" i="32" s="1"/>
  <c r="L234" i="32" s="1"/>
  <c r="K14" i="32"/>
  <c r="K34" i="32" s="1"/>
  <c r="K54" i="32" s="1"/>
  <c r="K74" i="32" s="1"/>
  <c r="K94" i="32" s="1"/>
  <c r="K114" i="32" s="1"/>
  <c r="K134" i="32" s="1"/>
  <c r="K154" i="32" s="1"/>
  <c r="K174" i="32" s="1"/>
  <c r="K194" i="32" s="1"/>
  <c r="K214" i="32" s="1"/>
  <c r="K234" i="32" s="1"/>
  <c r="J14" i="32"/>
  <c r="I14" i="32"/>
  <c r="I34" i="32" s="1"/>
  <c r="I54" i="32" s="1"/>
  <c r="I74" i="32" s="1"/>
  <c r="I94" i="32" s="1"/>
  <c r="I114" i="32" s="1"/>
  <c r="I134" i="32" s="1"/>
  <c r="I154" i="32" s="1"/>
  <c r="I174" i="32" s="1"/>
  <c r="I194" i="32" s="1"/>
  <c r="I214" i="32" s="1"/>
  <c r="I234" i="32" s="1"/>
  <c r="H14" i="32"/>
  <c r="H34" i="32" s="1"/>
  <c r="H54" i="32" s="1"/>
  <c r="H74" i="32" s="1"/>
  <c r="H94" i="32" s="1"/>
  <c r="H114" i="32" s="1"/>
  <c r="H134" i="32" s="1"/>
  <c r="H154" i="32" s="1"/>
  <c r="H174" i="32" s="1"/>
  <c r="H194" i="32" s="1"/>
  <c r="H214" i="32" s="1"/>
  <c r="H234" i="32" s="1"/>
  <c r="G14" i="32"/>
  <c r="G34" i="32" s="1"/>
  <c r="G54" i="32" s="1"/>
  <c r="G74" i="32" s="1"/>
  <c r="G94" i="32" s="1"/>
  <c r="G114" i="32" s="1"/>
  <c r="G134" i="32" s="1"/>
  <c r="G154" i="32" s="1"/>
  <c r="G174" i="32" s="1"/>
  <c r="G194" i="32" s="1"/>
  <c r="G214" i="32" s="1"/>
  <c r="G234" i="32" s="1"/>
  <c r="F14" i="32"/>
  <c r="E14" i="32"/>
  <c r="E34" i="32" s="1"/>
  <c r="E54" i="32" s="1"/>
  <c r="E74" i="32" s="1"/>
  <c r="E94" i="32" s="1"/>
  <c r="E114" i="32" s="1"/>
  <c r="E134" i="32" s="1"/>
  <c r="E154" i="32" s="1"/>
  <c r="E174" i="32" s="1"/>
  <c r="E194" i="32" s="1"/>
  <c r="E214" i="32" s="1"/>
  <c r="E234" i="32" s="1"/>
  <c r="D14" i="32"/>
  <c r="D34" i="32" s="1"/>
  <c r="D54" i="32" s="1"/>
  <c r="D74" i="32" s="1"/>
  <c r="D94" i="32" s="1"/>
  <c r="D114" i="32" s="1"/>
  <c r="D134" i="32" s="1"/>
  <c r="D154" i="32" s="1"/>
  <c r="D174" i="32" s="1"/>
  <c r="D194" i="32" s="1"/>
  <c r="D214" i="32" s="1"/>
  <c r="D234" i="32" s="1"/>
  <c r="AG13" i="32"/>
  <c r="AG33" i="32" s="1"/>
  <c r="AG53" i="32" s="1"/>
  <c r="AG73" i="32" s="1"/>
  <c r="AG93" i="32" s="1"/>
  <c r="AG113" i="32" s="1"/>
  <c r="AG133" i="32" s="1"/>
  <c r="AG153" i="32" s="1"/>
  <c r="AG173" i="32" s="1"/>
  <c r="AG193" i="32" s="1"/>
  <c r="AG213" i="32" s="1"/>
  <c r="AG233" i="32" s="1"/>
  <c r="AF13" i="32"/>
  <c r="AF33" i="32" s="1"/>
  <c r="AF53" i="32" s="1"/>
  <c r="AF73" i="32" s="1"/>
  <c r="AF93" i="32" s="1"/>
  <c r="AF113" i="32" s="1"/>
  <c r="AF133" i="32" s="1"/>
  <c r="AF153" i="32" s="1"/>
  <c r="AF173" i="32" s="1"/>
  <c r="AF193" i="32" s="1"/>
  <c r="AF213" i="32" s="1"/>
  <c r="AF233" i="32" s="1"/>
  <c r="AE13" i="32"/>
  <c r="AE33" i="32" s="1"/>
  <c r="AE53" i="32" s="1"/>
  <c r="AE73" i="32" s="1"/>
  <c r="AE93" i="32" s="1"/>
  <c r="AE113" i="32" s="1"/>
  <c r="AE133" i="32" s="1"/>
  <c r="AE153" i="32" s="1"/>
  <c r="AE173" i="32" s="1"/>
  <c r="AE193" i="32" s="1"/>
  <c r="AE213" i="32" s="1"/>
  <c r="AE233" i="32" s="1"/>
  <c r="AD13" i="32"/>
  <c r="AD33" i="32" s="1"/>
  <c r="AD53" i="32" s="1"/>
  <c r="AD73" i="32" s="1"/>
  <c r="AD93" i="32" s="1"/>
  <c r="AD113" i="32" s="1"/>
  <c r="AD133" i="32" s="1"/>
  <c r="AD153" i="32" s="1"/>
  <c r="AD173" i="32" s="1"/>
  <c r="AD193" i="32" s="1"/>
  <c r="AD213" i="32" s="1"/>
  <c r="AD233" i="32" s="1"/>
  <c r="AC13" i="32"/>
  <c r="AC33" i="32" s="1"/>
  <c r="AC53" i="32" s="1"/>
  <c r="AC73" i="32" s="1"/>
  <c r="AC93" i="32" s="1"/>
  <c r="AC113" i="32" s="1"/>
  <c r="AC133" i="32" s="1"/>
  <c r="AC153" i="32" s="1"/>
  <c r="AC173" i="32" s="1"/>
  <c r="AC193" i="32" s="1"/>
  <c r="AC213" i="32" s="1"/>
  <c r="AC233" i="32" s="1"/>
  <c r="AB13" i="32"/>
  <c r="AB33" i="32" s="1"/>
  <c r="AB53" i="32" s="1"/>
  <c r="AB73" i="32" s="1"/>
  <c r="AB93" i="32" s="1"/>
  <c r="AB113" i="32" s="1"/>
  <c r="AB133" i="32" s="1"/>
  <c r="AB153" i="32" s="1"/>
  <c r="AB173" i="32" s="1"/>
  <c r="AB193" i="32" s="1"/>
  <c r="AB213" i="32" s="1"/>
  <c r="AB233" i="32" s="1"/>
  <c r="AA13" i="32"/>
  <c r="AA33" i="32" s="1"/>
  <c r="AA53" i="32" s="1"/>
  <c r="AA73" i="32" s="1"/>
  <c r="AA93" i="32" s="1"/>
  <c r="AA113" i="32" s="1"/>
  <c r="AA133" i="32" s="1"/>
  <c r="AA153" i="32" s="1"/>
  <c r="AA173" i="32" s="1"/>
  <c r="AA193" i="32" s="1"/>
  <c r="AA213" i="32" s="1"/>
  <c r="AA233" i="32" s="1"/>
  <c r="Z13" i="32"/>
  <c r="Z33" i="32" s="1"/>
  <c r="Z53" i="32" s="1"/>
  <c r="Z73" i="32" s="1"/>
  <c r="Z93" i="32" s="1"/>
  <c r="Z113" i="32" s="1"/>
  <c r="Z133" i="32" s="1"/>
  <c r="Z153" i="32" s="1"/>
  <c r="Z173" i="32" s="1"/>
  <c r="Z193" i="32" s="1"/>
  <c r="Z213" i="32" s="1"/>
  <c r="Z233" i="32" s="1"/>
  <c r="Y13" i="32"/>
  <c r="Y33" i="32" s="1"/>
  <c r="Y53" i="32" s="1"/>
  <c r="Y73" i="32" s="1"/>
  <c r="Y93" i="32" s="1"/>
  <c r="Y113" i="32" s="1"/>
  <c r="Y133" i="32" s="1"/>
  <c r="Y153" i="32" s="1"/>
  <c r="Y173" i="32" s="1"/>
  <c r="Y193" i="32" s="1"/>
  <c r="Y213" i="32" s="1"/>
  <c r="Y233" i="32" s="1"/>
  <c r="X13" i="32"/>
  <c r="X33" i="32" s="1"/>
  <c r="X53" i="32" s="1"/>
  <c r="X73" i="32" s="1"/>
  <c r="X93" i="32" s="1"/>
  <c r="X113" i="32" s="1"/>
  <c r="X133" i="32" s="1"/>
  <c r="X153" i="32" s="1"/>
  <c r="X173" i="32" s="1"/>
  <c r="X193" i="32" s="1"/>
  <c r="X213" i="32" s="1"/>
  <c r="X233" i="32" s="1"/>
  <c r="W13" i="32"/>
  <c r="W33" i="32" s="1"/>
  <c r="W53" i="32" s="1"/>
  <c r="W73" i="32" s="1"/>
  <c r="W93" i="32" s="1"/>
  <c r="W113" i="32" s="1"/>
  <c r="W133" i="32" s="1"/>
  <c r="W153" i="32" s="1"/>
  <c r="W173" i="32" s="1"/>
  <c r="W193" i="32" s="1"/>
  <c r="W213" i="32" s="1"/>
  <c r="W233" i="32" s="1"/>
  <c r="V13" i="32"/>
  <c r="V33" i="32" s="1"/>
  <c r="V53" i="32" s="1"/>
  <c r="V73" i="32" s="1"/>
  <c r="V93" i="32" s="1"/>
  <c r="V113" i="32" s="1"/>
  <c r="V133" i="32" s="1"/>
  <c r="V153" i="32" s="1"/>
  <c r="V173" i="32" s="1"/>
  <c r="V193" i="32" s="1"/>
  <c r="V213" i="32" s="1"/>
  <c r="V233" i="32" s="1"/>
  <c r="U13" i="32"/>
  <c r="U33" i="32" s="1"/>
  <c r="U53" i="32" s="1"/>
  <c r="U73" i="32" s="1"/>
  <c r="U93" i="32" s="1"/>
  <c r="U113" i="32" s="1"/>
  <c r="U133" i="32" s="1"/>
  <c r="U153" i="32" s="1"/>
  <c r="U173" i="32" s="1"/>
  <c r="U193" i="32" s="1"/>
  <c r="U213" i="32" s="1"/>
  <c r="U233" i="32" s="1"/>
  <c r="T13" i="32"/>
  <c r="T33" i="32" s="1"/>
  <c r="T53" i="32" s="1"/>
  <c r="T73" i="32" s="1"/>
  <c r="T93" i="32" s="1"/>
  <c r="T113" i="32" s="1"/>
  <c r="T133" i="32" s="1"/>
  <c r="T153" i="32" s="1"/>
  <c r="T173" i="32" s="1"/>
  <c r="T193" i="32" s="1"/>
  <c r="T213" i="32" s="1"/>
  <c r="T233" i="32" s="1"/>
  <c r="S13" i="32"/>
  <c r="S33" i="32" s="1"/>
  <c r="S53" i="32" s="1"/>
  <c r="S73" i="32" s="1"/>
  <c r="S93" i="32" s="1"/>
  <c r="S113" i="32" s="1"/>
  <c r="S133" i="32" s="1"/>
  <c r="S153" i="32" s="1"/>
  <c r="S173" i="32" s="1"/>
  <c r="S193" i="32" s="1"/>
  <c r="S213" i="32" s="1"/>
  <c r="S233" i="32" s="1"/>
  <c r="R13" i="32"/>
  <c r="R33" i="32" s="1"/>
  <c r="R53" i="32" s="1"/>
  <c r="R73" i="32" s="1"/>
  <c r="R93" i="32" s="1"/>
  <c r="R113" i="32" s="1"/>
  <c r="R133" i="32" s="1"/>
  <c r="R153" i="32" s="1"/>
  <c r="R173" i="32" s="1"/>
  <c r="R193" i="32" s="1"/>
  <c r="R213" i="32" s="1"/>
  <c r="R233" i="32" s="1"/>
  <c r="Q13" i="32"/>
  <c r="Q33" i="32" s="1"/>
  <c r="Q53" i="32" s="1"/>
  <c r="Q73" i="32" s="1"/>
  <c r="Q93" i="32" s="1"/>
  <c r="Q113" i="32" s="1"/>
  <c r="Q133" i="32" s="1"/>
  <c r="Q153" i="32" s="1"/>
  <c r="Q173" i="32" s="1"/>
  <c r="Q193" i="32" s="1"/>
  <c r="Q213" i="32" s="1"/>
  <c r="Q233" i="32" s="1"/>
  <c r="P13" i="32"/>
  <c r="P33" i="32" s="1"/>
  <c r="P53" i="32" s="1"/>
  <c r="P73" i="32" s="1"/>
  <c r="P93" i="32" s="1"/>
  <c r="P113" i="32" s="1"/>
  <c r="P133" i="32" s="1"/>
  <c r="P153" i="32" s="1"/>
  <c r="P173" i="32" s="1"/>
  <c r="P193" i="32" s="1"/>
  <c r="P213" i="32" s="1"/>
  <c r="P233" i="32" s="1"/>
  <c r="O13" i="32"/>
  <c r="O33" i="32" s="1"/>
  <c r="O53" i="32" s="1"/>
  <c r="O73" i="32" s="1"/>
  <c r="O93" i="32" s="1"/>
  <c r="O113" i="32" s="1"/>
  <c r="O133" i="32" s="1"/>
  <c r="O153" i="32" s="1"/>
  <c r="O173" i="32" s="1"/>
  <c r="O193" i="32" s="1"/>
  <c r="O213" i="32" s="1"/>
  <c r="O233" i="32" s="1"/>
  <c r="N13" i="32"/>
  <c r="N33" i="32" s="1"/>
  <c r="N53" i="32" s="1"/>
  <c r="N73" i="32" s="1"/>
  <c r="N93" i="32" s="1"/>
  <c r="N113" i="32" s="1"/>
  <c r="N133" i="32" s="1"/>
  <c r="N153" i="32" s="1"/>
  <c r="N173" i="32" s="1"/>
  <c r="N193" i="32" s="1"/>
  <c r="N213" i="32" s="1"/>
  <c r="N233" i="32" s="1"/>
  <c r="M13" i="32"/>
  <c r="M33" i="32" s="1"/>
  <c r="M53" i="32" s="1"/>
  <c r="M73" i="32" s="1"/>
  <c r="M93" i="32" s="1"/>
  <c r="M113" i="32" s="1"/>
  <c r="M133" i="32" s="1"/>
  <c r="M153" i="32" s="1"/>
  <c r="M173" i="32" s="1"/>
  <c r="M193" i="32" s="1"/>
  <c r="M213" i="32" s="1"/>
  <c r="M233" i="32" s="1"/>
  <c r="L13" i="32"/>
  <c r="L33" i="32" s="1"/>
  <c r="L53" i="32" s="1"/>
  <c r="L73" i="32" s="1"/>
  <c r="L93" i="32" s="1"/>
  <c r="L113" i="32" s="1"/>
  <c r="L133" i="32" s="1"/>
  <c r="L153" i="32" s="1"/>
  <c r="L173" i="32" s="1"/>
  <c r="L193" i="32" s="1"/>
  <c r="L213" i="32" s="1"/>
  <c r="L233" i="32" s="1"/>
  <c r="K13" i="32"/>
  <c r="K33" i="32" s="1"/>
  <c r="K53" i="32" s="1"/>
  <c r="K73" i="32" s="1"/>
  <c r="K93" i="32" s="1"/>
  <c r="K113" i="32" s="1"/>
  <c r="K133" i="32" s="1"/>
  <c r="K153" i="32" s="1"/>
  <c r="K173" i="32" s="1"/>
  <c r="K193" i="32" s="1"/>
  <c r="K213" i="32" s="1"/>
  <c r="K233" i="32" s="1"/>
  <c r="J13" i="32"/>
  <c r="J33" i="32" s="1"/>
  <c r="J53" i="32" s="1"/>
  <c r="J73" i="32" s="1"/>
  <c r="J93" i="32" s="1"/>
  <c r="J113" i="32" s="1"/>
  <c r="J133" i="32" s="1"/>
  <c r="J153" i="32" s="1"/>
  <c r="J173" i="32" s="1"/>
  <c r="J193" i="32" s="1"/>
  <c r="J213" i="32" s="1"/>
  <c r="J233" i="32" s="1"/>
  <c r="I13" i="32"/>
  <c r="I33" i="32" s="1"/>
  <c r="I53" i="32" s="1"/>
  <c r="I73" i="32" s="1"/>
  <c r="I93" i="32" s="1"/>
  <c r="I113" i="32" s="1"/>
  <c r="I133" i="32" s="1"/>
  <c r="I153" i="32" s="1"/>
  <c r="I173" i="32" s="1"/>
  <c r="I193" i="32" s="1"/>
  <c r="I213" i="32" s="1"/>
  <c r="I233" i="32" s="1"/>
  <c r="H13" i="32"/>
  <c r="H33" i="32" s="1"/>
  <c r="H53" i="32" s="1"/>
  <c r="H73" i="32" s="1"/>
  <c r="H93" i="32" s="1"/>
  <c r="H113" i="32" s="1"/>
  <c r="H133" i="32" s="1"/>
  <c r="H153" i="32" s="1"/>
  <c r="H173" i="32" s="1"/>
  <c r="H193" i="32" s="1"/>
  <c r="H213" i="32" s="1"/>
  <c r="H233" i="32" s="1"/>
  <c r="G13" i="32"/>
  <c r="G33" i="32" s="1"/>
  <c r="G53" i="32" s="1"/>
  <c r="G73" i="32" s="1"/>
  <c r="G93" i="32" s="1"/>
  <c r="G113" i="32" s="1"/>
  <c r="G133" i="32" s="1"/>
  <c r="G153" i="32" s="1"/>
  <c r="G173" i="32" s="1"/>
  <c r="G193" i="32" s="1"/>
  <c r="G213" i="32" s="1"/>
  <c r="G233" i="32" s="1"/>
  <c r="F13" i="32"/>
  <c r="F33" i="32" s="1"/>
  <c r="F53" i="32" s="1"/>
  <c r="F73" i="32" s="1"/>
  <c r="F93" i="32" s="1"/>
  <c r="F113" i="32" s="1"/>
  <c r="F133" i="32" s="1"/>
  <c r="F153" i="32" s="1"/>
  <c r="F173" i="32" s="1"/>
  <c r="F193" i="32" s="1"/>
  <c r="F213" i="32" s="1"/>
  <c r="F233" i="32" s="1"/>
  <c r="E13" i="32"/>
  <c r="E33" i="32" s="1"/>
  <c r="E53" i="32" s="1"/>
  <c r="E73" i="32" s="1"/>
  <c r="E93" i="32" s="1"/>
  <c r="E113" i="32" s="1"/>
  <c r="E133" i="32" s="1"/>
  <c r="E153" i="32" s="1"/>
  <c r="E173" i="32" s="1"/>
  <c r="E193" i="32" s="1"/>
  <c r="E213" i="32" s="1"/>
  <c r="E233" i="32" s="1"/>
  <c r="D13" i="32"/>
  <c r="D33" i="32" s="1"/>
  <c r="D53" i="32" s="1"/>
  <c r="D73" i="32" s="1"/>
  <c r="D93" i="32" s="1"/>
  <c r="D113" i="32" s="1"/>
  <c r="D133" i="32" s="1"/>
  <c r="D153" i="32" s="1"/>
  <c r="D173" i="32" s="1"/>
  <c r="D193" i="32" s="1"/>
  <c r="D213" i="32" s="1"/>
  <c r="D233" i="32" s="1"/>
  <c r="AG12" i="32"/>
  <c r="AG32" i="32" s="1"/>
  <c r="AG52" i="32" s="1"/>
  <c r="AG72" i="32" s="1"/>
  <c r="AG92" i="32" s="1"/>
  <c r="AG112" i="32" s="1"/>
  <c r="AG132" i="32" s="1"/>
  <c r="AG152" i="32" s="1"/>
  <c r="AG172" i="32" s="1"/>
  <c r="AG192" i="32" s="1"/>
  <c r="AG212" i="32" s="1"/>
  <c r="AG232" i="32" s="1"/>
  <c r="AF12" i="32"/>
  <c r="AF32" i="32" s="1"/>
  <c r="AF52" i="32" s="1"/>
  <c r="AF72" i="32" s="1"/>
  <c r="AF92" i="32" s="1"/>
  <c r="AF112" i="32" s="1"/>
  <c r="AF132" i="32" s="1"/>
  <c r="AF152" i="32" s="1"/>
  <c r="AF172" i="32" s="1"/>
  <c r="AF192" i="32" s="1"/>
  <c r="AF212" i="32" s="1"/>
  <c r="AF232" i="32" s="1"/>
  <c r="AE12" i="32"/>
  <c r="AE32" i="32" s="1"/>
  <c r="AE52" i="32" s="1"/>
  <c r="AE72" i="32" s="1"/>
  <c r="AE92" i="32" s="1"/>
  <c r="AE112" i="32" s="1"/>
  <c r="AE132" i="32" s="1"/>
  <c r="AE152" i="32" s="1"/>
  <c r="AE172" i="32" s="1"/>
  <c r="AE192" i="32" s="1"/>
  <c r="AE212" i="32" s="1"/>
  <c r="AE232" i="32" s="1"/>
  <c r="AD12" i="32"/>
  <c r="AC12" i="32"/>
  <c r="AC32" i="32" s="1"/>
  <c r="AC52" i="32" s="1"/>
  <c r="AC72" i="32" s="1"/>
  <c r="AC92" i="32" s="1"/>
  <c r="AC112" i="32" s="1"/>
  <c r="AC132" i="32" s="1"/>
  <c r="AC152" i="32" s="1"/>
  <c r="AC172" i="32" s="1"/>
  <c r="AC192" i="32" s="1"/>
  <c r="AC212" i="32" s="1"/>
  <c r="AC232" i="32" s="1"/>
  <c r="AB12" i="32"/>
  <c r="AB32" i="32" s="1"/>
  <c r="AB52" i="32" s="1"/>
  <c r="AB72" i="32" s="1"/>
  <c r="AB92" i="32" s="1"/>
  <c r="AB112" i="32" s="1"/>
  <c r="AB132" i="32" s="1"/>
  <c r="AB152" i="32" s="1"/>
  <c r="AB172" i="32" s="1"/>
  <c r="AB192" i="32" s="1"/>
  <c r="AB212" i="32" s="1"/>
  <c r="AB232" i="32" s="1"/>
  <c r="AA12" i="32"/>
  <c r="AA32" i="32" s="1"/>
  <c r="AA52" i="32" s="1"/>
  <c r="AA72" i="32" s="1"/>
  <c r="AA92" i="32" s="1"/>
  <c r="AA112" i="32" s="1"/>
  <c r="AA132" i="32" s="1"/>
  <c r="AA152" i="32" s="1"/>
  <c r="AA172" i="32" s="1"/>
  <c r="AA192" i="32" s="1"/>
  <c r="AA212" i="32" s="1"/>
  <c r="AA232" i="32" s="1"/>
  <c r="Z12" i="32"/>
  <c r="Y12" i="32"/>
  <c r="Y32" i="32" s="1"/>
  <c r="Y52" i="32" s="1"/>
  <c r="Y72" i="32" s="1"/>
  <c r="Y92" i="32" s="1"/>
  <c r="Y112" i="32" s="1"/>
  <c r="Y132" i="32" s="1"/>
  <c r="Y152" i="32" s="1"/>
  <c r="Y172" i="32" s="1"/>
  <c r="Y192" i="32" s="1"/>
  <c r="Y212" i="32" s="1"/>
  <c r="Y232" i="32" s="1"/>
  <c r="X12" i="32"/>
  <c r="X32" i="32" s="1"/>
  <c r="X52" i="32" s="1"/>
  <c r="X72" i="32" s="1"/>
  <c r="X92" i="32" s="1"/>
  <c r="X112" i="32" s="1"/>
  <c r="X132" i="32" s="1"/>
  <c r="X152" i="32" s="1"/>
  <c r="X172" i="32" s="1"/>
  <c r="X192" i="32" s="1"/>
  <c r="X212" i="32" s="1"/>
  <c r="X232" i="32" s="1"/>
  <c r="W12" i="32"/>
  <c r="W32" i="32" s="1"/>
  <c r="W52" i="32" s="1"/>
  <c r="W72" i="32" s="1"/>
  <c r="W92" i="32" s="1"/>
  <c r="W112" i="32" s="1"/>
  <c r="W132" i="32" s="1"/>
  <c r="W152" i="32" s="1"/>
  <c r="W172" i="32" s="1"/>
  <c r="W192" i="32" s="1"/>
  <c r="W212" i="32" s="1"/>
  <c r="W232" i="32" s="1"/>
  <c r="V12" i="32"/>
  <c r="U12" i="32"/>
  <c r="U32" i="32" s="1"/>
  <c r="U52" i="32" s="1"/>
  <c r="U72" i="32" s="1"/>
  <c r="U92" i="32" s="1"/>
  <c r="U112" i="32" s="1"/>
  <c r="U132" i="32" s="1"/>
  <c r="U152" i="32" s="1"/>
  <c r="U172" i="32" s="1"/>
  <c r="U192" i="32" s="1"/>
  <c r="U212" i="32" s="1"/>
  <c r="U232" i="32" s="1"/>
  <c r="T12" i="32"/>
  <c r="T32" i="32" s="1"/>
  <c r="T52" i="32" s="1"/>
  <c r="T72" i="32" s="1"/>
  <c r="T92" i="32" s="1"/>
  <c r="T112" i="32" s="1"/>
  <c r="T132" i="32" s="1"/>
  <c r="T152" i="32" s="1"/>
  <c r="T172" i="32" s="1"/>
  <c r="T192" i="32" s="1"/>
  <c r="T212" i="32" s="1"/>
  <c r="T232" i="32" s="1"/>
  <c r="S12" i="32"/>
  <c r="S32" i="32" s="1"/>
  <c r="S52" i="32" s="1"/>
  <c r="S72" i="32" s="1"/>
  <c r="S92" i="32" s="1"/>
  <c r="S112" i="32" s="1"/>
  <c r="S132" i="32" s="1"/>
  <c r="S152" i="32" s="1"/>
  <c r="S172" i="32" s="1"/>
  <c r="S192" i="32" s="1"/>
  <c r="S212" i="32" s="1"/>
  <c r="S232" i="32" s="1"/>
  <c r="R12" i="32"/>
  <c r="Q12" i="32"/>
  <c r="Q32" i="32" s="1"/>
  <c r="Q52" i="32" s="1"/>
  <c r="Q72" i="32" s="1"/>
  <c r="Q92" i="32" s="1"/>
  <c r="Q112" i="32" s="1"/>
  <c r="Q132" i="32" s="1"/>
  <c r="Q152" i="32" s="1"/>
  <c r="Q172" i="32" s="1"/>
  <c r="Q192" i="32" s="1"/>
  <c r="Q212" i="32" s="1"/>
  <c r="Q232" i="32" s="1"/>
  <c r="P12" i="32"/>
  <c r="P32" i="32" s="1"/>
  <c r="P52" i="32" s="1"/>
  <c r="P72" i="32" s="1"/>
  <c r="P92" i="32" s="1"/>
  <c r="P112" i="32" s="1"/>
  <c r="P132" i="32" s="1"/>
  <c r="P152" i="32" s="1"/>
  <c r="P172" i="32" s="1"/>
  <c r="P192" i="32" s="1"/>
  <c r="P212" i="32" s="1"/>
  <c r="P232" i="32" s="1"/>
  <c r="O12" i="32"/>
  <c r="O32" i="32" s="1"/>
  <c r="O52" i="32" s="1"/>
  <c r="O72" i="32" s="1"/>
  <c r="O92" i="32" s="1"/>
  <c r="O112" i="32" s="1"/>
  <c r="O132" i="32" s="1"/>
  <c r="O152" i="32" s="1"/>
  <c r="O172" i="32" s="1"/>
  <c r="O192" i="32" s="1"/>
  <c r="O212" i="32" s="1"/>
  <c r="O232" i="32" s="1"/>
  <c r="N12" i="32"/>
  <c r="M12" i="32"/>
  <c r="M32" i="32" s="1"/>
  <c r="M52" i="32" s="1"/>
  <c r="M72" i="32" s="1"/>
  <c r="M92" i="32" s="1"/>
  <c r="M112" i="32" s="1"/>
  <c r="M132" i="32" s="1"/>
  <c r="M152" i="32" s="1"/>
  <c r="M172" i="32" s="1"/>
  <c r="M192" i="32" s="1"/>
  <c r="M212" i="32" s="1"/>
  <c r="M232" i="32" s="1"/>
  <c r="L12" i="32"/>
  <c r="L32" i="32" s="1"/>
  <c r="L52" i="32" s="1"/>
  <c r="L72" i="32" s="1"/>
  <c r="L92" i="32" s="1"/>
  <c r="L112" i="32" s="1"/>
  <c r="L132" i="32" s="1"/>
  <c r="L152" i="32" s="1"/>
  <c r="L172" i="32" s="1"/>
  <c r="L192" i="32" s="1"/>
  <c r="L212" i="32" s="1"/>
  <c r="L232" i="32" s="1"/>
  <c r="K12" i="32"/>
  <c r="K32" i="32" s="1"/>
  <c r="K52" i="32" s="1"/>
  <c r="K72" i="32" s="1"/>
  <c r="K92" i="32" s="1"/>
  <c r="K112" i="32" s="1"/>
  <c r="K132" i="32" s="1"/>
  <c r="K152" i="32" s="1"/>
  <c r="K172" i="32" s="1"/>
  <c r="K192" i="32" s="1"/>
  <c r="K212" i="32" s="1"/>
  <c r="K232" i="32" s="1"/>
  <c r="J12" i="32"/>
  <c r="I12" i="32"/>
  <c r="I32" i="32" s="1"/>
  <c r="I52" i="32" s="1"/>
  <c r="I72" i="32" s="1"/>
  <c r="I92" i="32" s="1"/>
  <c r="I112" i="32" s="1"/>
  <c r="I132" i="32" s="1"/>
  <c r="I152" i="32" s="1"/>
  <c r="I172" i="32" s="1"/>
  <c r="I192" i="32" s="1"/>
  <c r="I212" i="32" s="1"/>
  <c r="I232" i="32" s="1"/>
  <c r="H12" i="32"/>
  <c r="H32" i="32" s="1"/>
  <c r="H52" i="32" s="1"/>
  <c r="H72" i="32" s="1"/>
  <c r="H92" i="32" s="1"/>
  <c r="H112" i="32" s="1"/>
  <c r="H132" i="32" s="1"/>
  <c r="H152" i="32" s="1"/>
  <c r="H172" i="32" s="1"/>
  <c r="H192" i="32" s="1"/>
  <c r="H212" i="32" s="1"/>
  <c r="H232" i="32" s="1"/>
  <c r="G12" i="32"/>
  <c r="G32" i="32" s="1"/>
  <c r="G52" i="32" s="1"/>
  <c r="G72" i="32" s="1"/>
  <c r="G92" i="32" s="1"/>
  <c r="G112" i="32" s="1"/>
  <c r="G132" i="32" s="1"/>
  <c r="G152" i="32" s="1"/>
  <c r="G172" i="32" s="1"/>
  <c r="G192" i="32" s="1"/>
  <c r="G212" i="32" s="1"/>
  <c r="G232" i="32" s="1"/>
  <c r="F12" i="32"/>
  <c r="E12" i="32"/>
  <c r="E32" i="32" s="1"/>
  <c r="E52" i="32" s="1"/>
  <c r="E72" i="32" s="1"/>
  <c r="E92" i="32" s="1"/>
  <c r="E112" i="32" s="1"/>
  <c r="E132" i="32" s="1"/>
  <c r="E152" i="32" s="1"/>
  <c r="E172" i="32" s="1"/>
  <c r="E192" i="32" s="1"/>
  <c r="E212" i="32" s="1"/>
  <c r="E232" i="32" s="1"/>
  <c r="D12" i="32"/>
  <c r="D32" i="32" s="1"/>
  <c r="D52" i="32" s="1"/>
  <c r="D72" i="32" s="1"/>
  <c r="D92" i="32" s="1"/>
  <c r="D112" i="32" s="1"/>
  <c r="D132" i="32" s="1"/>
  <c r="D152" i="32" s="1"/>
  <c r="AG11" i="32"/>
  <c r="AG31" i="32" s="1"/>
  <c r="AG51" i="32" s="1"/>
  <c r="AG71" i="32" s="1"/>
  <c r="AG91" i="32" s="1"/>
  <c r="AG111" i="32" s="1"/>
  <c r="AG131" i="32" s="1"/>
  <c r="AG151" i="32" s="1"/>
  <c r="AG171" i="32" s="1"/>
  <c r="AG191" i="32" s="1"/>
  <c r="AG211" i="32" s="1"/>
  <c r="AG231" i="32" s="1"/>
  <c r="AF11" i="32"/>
  <c r="AF31" i="32" s="1"/>
  <c r="AF51" i="32" s="1"/>
  <c r="AF71" i="32" s="1"/>
  <c r="AF91" i="32" s="1"/>
  <c r="AF111" i="32" s="1"/>
  <c r="AF131" i="32" s="1"/>
  <c r="AF151" i="32" s="1"/>
  <c r="AF171" i="32" s="1"/>
  <c r="AF191" i="32" s="1"/>
  <c r="AF211" i="32" s="1"/>
  <c r="AF231" i="32" s="1"/>
  <c r="AE11" i="32"/>
  <c r="AE31" i="32" s="1"/>
  <c r="AE51" i="32" s="1"/>
  <c r="AE71" i="32" s="1"/>
  <c r="AE91" i="32" s="1"/>
  <c r="AE111" i="32" s="1"/>
  <c r="AE131" i="32" s="1"/>
  <c r="AE151" i="32" s="1"/>
  <c r="AE171" i="32" s="1"/>
  <c r="AE191" i="32" s="1"/>
  <c r="AE211" i="32" s="1"/>
  <c r="AE231" i="32" s="1"/>
  <c r="AD11" i="32"/>
  <c r="AD31" i="32" s="1"/>
  <c r="AD51" i="32" s="1"/>
  <c r="AD71" i="32" s="1"/>
  <c r="AD91" i="32" s="1"/>
  <c r="AD111" i="32" s="1"/>
  <c r="AD131" i="32" s="1"/>
  <c r="AD151" i="32" s="1"/>
  <c r="AD171" i="32" s="1"/>
  <c r="AD191" i="32" s="1"/>
  <c r="AD211" i="32" s="1"/>
  <c r="AD231" i="32" s="1"/>
  <c r="AC11" i="32"/>
  <c r="AC31" i="32" s="1"/>
  <c r="AC51" i="32" s="1"/>
  <c r="AB11" i="32"/>
  <c r="AB31" i="32" s="1"/>
  <c r="AB51" i="32" s="1"/>
  <c r="AB71" i="32" s="1"/>
  <c r="AB91" i="32" s="1"/>
  <c r="AB111" i="32" s="1"/>
  <c r="AB131" i="32" s="1"/>
  <c r="AB151" i="32" s="1"/>
  <c r="AB171" i="32" s="1"/>
  <c r="AB191" i="32" s="1"/>
  <c r="AB211" i="32" s="1"/>
  <c r="AB231" i="32" s="1"/>
  <c r="AA11" i="32"/>
  <c r="AA31" i="32" s="1"/>
  <c r="AA51" i="32" s="1"/>
  <c r="AA71" i="32" s="1"/>
  <c r="AA91" i="32" s="1"/>
  <c r="AA111" i="32" s="1"/>
  <c r="AA131" i="32" s="1"/>
  <c r="AA151" i="32" s="1"/>
  <c r="AA171" i="32" s="1"/>
  <c r="AA191" i="32" s="1"/>
  <c r="AA211" i="32" s="1"/>
  <c r="AA231" i="32" s="1"/>
  <c r="Z11" i="32"/>
  <c r="Z31" i="32" s="1"/>
  <c r="Z51" i="32" s="1"/>
  <c r="Z71" i="32" s="1"/>
  <c r="Z91" i="32" s="1"/>
  <c r="Z111" i="32" s="1"/>
  <c r="Z131" i="32" s="1"/>
  <c r="Z151" i="32" s="1"/>
  <c r="Z171" i="32" s="1"/>
  <c r="Z191" i="32" s="1"/>
  <c r="Z211" i="32" s="1"/>
  <c r="Z231" i="32" s="1"/>
  <c r="Y11" i="32"/>
  <c r="Y31" i="32" s="1"/>
  <c r="Y51" i="32" s="1"/>
  <c r="Y71" i="32" s="1"/>
  <c r="Y91" i="32" s="1"/>
  <c r="Y111" i="32" s="1"/>
  <c r="Y131" i="32" s="1"/>
  <c r="Y151" i="32" s="1"/>
  <c r="Y171" i="32" s="1"/>
  <c r="Y191" i="32" s="1"/>
  <c r="Y211" i="32" s="1"/>
  <c r="Y231" i="32" s="1"/>
  <c r="X11" i="32"/>
  <c r="X31" i="32" s="1"/>
  <c r="X51" i="32" s="1"/>
  <c r="X71" i="32" s="1"/>
  <c r="X91" i="32" s="1"/>
  <c r="X111" i="32" s="1"/>
  <c r="X131" i="32" s="1"/>
  <c r="X151" i="32" s="1"/>
  <c r="X171" i="32" s="1"/>
  <c r="X191" i="32" s="1"/>
  <c r="X211" i="32" s="1"/>
  <c r="X231" i="32" s="1"/>
  <c r="W11" i="32"/>
  <c r="W31" i="32" s="1"/>
  <c r="W51" i="32" s="1"/>
  <c r="W71" i="32" s="1"/>
  <c r="W91" i="32" s="1"/>
  <c r="W111" i="32" s="1"/>
  <c r="W131" i="32" s="1"/>
  <c r="W151" i="32" s="1"/>
  <c r="W171" i="32" s="1"/>
  <c r="W191" i="32" s="1"/>
  <c r="W211" i="32" s="1"/>
  <c r="W231" i="32" s="1"/>
  <c r="V11" i="32"/>
  <c r="V31" i="32" s="1"/>
  <c r="V51" i="32" s="1"/>
  <c r="V71" i="32" s="1"/>
  <c r="V91" i="32" s="1"/>
  <c r="V111" i="32" s="1"/>
  <c r="V131" i="32" s="1"/>
  <c r="V151" i="32" s="1"/>
  <c r="V171" i="32" s="1"/>
  <c r="V191" i="32" s="1"/>
  <c r="V211" i="32" s="1"/>
  <c r="V231" i="32" s="1"/>
  <c r="U11" i="32"/>
  <c r="U31" i="32" s="1"/>
  <c r="U51" i="32" s="1"/>
  <c r="U71" i="32" s="1"/>
  <c r="U91" i="32" s="1"/>
  <c r="U111" i="32" s="1"/>
  <c r="U131" i="32" s="1"/>
  <c r="U151" i="32" s="1"/>
  <c r="U171" i="32" s="1"/>
  <c r="U191" i="32" s="1"/>
  <c r="U211" i="32" s="1"/>
  <c r="U231" i="32" s="1"/>
  <c r="T11" i="32"/>
  <c r="T31" i="32" s="1"/>
  <c r="T51" i="32" s="1"/>
  <c r="T71" i="32" s="1"/>
  <c r="T91" i="32" s="1"/>
  <c r="T111" i="32" s="1"/>
  <c r="T131" i="32" s="1"/>
  <c r="T151" i="32" s="1"/>
  <c r="T171" i="32" s="1"/>
  <c r="T191" i="32" s="1"/>
  <c r="T211" i="32" s="1"/>
  <c r="T231" i="32" s="1"/>
  <c r="S11" i="32"/>
  <c r="S31" i="32" s="1"/>
  <c r="S51" i="32" s="1"/>
  <c r="S71" i="32" s="1"/>
  <c r="S91" i="32" s="1"/>
  <c r="S111" i="32" s="1"/>
  <c r="S131" i="32" s="1"/>
  <c r="S151" i="32" s="1"/>
  <c r="S171" i="32" s="1"/>
  <c r="S191" i="32" s="1"/>
  <c r="S211" i="32" s="1"/>
  <c r="S231" i="32" s="1"/>
  <c r="R11" i="32"/>
  <c r="R31" i="32" s="1"/>
  <c r="R51" i="32" s="1"/>
  <c r="R71" i="32" s="1"/>
  <c r="R91" i="32" s="1"/>
  <c r="R111" i="32" s="1"/>
  <c r="R131" i="32" s="1"/>
  <c r="R151" i="32" s="1"/>
  <c r="R171" i="32" s="1"/>
  <c r="R191" i="32" s="1"/>
  <c r="R211" i="32" s="1"/>
  <c r="R231" i="32" s="1"/>
  <c r="Q11" i="32"/>
  <c r="Q31" i="32" s="1"/>
  <c r="Q51" i="32" s="1"/>
  <c r="Q71" i="32" s="1"/>
  <c r="Q91" i="32" s="1"/>
  <c r="Q111" i="32" s="1"/>
  <c r="Q131" i="32" s="1"/>
  <c r="Q151" i="32" s="1"/>
  <c r="Q171" i="32" s="1"/>
  <c r="Q191" i="32" s="1"/>
  <c r="Q211" i="32" s="1"/>
  <c r="Q231" i="32" s="1"/>
  <c r="P11" i="32"/>
  <c r="P31" i="32" s="1"/>
  <c r="P51" i="32" s="1"/>
  <c r="P71" i="32" s="1"/>
  <c r="P91" i="32" s="1"/>
  <c r="P111" i="32" s="1"/>
  <c r="P131" i="32" s="1"/>
  <c r="P151" i="32" s="1"/>
  <c r="P171" i="32" s="1"/>
  <c r="P191" i="32" s="1"/>
  <c r="P211" i="32" s="1"/>
  <c r="P231" i="32" s="1"/>
  <c r="O11" i="32"/>
  <c r="O31" i="32" s="1"/>
  <c r="O51" i="32" s="1"/>
  <c r="O71" i="32" s="1"/>
  <c r="O91" i="32" s="1"/>
  <c r="O111" i="32" s="1"/>
  <c r="O131" i="32" s="1"/>
  <c r="O151" i="32" s="1"/>
  <c r="O171" i="32" s="1"/>
  <c r="O191" i="32" s="1"/>
  <c r="O211" i="32" s="1"/>
  <c r="O231" i="32" s="1"/>
  <c r="N11" i="32"/>
  <c r="N31" i="32" s="1"/>
  <c r="N51" i="32" s="1"/>
  <c r="N71" i="32" s="1"/>
  <c r="N91" i="32" s="1"/>
  <c r="N111" i="32" s="1"/>
  <c r="N131" i="32" s="1"/>
  <c r="N151" i="32" s="1"/>
  <c r="N171" i="32" s="1"/>
  <c r="N191" i="32" s="1"/>
  <c r="N211" i="32" s="1"/>
  <c r="N231" i="32" s="1"/>
  <c r="M11" i="32"/>
  <c r="M31" i="32" s="1"/>
  <c r="M51" i="32" s="1"/>
  <c r="L11" i="32"/>
  <c r="L31" i="32" s="1"/>
  <c r="L51" i="32" s="1"/>
  <c r="L71" i="32" s="1"/>
  <c r="L91" i="32" s="1"/>
  <c r="L111" i="32" s="1"/>
  <c r="L131" i="32" s="1"/>
  <c r="L151" i="32" s="1"/>
  <c r="L171" i="32" s="1"/>
  <c r="L191" i="32" s="1"/>
  <c r="L211" i="32" s="1"/>
  <c r="L231" i="32" s="1"/>
  <c r="K11" i="32"/>
  <c r="K31" i="32" s="1"/>
  <c r="K51" i="32" s="1"/>
  <c r="K71" i="32" s="1"/>
  <c r="K91" i="32" s="1"/>
  <c r="K111" i="32" s="1"/>
  <c r="K131" i="32" s="1"/>
  <c r="K151" i="32" s="1"/>
  <c r="K171" i="32" s="1"/>
  <c r="K191" i="32" s="1"/>
  <c r="K211" i="32" s="1"/>
  <c r="K231" i="32" s="1"/>
  <c r="J11" i="32"/>
  <c r="J31" i="32" s="1"/>
  <c r="J51" i="32" s="1"/>
  <c r="J71" i="32" s="1"/>
  <c r="J91" i="32" s="1"/>
  <c r="J111" i="32" s="1"/>
  <c r="J131" i="32" s="1"/>
  <c r="J151" i="32" s="1"/>
  <c r="J171" i="32" s="1"/>
  <c r="J191" i="32" s="1"/>
  <c r="J211" i="32" s="1"/>
  <c r="J231" i="32" s="1"/>
  <c r="I11" i="32"/>
  <c r="I31" i="32" s="1"/>
  <c r="I51" i="32" s="1"/>
  <c r="I71" i="32" s="1"/>
  <c r="I91" i="32" s="1"/>
  <c r="I111" i="32" s="1"/>
  <c r="I131" i="32" s="1"/>
  <c r="I151" i="32" s="1"/>
  <c r="I171" i="32" s="1"/>
  <c r="I191" i="32" s="1"/>
  <c r="I211" i="32" s="1"/>
  <c r="I231" i="32" s="1"/>
  <c r="H11" i="32"/>
  <c r="H31" i="32" s="1"/>
  <c r="H51" i="32" s="1"/>
  <c r="H71" i="32" s="1"/>
  <c r="H91" i="32" s="1"/>
  <c r="H111" i="32" s="1"/>
  <c r="H131" i="32" s="1"/>
  <c r="H151" i="32" s="1"/>
  <c r="H171" i="32" s="1"/>
  <c r="H191" i="32" s="1"/>
  <c r="H211" i="32" s="1"/>
  <c r="H231" i="32" s="1"/>
  <c r="G11" i="32"/>
  <c r="G31" i="32" s="1"/>
  <c r="G51" i="32" s="1"/>
  <c r="G71" i="32" s="1"/>
  <c r="G91" i="32" s="1"/>
  <c r="G111" i="32" s="1"/>
  <c r="G131" i="32" s="1"/>
  <c r="G151" i="32" s="1"/>
  <c r="G171" i="32" s="1"/>
  <c r="G191" i="32" s="1"/>
  <c r="G211" i="32" s="1"/>
  <c r="G231" i="32" s="1"/>
  <c r="F11" i="32"/>
  <c r="F31" i="32" s="1"/>
  <c r="F51" i="32" s="1"/>
  <c r="F71" i="32" s="1"/>
  <c r="F91" i="32" s="1"/>
  <c r="F111" i="32" s="1"/>
  <c r="F131" i="32" s="1"/>
  <c r="F151" i="32" s="1"/>
  <c r="F171" i="32" s="1"/>
  <c r="F191" i="32" s="1"/>
  <c r="F211" i="32" s="1"/>
  <c r="F231" i="32" s="1"/>
  <c r="E11" i="32"/>
  <c r="E31" i="32" s="1"/>
  <c r="E51" i="32" s="1"/>
  <c r="E71" i="32" s="1"/>
  <c r="E91" i="32" s="1"/>
  <c r="E111" i="32" s="1"/>
  <c r="E131" i="32" s="1"/>
  <c r="E151" i="32" s="1"/>
  <c r="E171" i="32" s="1"/>
  <c r="E191" i="32" s="1"/>
  <c r="E211" i="32" s="1"/>
  <c r="E231" i="32" s="1"/>
  <c r="D11" i="32"/>
  <c r="D31" i="32" s="1"/>
  <c r="D51" i="32" s="1"/>
  <c r="D71" i="32" s="1"/>
  <c r="D91" i="32" s="1"/>
  <c r="D111" i="32" s="1"/>
  <c r="D131" i="32" s="1"/>
  <c r="D151" i="32" s="1"/>
  <c r="AG10" i="32"/>
  <c r="AG30" i="32" s="1"/>
  <c r="AG50" i="32" s="1"/>
  <c r="AG70" i="32" s="1"/>
  <c r="AG90" i="32" s="1"/>
  <c r="AG110" i="32" s="1"/>
  <c r="AG130" i="32" s="1"/>
  <c r="AG150" i="32" s="1"/>
  <c r="AG170" i="32" s="1"/>
  <c r="AG190" i="32" s="1"/>
  <c r="AG210" i="32" s="1"/>
  <c r="AG230" i="32" s="1"/>
  <c r="AF10" i="32"/>
  <c r="AF30" i="32" s="1"/>
  <c r="AF50" i="32" s="1"/>
  <c r="AF70" i="32" s="1"/>
  <c r="AF90" i="32" s="1"/>
  <c r="AF110" i="32" s="1"/>
  <c r="AF130" i="32" s="1"/>
  <c r="AF150" i="32" s="1"/>
  <c r="AF170" i="32" s="1"/>
  <c r="AF190" i="32" s="1"/>
  <c r="AF210" i="32" s="1"/>
  <c r="AF230" i="32" s="1"/>
  <c r="AE10" i="32"/>
  <c r="AE30" i="32" s="1"/>
  <c r="AE50" i="32" s="1"/>
  <c r="AE70" i="32" s="1"/>
  <c r="AE90" i="32" s="1"/>
  <c r="AE110" i="32" s="1"/>
  <c r="AE130" i="32" s="1"/>
  <c r="AE150" i="32" s="1"/>
  <c r="AE170" i="32" s="1"/>
  <c r="AE190" i="32" s="1"/>
  <c r="AE210" i="32" s="1"/>
  <c r="AE230" i="32" s="1"/>
  <c r="AD10" i="32"/>
  <c r="AC10" i="32"/>
  <c r="AC30" i="32" s="1"/>
  <c r="AC50" i="32" s="1"/>
  <c r="AC70" i="32" s="1"/>
  <c r="AC90" i="32" s="1"/>
  <c r="AC110" i="32" s="1"/>
  <c r="AC130" i="32" s="1"/>
  <c r="AC150" i="32" s="1"/>
  <c r="AC170" i="32" s="1"/>
  <c r="AC190" i="32" s="1"/>
  <c r="AC210" i="32" s="1"/>
  <c r="AC230" i="32" s="1"/>
  <c r="AB10" i="32"/>
  <c r="AB30" i="32" s="1"/>
  <c r="AB50" i="32" s="1"/>
  <c r="AB70" i="32" s="1"/>
  <c r="AB90" i="32" s="1"/>
  <c r="AB110" i="32" s="1"/>
  <c r="AB130" i="32" s="1"/>
  <c r="AB150" i="32" s="1"/>
  <c r="AB170" i="32" s="1"/>
  <c r="AB190" i="32" s="1"/>
  <c r="AB210" i="32" s="1"/>
  <c r="AB230" i="32" s="1"/>
  <c r="AA10" i="32"/>
  <c r="AA30" i="32" s="1"/>
  <c r="AA50" i="32" s="1"/>
  <c r="AA70" i="32" s="1"/>
  <c r="AA90" i="32" s="1"/>
  <c r="AA110" i="32" s="1"/>
  <c r="AA130" i="32" s="1"/>
  <c r="AA150" i="32" s="1"/>
  <c r="AA170" i="32" s="1"/>
  <c r="AA190" i="32" s="1"/>
  <c r="AA210" i="32" s="1"/>
  <c r="AA230" i="32" s="1"/>
  <c r="Z10" i="32"/>
  <c r="Y10" i="32"/>
  <c r="Y30" i="32" s="1"/>
  <c r="Y50" i="32" s="1"/>
  <c r="Y70" i="32" s="1"/>
  <c r="Y90" i="32" s="1"/>
  <c r="Y110" i="32" s="1"/>
  <c r="Y130" i="32" s="1"/>
  <c r="Y150" i="32" s="1"/>
  <c r="Y170" i="32" s="1"/>
  <c r="Y190" i="32" s="1"/>
  <c r="Y210" i="32" s="1"/>
  <c r="Y230" i="32" s="1"/>
  <c r="X10" i="32"/>
  <c r="X30" i="32" s="1"/>
  <c r="X50" i="32" s="1"/>
  <c r="X70" i="32" s="1"/>
  <c r="X90" i="32" s="1"/>
  <c r="X110" i="32" s="1"/>
  <c r="X130" i="32" s="1"/>
  <c r="X150" i="32" s="1"/>
  <c r="X170" i="32" s="1"/>
  <c r="X190" i="32" s="1"/>
  <c r="X210" i="32" s="1"/>
  <c r="X230" i="32" s="1"/>
  <c r="W10" i="32"/>
  <c r="W30" i="32" s="1"/>
  <c r="W50" i="32" s="1"/>
  <c r="W70" i="32" s="1"/>
  <c r="W90" i="32" s="1"/>
  <c r="W110" i="32" s="1"/>
  <c r="W130" i="32" s="1"/>
  <c r="W150" i="32" s="1"/>
  <c r="W170" i="32" s="1"/>
  <c r="W190" i="32" s="1"/>
  <c r="W210" i="32" s="1"/>
  <c r="W230" i="32" s="1"/>
  <c r="V10" i="32"/>
  <c r="U10" i="32"/>
  <c r="U30" i="32" s="1"/>
  <c r="U50" i="32" s="1"/>
  <c r="U70" i="32" s="1"/>
  <c r="U90" i="32" s="1"/>
  <c r="U110" i="32" s="1"/>
  <c r="U130" i="32" s="1"/>
  <c r="U150" i="32" s="1"/>
  <c r="U170" i="32" s="1"/>
  <c r="U190" i="32" s="1"/>
  <c r="U210" i="32" s="1"/>
  <c r="U230" i="32" s="1"/>
  <c r="T10" i="32"/>
  <c r="T30" i="32" s="1"/>
  <c r="T50" i="32" s="1"/>
  <c r="T70" i="32" s="1"/>
  <c r="T90" i="32" s="1"/>
  <c r="T110" i="32" s="1"/>
  <c r="T130" i="32" s="1"/>
  <c r="T150" i="32" s="1"/>
  <c r="T170" i="32" s="1"/>
  <c r="T190" i="32" s="1"/>
  <c r="T210" i="32" s="1"/>
  <c r="T230" i="32" s="1"/>
  <c r="S10" i="32"/>
  <c r="S30" i="32" s="1"/>
  <c r="S50" i="32" s="1"/>
  <c r="S70" i="32" s="1"/>
  <c r="S90" i="32" s="1"/>
  <c r="S110" i="32" s="1"/>
  <c r="S130" i="32" s="1"/>
  <c r="S150" i="32" s="1"/>
  <c r="S170" i="32" s="1"/>
  <c r="S190" i="32" s="1"/>
  <c r="S210" i="32" s="1"/>
  <c r="S230" i="32" s="1"/>
  <c r="R10" i="32"/>
  <c r="Q10" i="32"/>
  <c r="Q30" i="32" s="1"/>
  <c r="Q50" i="32" s="1"/>
  <c r="Q70" i="32" s="1"/>
  <c r="Q90" i="32" s="1"/>
  <c r="Q110" i="32" s="1"/>
  <c r="Q130" i="32" s="1"/>
  <c r="Q150" i="32" s="1"/>
  <c r="Q170" i="32" s="1"/>
  <c r="Q190" i="32" s="1"/>
  <c r="Q210" i="32" s="1"/>
  <c r="Q230" i="32" s="1"/>
  <c r="P10" i="32"/>
  <c r="P30" i="32" s="1"/>
  <c r="P50" i="32" s="1"/>
  <c r="P70" i="32" s="1"/>
  <c r="P90" i="32" s="1"/>
  <c r="P110" i="32" s="1"/>
  <c r="P130" i="32" s="1"/>
  <c r="P150" i="32" s="1"/>
  <c r="P170" i="32" s="1"/>
  <c r="P190" i="32" s="1"/>
  <c r="P210" i="32" s="1"/>
  <c r="P230" i="32" s="1"/>
  <c r="O10" i="32"/>
  <c r="O30" i="32" s="1"/>
  <c r="O50" i="32" s="1"/>
  <c r="O70" i="32" s="1"/>
  <c r="O90" i="32" s="1"/>
  <c r="O110" i="32" s="1"/>
  <c r="O130" i="32" s="1"/>
  <c r="O150" i="32" s="1"/>
  <c r="O170" i="32" s="1"/>
  <c r="O190" i="32" s="1"/>
  <c r="O210" i="32" s="1"/>
  <c r="O230" i="32" s="1"/>
  <c r="N10" i="32"/>
  <c r="M10" i="32"/>
  <c r="M30" i="32" s="1"/>
  <c r="M50" i="32" s="1"/>
  <c r="M70" i="32" s="1"/>
  <c r="M90" i="32" s="1"/>
  <c r="M110" i="32" s="1"/>
  <c r="M130" i="32" s="1"/>
  <c r="M150" i="32" s="1"/>
  <c r="M170" i="32" s="1"/>
  <c r="M190" i="32" s="1"/>
  <c r="M210" i="32" s="1"/>
  <c r="M230" i="32" s="1"/>
  <c r="L10" i="32"/>
  <c r="L30" i="32" s="1"/>
  <c r="L50" i="32" s="1"/>
  <c r="L70" i="32" s="1"/>
  <c r="L90" i="32" s="1"/>
  <c r="L110" i="32" s="1"/>
  <c r="L130" i="32" s="1"/>
  <c r="L150" i="32" s="1"/>
  <c r="L170" i="32" s="1"/>
  <c r="L190" i="32" s="1"/>
  <c r="L210" i="32" s="1"/>
  <c r="L230" i="32" s="1"/>
  <c r="K10" i="32"/>
  <c r="K30" i="32" s="1"/>
  <c r="K50" i="32" s="1"/>
  <c r="K70" i="32" s="1"/>
  <c r="K90" i="32" s="1"/>
  <c r="K110" i="32" s="1"/>
  <c r="K130" i="32" s="1"/>
  <c r="K150" i="32" s="1"/>
  <c r="K170" i="32" s="1"/>
  <c r="K190" i="32" s="1"/>
  <c r="K210" i="32" s="1"/>
  <c r="K230" i="32" s="1"/>
  <c r="J10" i="32"/>
  <c r="I10" i="32"/>
  <c r="I30" i="32" s="1"/>
  <c r="I50" i="32" s="1"/>
  <c r="I70" i="32" s="1"/>
  <c r="I90" i="32" s="1"/>
  <c r="I110" i="32" s="1"/>
  <c r="I130" i="32" s="1"/>
  <c r="I150" i="32" s="1"/>
  <c r="I170" i="32" s="1"/>
  <c r="I190" i="32" s="1"/>
  <c r="I210" i="32" s="1"/>
  <c r="I230" i="32" s="1"/>
  <c r="H10" i="32"/>
  <c r="H30" i="32" s="1"/>
  <c r="H50" i="32" s="1"/>
  <c r="H70" i="32" s="1"/>
  <c r="H90" i="32" s="1"/>
  <c r="H110" i="32" s="1"/>
  <c r="H130" i="32" s="1"/>
  <c r="H150" i="32" s="1"/>
  <c r="H170" i="32" s="1"/>
  <c r="H190" i="32" s="1"/>
  <c r="H210" i="32" s="1"/>
  <c r="H230" i="32" s="1"/>
  <c r="G10" i="32"/>
  <c r="G30" i="32" s="1"/>
  <c r="G50" i="32" s="1"/>
  <c r="G70" i="32" s="1"/>
  <c r="G90" i="32" s="1"/>
  <c r="G110" i="32" s="1"/>
  <c r="G130" i="32" s="1"/>
  <c r="G150" i="32" s="1"/>
  <c r="G170" i="32" s="1"/>
  <c r="G190" i="32" s="1"/>
  <c r="G210" i="32" s="1"/>
  <c r="G230" i="32" s="1"/>
  <c r="F10" i="32"/>
  <c r="E10" i="32"/>
  <c r="E30" i="32" s="1"/>
  <c r="E50" i="32" s="1"/>
  <c r="E70" i="32" s="1"/>
  <c r="E90" i="32" s="1"/>
  <c r="E110" i="32" s="1"/>
  <c r="E130" i="32" s="1"/>
  <c r="E150" i="32" s="1"/>
  <c r="E170" i="32" s="1"/>
  <c r="E190" i="32" s="1"/>
  <c r="E210" i="32" s="1"/>
  <c r="E230" i="32" s="1"/>
  <c r="D10" i="32"/>
  <c r="D30" i="32" s="1"/>
  <c r="D50" i="32" s="1"/>
  <c r="D70" i="32" s="1"/>
  <c r="D90" i="32" s="1"/>
  <c r="D110" i="32" s="1"/>
  <c r="D130" i="32" s="1"/>
  <c r="D150" i="32" s="1"/>
  <c r="AG9" i="32"/>
  <c r="AG29" i="32" s="1"/>
  <c r="AG49" i="32" s="1"/>
  <c r="AG69" i="32" s="1"/>
  <c r="AG89" i="32" s="1"/>
  <c r="AG109" i="32" s="1"/>
  <c r="AG129" i="32" s="1"/>
  <c r="AG149" i="32" s="1"/>
  <c r="AG169" i="32" s="1"/>
  <c r="AG189" i="32" s="1"/>
  <c r="AG209" i="32" s="1"/>
  <c r="AG229" i="32" s="1"/>
  <c r="AF9" i="32"/>
  <c r="AF29" i="32" s="1"/>
  <c r="AF49" i="32" s="1"/>
  <c r="AF69" i="32" s="1"/>
  <c r="AF89" i="32" s="1"/>
  <c r="AF109" i="32" s="1"/>
  <c r="AF129" i="32" s="1"/>
  <c r="AF149" i="32" s="1"/>
  <c r="AF169" i="32" s="1"/>
  <c r="AF189" i="32" s="1"/>
  <c r="AF209" i="32" s="1"/>
  <c r="AF229" i="32" s="1"/>
  <c r="AE9" i="32"/>
  <c r="AE29" i="32" s="1"/>
  <c r="AE49" i="32" s="1"/>
  <c r="AE69" i="32" s="1"/>
  <c r="AE89" i="32" s="1"/>
  <c r="AE109" i="32" s="1"/>
  <c r="AE129" i="32" s="1"/>
  <c r="AE149" i="32" s="1"/>
  <c r="AE169" i="32" s="1"/>
  <c r="AE189" i="32" s="1"/>
  <c r="AE209" i="32" s="1"/>
  <c r="AE229" i="32" s="1"/>
  <c r="AD9" i="32"/>
  <c r="AD29" i="32" s="1"/>
  <c r="AD49" i="32" s="1"/>
  <c r="AD69" i="32" s="1"/>
  <c r="AD89" i="32" s="1"/>
  <c r="AD109" i="32" s="1"/>
  <c r="AD129" i="32" s="1"/>
  <c r="AD149" i="32" s="1"/>
  <c r="AD169" i="32" s="1"/>
  <c r="AD189" i="32" s="1"/>
  <c r="AD209" i="32" s="1"/>
  <c r="AD229" i="32" s="1"/>
  <c r="AC9" i="32"/>
  <c r="AC29" i="32" s="1"/>
  <c r="AC49" i="32" s="1"/>
  <c r="AB9" i="32"/>
  <c r="AB29" i="32" s="1"/>
  <c r="AB49" i="32" s="1"/>
  <c r="AB69" i="32" s="1"/>
  <c r="AB89" i="32" s="1"/>
  <c r="AB109" i="32" s="1"/>
  <c r="AB129" i="32" s="1"/>
  <c r="AB149" i="32" s="1"/>
  <c r="AB169" i="32" s="1"/>
  <c r="AB189" i="32" s="1"/>
  <c r="AB209" i="32" s="1"/>
  <c r="AB229" i="32" s="1"/>
  <c r="AA9" i="32"/>
  <c r="AA29" i="32" s="1"/>
  <c r="AA49" i="32" s="1"/>
  <c r="AA69" i="32" s="1"/>
  <c r="AA89" i="32" s="1"/>
  <c r="AA109" i="32" s="1"/>
  <c r="AA129" i="32" s="1"/>
  <c r="AA149" i="32" s="1"/>
  <c r="AA169" i="32" s="1"/>
  <c r="AA189" i="32" s="1"/>
  <c r="AA209" i="32" s="1"/>
  <c r="AA229" i="32" s="1"/>
  <c r="Z9" i="32"/>
  <c r="Z29" i="32" s="1"/>
  <c r="Z49" i="32" s="1"/>
  <c r="Z69" i="32" s="1"/>
  <c r="Z89" i="32" s="1"/>
  <c r="Z109" i="32" s="1"/>
  <c r="Z129" i="32" s="1"/>
  <c r="Z149" i="32" s="1"/>
  <c r="Z169" i="32" s="1"/>
  <c r="Z189" i="32" s="1"/>
  <c r="Z209" i="32" s="1"/>
  <c r="Z229" i="32" s="1"/>
  <c r="Y9" i="32"/>
  <c r="Y29" i="32" s="1"/>
  <c r="Y49" i="32" s="1"/>
  <c r="Y69" i="32" s="1"/>
  <c r="Y89" i="32" s="1"/>
  <c r="Y109" i="32" s="1"/>
  <c r="Y129" i="32" s="1"/>
  <c r="Y149" i="32" s="1"/>
  <c r="Y169" i="32" s="1"/>
  <c r="Y189" i="32" s="1"/>
  <c r="Y209" i="32" s="1"/>
  <c r="Y229" i="32" s="1"/>
  <c r="X9" i="32"/>
  <c r="X29" i="32" s="1"/>
  <c r="X49" i="32" s="1"/>
  <c r="X69" i="32" s="1"/>
  <c r="X89" i="32" s="1"/>
  <c r="X109" i="32" s="1"/>
  <c r="X129" i="32" s="1"/>
  <c r="X149" i="32" s="1"/>
  <c r="X169" i="32" s="1"/>
  <c r="X189" i="32" s="1"/>
  <c r="X209" i="32" s="1"/>
  <c r="X229" i="32" s="1"/>
  <c r="W9" i="32"/>
  <c r="W29" i="32" s="1"/>
  <c r="W49" i="32" s="1"/>
  <c r="W69" i="32" s="1"/>
  <c r="W89" i="32" s="1"/>
  <c r="W109" i="32" s="1"/>
  <c r="W129" i="32" s="1"/>
  <c r="W149" i="32" s="1"/>
  <c r="W169" i="32" s="1"/>
  <c r="W189" i="32" s="1"/>
  <c r="W209" i="32" s="1"/>
  <c r="W229" i="32" s="1"/>
  <c r="V9" i="32"/>
  <c r="V29" i="32" s="1"/>
  <c r="V49" i="32" s="1"/>
  <c r="V69" i="32" s="1"/>
  <c r="V89" i="32" s="1"/>
  <c r="V109" i="32" s="1"/>
  <c r="V129" i="32" s="1"/>
  <c r="V149" i="32" s="1"/>
  <c r="V169" i="32" s="1"/>
  <c r="V189" i="32" s="1"/>
  <c r="V209" i="32" s="1"/>
  <c r="V229" i="32" s="1"/>
  <c r="U9" i="32"/>
  <c r="U29" i="32" s="1"/>
  <c r="U49" i="32" s="1"/>
  <c r="U69" i="32" s="1"/>
  <c r="U89" i="32" s="1"/>
  <c r="U109" i="32" s="1"/>
  <c r="U129" i="32" s="1"/>
  <c r="U149" i="32" s="1"/>
  <c r="U169" i="32" s="1"/>
  <c r="U189" i="32" s="1"/>
  <c r="U209" i="32" s="1"/>
  <c r="U229" i="32" s="1"/>
  <c r="T9" i="32"/>
  <c r="T29" i="32" s="1"/>
  <c r="T49" i="32" s="1"/>
  <c r="T69" i="32" s="1"/>
  <c r="T89" i="32" s="1"/>
  <c r="T109" i="32" s="1"/>
  <c r="T129" i="32" s="1"/>
  <c r="T149" i="32" s="1"/>
  <c r="T169" i="32" s="1"/>
  <c r="T189" i="32" s="1"/>
  <c r="T209" i="32" s="1"/>
  <c r="T229" i="32" s="1"/>
  <c r="S9" i="32"/>
  <c r="S29" i="32" s="1"/>
  <c r="S49" i="32" s="1"/>
  <c r="S69" i="32" s="1"/>
  <c r="S89" i="32" s="1"/>
  <c r="S109" i="32" s="1"/>
  <c r="S129" i="32" s="1"/>
  <c r="S149" i="32" s="1"/>
  <c r="S169" i="32" s="1"/>
  <c r="S189" i="32" s="1"/>
  <c r="S209" i="32" s="1"/>
  <c r="S229" i="32" s="1"/>
  <c r="R9" i="32"/>
  <c r="R29" i="32" s="1"/>
  <c r="R49" i="32" s="1"/>
  <c r="R69" i="32" s="1"/>
  <c r="R89" i="32" s="1"/>
  <c r="R109" i="32" s="1"/>
  <c r="R129" i="32" s="1"/>
  <c r="R149" i="32" s="1"/>
  <c r="R169" i="32" s="1"/>
  <c r="R189" i="32" s="1"/>
  <c r="R209" i="32" s="1"/>
  <c r="R229" i="32" s="1"/>
  <c r="Q9" i="32"/>
  <c r="Q29" i="32" s="1"/>
  <c r="Q49" i="32" s="1"/>
  <c r="Q69" i="32" s="1"/>
  <c r="Q89" i="32" s="1"/>
  <c r="Q109" i="32" s="1"/>
  <c r="Q129" i="32" s="1"/>
  <c r="Q149" i="32" s="1"/>
  <c r="Q169" i="32" s="1"/>
  <c r="Q189" i="32" s="1"/>
  <c r="Q209" i="32" s="1"/>
  <c r="Q229" i="32" s="1"/>
  <c r="P9" i="32"/>
  <c r="P29" i="32" s="1"/>
  <c r="P49" i="32" s="1"/>
  <c r="P69" i="32" s="1"/>
  <c r="P89" i="32" s="1"/>
  <c r="P109" i="32" s="1"/>
  <c r="P129" i="32" s="1"/>
  <c r="P149" i="32" s="1"/>
  <c r="P169" i="32" s="1"/>
  <c r="P189" i="32" s="1"/>
  <c r="P209" i="32" s="1"/>
  <c r="P229" i="32" s="1"/>
  <c r="O9" i="32"/>
  <c r="O29" i="32" s="1"/>
  <c r="O49" i="32" s="1"/>
  <c r="O69" i="32" s="1"/>
  <c r="O89" i="32" s="1"/>
  <c r="O109" i="32" s="1"/>
  <c r="O129" i="32" s="1"/>
  <c r="O149" i="32" s="1"/>
  <c r="O169" i="32" s="1"/>
  <c r="O189" i="32" s="1"/>
  <c r="O209" i="32" s="1"/>
  <c r="O229" i="32" s="1"/>
  <c r="N9" i="32"/>
  <c r="N29" i="32" s="1"/>
  <c r="N49" i="32" s="1"/>
  <c r="N69" i="32" s="1"/>
  <c r="N89" i="32" s="1"/>
  <c r="N109" i="32" s="1"/>
  <c r="N129" i="32" s="1"/>
  <c r="N149" i="32" s="1"/>
  <c r="N169" i="32" s="1"/>
  <c r="N189" i="32" s="1"/>
  <c r="N209" i="32" s="1"/>
  <c r="N229" i="32" s="1"/>
  <c r="M9" i="32"/>
  <c r="M29" i="32" s="1"/>
  <c r="M49" i="32" s="1"/>
  <c r="L9" i="32"/>
  <c r="L29" i="32" s="1"/>
  <c r="L49" i="32" s="1"/>
  <c r="L69" i="32" s="1"/>
  <c r="L89" i="32" s="1"/>
  <c r="L109" i="32" s="1"/>
  <c r="L129" i="32" s="1"/>
  <c r="L149" i="32" s="1"/>
  <c r="L169" i="32" s="1"/>
  <c r="L189" i="32" s="1"/>
  <c r="L209" i="32" s="1"/>
  <c r="L229" i="32" s="1"/>
  <c r="K9" i="32"/>
  <c r="K29" i="32" s="1"/>
  <c r="K49" i="32" s="1"/>
  <c r="K69" i="32" s="1"/>
  <c r="K89" i="32" s="1"/>
  <c r="K109" i="32" s="1"/>
  <c r="K129" i="32" s="1"/>
  <c r="K149" i="32" s="1"/>
  <c r="K169" i="32" s="1"/>
  <c r="K189" i="32" s="1"/>
  <c r="K209" i="32" s="1"/>
  <c r="K229" i="32" s="1"/>
  <c r="J9" i="32"/>
  <c r="J29" i="32" s="1"/>
  <c r="J49" i="32" s="1"/>
  <c r="J69" i="32" s="1"/>
  <c r="J89" i="32" s="1"/>
  <c r="J109" i="32" s="1"/>
  <c r="J129" i="32" s="1"/>
  <c r="J149" i="32" s="1"/>
  <c r="J169" i="32" s="1"/>
  <c r="J189" i="32" s="1"/>
  <c r="J209" i="32" s="1"/>
  <c r="J229" i="32" s="1"/>
  <c r="I9" i="32"/>
  <c r="I29" i="32" s="1"/>
  <c r="I49" i="32" s="1"/>
  <c r="I69" i="32" s="1"/>
  <c r="I89" i="32" s="1"/>
  <c r="I109" i="32" s="1"/>
  <c r="I129" i="32" s="1"/>
  <c r="I149" i="32" s="1"/>
  <c r="I169" i="32" s="1"/>
  <c r="I189" i="32" s="1"/>
  <c r="I209" i="32" s="1"/>
  <c r="I229" i="32" s="1"/>
  <c r="H9" i="32"/>
  <c r="H29" i="32" s="1"/>
  <c r="H49" i="32" s="1"/>
  <c r="H69" i="32" s="1"/>
  <c r="H89" i="32" s="1"/>
  <c r="H109" i="32" s="1"/>
  <c r="H129" i="32" s="1"/>
  <c r="H149" i="32" s="1"/>
  <c r="H169" i="32" s="1"/>
  <c r="H189" i="32" s="1"/>
  <c r="H209" i="32" s="1"/>
  <c r="H229" i="32" s="1"/>
  <c r="G9" i="32"/>
  <c r="G29" i="32" s="1"/>
  <c r="G49" i="32" s="1"/>
  <c r="G69" i="32" s="1"/>
  <c r="G89" i="32" s="1"/>
  <c r="G109" i="32" s="1"/>
  <c r="G129" i="32" s="1"/>
  <c r="G149" i="32" s="1"/>
  <c r="G169" i="32" s="1"/>
  <c r="G189" i="32" s="1"/>
  <c r="G209" i="32" s="1"/>
  <c r="G229" i="32" s="1"/>
  <c r="F9" i="32"/>
  <c r="F29" i="32" s="1"/>
  <c r="F49" i="32" s="1"/>
  <c r="F69" i="32" s="1"/>
  <c r="F89" i="32" s="1"/>
  <c r="F109" i="32" s="1"/>
  <c r="F129" i="32" s="1"/>
  <c r="F149" i="32" s="1"/>
  <c r="F169" i="32" s="1"/>
  <c r="F189" i="32" s="1"/>
  <c r="F209" i="32" s="1"/>
  <c r="F229" i="32" s="1"/>
  <c r="E9" i="32"/>
  <c r="E29" i="32" s="1"/>
  <c r="E49" i="32" s="1"/>
  <c r="E69" i="32" s="1"/>
  <c r="E89" i="32" s="1"/>
  <c r="E109" i="32" s="1"/>
  <c r="E129" i="32" s="1"/>
  <c r="E149" i="32" s="1"/>
  <c r="E169" i="32" s="1"/>
  <c r="E189" i="32" s="1"/>
  <c r="E209" i="32" s="1"/>
  <c r="E229" i="32" s="1"/>
  <c r="D9" i="32"/>
  <c r="D29" i="32" s="1"/>
  <c r="D49" i="32" s="1"/>
  <c r="D69" i="32" s="1"/>
  <c r="D89" i="32" s="1"/>
  <c r="D109" i="32" s="1"/>
  <c r="D129" i="32" s="1"/>
  <c r="D149" i="32" s="1"/>
  <c r="AG8" i="32"/>
  <c r="AG28" i="32" s="1"/>
  <c r="AG48" i="32" s="1"/>
  <c r="AG68" i="32" s="1"/>
  <c r="AG88" i="32" s="1"/>
  <c r="AG108" i="32" s="1"/>
  <c r="AG128" i="32" s="1"/>
  <c r="AG148" i="32" s="1"/>
  <c r="AG168" i="32" s="1"/>
  <c r="AG188" i="32" s="1"/>
  <c r="AG208" i="32" s="1"/>
  <c r="AG228" i="32" s="1"/>
  <c r="AF8" i="32"/>
  <c r="AF28" i="32" s="1"/>
  <c r="AF48" i="32" s="1"/>
  <c r="AF68" i="32" s="1"/>
  <c r="AF88" i="32" s="1"/>
  <c r="AF108" i="32" s="1"/>
  <c r="AF128" i="32" s="1"/>
  <c r="AF148" i="32" s="1"/>
  <c r="AF168" i="32" s="1"/>
  <c r="AF188" i="32" s="1"/>
  <c r="AF208" i="32" s="1"/>
  <c r="AF228" i="32" s="1"/>
  <c r="AE8" i="32"/>
  <c r="AE28" i="32" s="1"/>
  <c r="AE48" i="32" s="1"/>
  <c r="AE68" i="32" s="1"/>
  <c r="AE88" i="32" s="1"/>
  <c r="AE108" i="32" s="1"/>
  <c r="AE128" i="32" s="1"/>
  <c r="AE148" i="32" s="1"/>
  <c r="AE168" i="32" s="1"/>
  <c r="AE188" i="32" s="1"/>
  <c r="AE208" i="32" s="1"/>
  <c r="AE228" i="32" s="1"/>
  <c r="AD8" i="32"/>
  <c r="AC8" i="32"/>
  <c r="AC28" i="32" s="1"/>
  <c r="AC48" i="32" s="1"/>
  <c r="AC68" i="32" s="1"/>
  <c r="AC88" i="32" s="1"/>
  <c r="AC108" i="32" s="1"/>
  <c r="AC128" i="32" s="1"/>
  <c r="AC148" i="32" s="1"/>
  <c r="AC168" i="32" s="1"/>
  <c r="AC188" i="32" s="1"/>
  <c r="AC208" i="32" s="1"/>
  <c r="AC228" i="32" s="1"/>
  <c r="AB8" i="32"/>
  <c r="AB28" i="32" s="1"/>
  <c r="AB48" i="32" s="1"/>
  <c r="AB68" i="32" s="1"/>
  <c r="AB88" i="32" s="1"/>
  <c r="AB108" i="32" s="1"/>
  <c r="AB128" i="32" s="1"/>
  <c r="AB148" i="32" s="1"/>
  <c r="AB168" i="32" s="1"/>
  <c r="AB188" i="32" s="1"/>
  <c r="AB208" i="32" s="1"/>
  <c r="AB228" i="32" s="1"/>
  <c r="AA8" i="32"/>
  <c r="AA28" i="32" s="1"/>
  <c r="AA48" i="32" s="1"/>
  <c r="AA68" i="32" s="1"/>
  <c r="AA88" i="32" s="1"/>
  <c r="AA108" i="32" s="1"/>
  <c r="AA128" i="32" s="1"/>
  <c r="AA148" i="32" s="1"/>
  <c r="AA168" i="32" s="1"/>
  <c r="AA188" i="32" s="1"/>
  <c r="AA208" i="32" s="1"/>
  <c r="AA228" i="32" s="1"/>
  <c r="Z8" i="32"/>
  <c r="Y8" i="32"/>
  <c r="Y28" i="32" s="1"/>
  <c r="Y48" i="32" s="1"/>
  <c r="Y68" i="32" s="1"/>
  <c r="Y88" i="32" s="1"/>
  <c r="Y108" i="32" s="1"/>
  <c r="Y128" i="32" s="1"/>
  <c r="Y148" i="32" s="1"/>
  <c r="Y168" i="32" s="1"/>
  <c r="Y188" i="32" s="1"/>
  <c r="Y208" i="32" s="1"/>
  <c r="Y228" i="32" s="1"/>
  <c r="X8" i="32"/>
  <c r="X28" i="32" s="1"/>
  <c r="X48" i="32" s="1"/>
  <c r="X68" i="32" s="1"/>
  <c r="X88" i="32" s="1"/>
  <c r="X108" i="32" s="1"/>
  <c r="X128" i="32" s="1"/>
  <c r="X148" i="32" s="1"/>
  <c r="X168" i="32" s="1"/>
  <c r="X188" i="32" s="1"/>
  <c r="X208" i="32" s="1"/>
  <c r="X228" i="32" s="1"/>
  <c r="W8" i="32"/>
  <c r="W28" i="32" s="1"/>
  <c r="W48" i="32" s="1"/>
  <c r="W68" i="32" s="1"/>
  <c r="W88" i="32" s="1"/>
  <c r="W108" i="32" s="1"/>
  <c r="W128" i="32" s="1"/>
  <c r="W148" i="32" s="1"/>
  <c r="W168" i="32" s="1"/>
  <c r="W188" i="32" s="1"/>
  <c r="W208" i="32" s="1"/>
  <c r="W228" i="32" s="1"/>
  <c r="V8" i="32"/>
  <c r="U8" i="32"/>
  <c r="U28" i="32" s="1"/>
  <c r="U48" i="32" s="1"/>
  <c r="U68" i="32" s="1"/>
  <c r="U88" i="32" s="1"/>
  <c r="U108" i="32" s="1"/>
  <c r="U128" i="32" s="1"/>
  <c r="U148" i="32" s="1"/>
  <c r="U168" i="32" s="1"/>
  <c r="U188" i="32" s="1"/>
  <c r="U208" i="32" s="1"/>
  <c r="U228" i="32" s="1"/>
  <c r="T8" i="32"/>
  <c r="T28" i="32" s="1"/>
  <c r="T48" i="32" s="1"/>
  <c r="T68" i="32" s="1"/>
  <c r="T88" i="32" s="1"/>
  <c r="T108" i="32" s="1"/>
  <c r="T128" i="32" s="1"/>
  <c r="T148" i="32" s="1"/>
  <c r="T168" i="32" s="1"/>
  <c r="T188" i="32" s="1"/>
  <c r="T208" i="32" s="1"/>
  <c r="T228" i="32" s="1"/>
  <c r="S8" i="32"/>
  <c r="S28" i="32" s="1"/>
  <c r="S48" i="32" s="1"/>
  <c r="S68" i="32" s="1"/>
  <c r="S88" i="32" s="1"/>
  <c r="S108" i="32" s="1"/>
  <c r="S128" i="32" s="1"/>
  <c r="S148" i="32" s="1"/>
  <c r="S168" i="32" s="1"/>
  <c r="S188" i="32" s="1"/>
  <c r="S208" i="32" s="1"/>
  <c r="S228" i="32" s="1"/>
  <c r="R8" i="32"/>
  <c r="Q8" i="32"/>
  <c r="Q28" i="32" s="1"/>
  <c r="Q48" i="32" s="1"/>
  <c r="Q68" i="32" s="1"/>
  <c r="Q88" i="32" s="1"/>
  <c r="Q108" i="32" s="1"/>
  <c r="Q128" i="32" s="1"/>
  <c r="Q148" i="32" s="1"/>
  <c r="Q168" i="32" s="1"/>
  <c r="Q188" i="32" s="1"/>
  <c r="Q208" i="32" s="1"/>
  <c r="Q228" i="32" s="1"/>
  <c r="P8" i="32"/>
  <c r="P28" i="32" s="1"/>
  <c r="P48" i="32" s="1"/>
  <c r="P68" i="32" s="1"/>
  <c r="P88" i="32" s="1"/>
  <c r="P108" i="32" s="1"/>
  <c r="P128" i="32" s="1"/>
  <c r="P148" i="32" s="1"/>
  <c r="P168" i="32" s="1"/>
  <c r="P188" i="32" s="1"/>
  <c r="P208" i="32" s="1"/>
  <c r="P228" i="32" s="1"/>
  <c r="O8" i="32"/>
  <c r="O28" i="32" s="1"/>
  <c r="O48" i="32" s="1"/>
  <c r="O68" i="32" s="1"/>
  <c r="O88" i="32" s="1"/>
  <c r="O108" i="32" s="1"/>
  <c r="O128" i="32" s="1"/>
  <c r="O148" i="32" s="1"/>
  <c r="O168" i="32" s="1"/>
  <c r="O188" i="32" s="1"/>
  <c r="O208" i="32" s="1"/>
  <c r="O228" i="32" s="1"/>
  <c r="N8" i="32"/>
  <c r="M8" i="32"/>
  <c r="M28" i="32" s="1"/>
  <c r="M48" i="32" s="1"/>
  <c r="M68" i="32" s="1"/>
  <c r="M88" i="32" s="1"/>
  <c r="M108" i="32" s="1"/>
  <c r="M128" i="32" s="1"/>
  <c r="M148" i="32" s="1"/>
  <c r="M168" i="32" s="1"/>
  <c r="M188" i="32" s="1"/>
  <c r="M208" i="32" s="1"/>
  <c r="M228" i="32" s="1"/>
  <c r="L8" i="32"/>
  <c r="L28" i="32" s="1"/>
  <c r="L48" i="32" s="1"/>
  <c r="L68" i="32" s="1"/>
  <c r="L88" i="32" s="1"/>
  <c r="L108" i="32" s="1"/>
  <c r="L128" i="32" s="1"/>
  <c r="L148" i="32" s="1"/>
  <c r="L168" i="32" s="1"/>
  <c r="L188" i="32" s="1"/>
  <c r="L208" i="32" s="1"/>
  <c r="L228" i="32" s="1"/>
  <c r="K8" i="32"/>
  <c r="K28" i="32" s="1"/>
  <c r="K48" i="32" s="1"/>
  <c r="K68" i="32" s="1"/>
  <c r="K88" i="32" s="1"/>
  <c r="K108" i="32" s="1"/>
  <c r="K128" i="32" s="1"/>
  <c r="K148" i="32" s="1"/>
  <c r="K168" i="32" s="1"/>
  <c r="K188" i="32" s="1"/>
  <c r="K208" i="32" s="1"/>
  <c r="K228" i="32" s="1"/>
  <c r="J8" i="32"/>
  <c r="I8" i="32"/>
  <c r="I28" i="32" s="1"/>
  <c r="I48" i="32" s="1"/>
  <c r="I68" i="32" s="1"/>
  <c r="I88" i="32" s="1"/>
  <c r="I108" i="32" s="1"/>
  <c r="I128" i="32" s="1"/>
  <c r="I148" i="32" s="1"/>
  <c r="I168" i="32" s="1"/>
  <c r="I188" i="32" s="1"/>
  <c r="I208" i="32" s="1"/>
  <c r="I228" i="32" s="1"/>
  <c r="H8" i="32"/>
  <c r="H28" i="32" s="1"/>
  <c r="H48" i="32" s="1"/>
  <c r="H68" i="32" s="1"/>
  <c r="H88" i="32" s="1"/>
  <c r="H108" i="32" s="1"/>
  <c r="H128" i="32" s="1"/>
  <c r="H148" i="32" s="1"/>
  <c r="H168" i="32" s="1"/>
  <c r="H188" i="32" s="1"/>
  <c r="H208" i="32" s="1"/>
  <c r="H228" i="32" s="1"/>
  <c r="G8" i="32"/>
  <c r="G28" i="32" s="1"/>
  <c r="G48" i="32" s="1"/>
  <c r="G68" i="32" s="1"/>
  <c r="G88" i="32" s="1"/>
  <c r="G108" i="32" s="1"/>
  <c r="G128" i="32" s="1"/>
  <c r="G148" i="32" s="1"/>
  <c r="G168" i="32" s="1"/>
  <c r="G188" i="32" s="1"/>
  <c r="G208" i="32" s="1"/>
  <c r="G228" i="32" s="1"/>
  <c r="F8" i="32"/>
  <c r="E8" i="32"/>
  <c r="E28" i="32" s="1"/>
  <c r="E48" i="32" s="1"/>
  <c r="E68" i="32" s="1"/>
  <c r="E88" i="32" s="1"/>
  <c r="E108" i="32" s="1"/>
  <c r="E128" i="32" s="1"/>
  <c r="E148" i="32" s="1"/>
  <c r="E168" i="32" s="1"/>
  <c r="E188" i="32" s="1"/>
  <c r="E208" i="32" s="1"/>
  <c r="E228" i="32" s="1"/>
  <c r="D8" i="32"/>
  <c r="D28" i="32" s="1"/>
  <c r="D48" i="32" s="1"/>
  <c r="D68" i="32" s="1"/>
  <c r="D88" i="32" s="1"/>
  <c r="D108" i="32" s="1"/>
  <c r="D128" i="32" s="1"/>
  <c r="D148" i="32" s="1"/>
  <c r="AG7" i="32"/>
  <c r="AG27" i="32" s="1"/>
  <c r="AG47" i="32" s="1"/>
  <c r="AG67" i="32" s="1"/>
  <c r="AG87" i="32" s="1"/>
  <c r="AG107" i="32" s="1"/>
  <c r="AG127" i="32" s="1"/>
  <c r="AG147" i="32" s="1"/>
  <c r="AG167" i="32" s="1"/>
  <c r="AG187" i="32" s="1"/>
  <c r="AG207" i="32" s="1"/>
  <c r="AG227" i="32" s="1"/>
  <c r="AF7" i="32"/>
  <c r="AF27" i="32" s="1"/>
  <c r="AF47" i="32" s="1"/>
  <c r="AF67" i="32" s="1"/>
  <c r="AF87" i="32" s="1"/>
  <c r="AF107" i="32" s="1"/>
  <c r="AF127" i="32" s="1"/>
  <c r="AF147" i="32" s="1"/>
  <c r="AF167" i="32" s="1"/>
  <c r="AF187" i="32" s="1"/>
  <c r="AF207" i="32" s="1"/>
  <c r="AF227" i="32" s="1"/>
  <c r="AE7" i="32"/>
  <c r="AE27" i="32" s="1"/>
  <c r="AE47" i="32" s="1"/>
  <c r="AE67" i="32" s="1"/>
  <c r="AE87" i="32" s="1"/>
  <c r="AE107" i="32" s="1"/>
  <c r="AE127" i="32" s="1"/>
  <c r="AE147" i="32" s="1"/>
  <c r="AE167" i="32" s="1"/>
  <c r="AE187" i="32" s="1"/>
  <c r="AE207" i="32" s="1"/>
  <c r="AE227" i="32" s="1"/>
  <c r="AD7" i="32"/>
  <c r="AD27" i="32" s="1"/>
  <c r="AD47" i="32" s="1"/>
  <c r="AD67" i="32" s="1"/>
  <c r="AD87" i="32" s="1"/>
  <c r="AD107" i="32" s="1"/>
  <c r="AD127" i="32" s="1"/>
  <c r="AD147" i="32" s="1"/>
  <c r="AD167" i="32" s="1"/>
  <c r="AD187" i="32" s="1"/>
  <c r="AD207" i="32" s="1"/>
  <c r="AD227" i="32" s="1"/>
  <c r="AC7" i="32"/>
  <c r="AC27" i="32" s="1"/>
  <c r="AC47" i="32" s="1"/>
  <c r="AC67" i="32" s="1"/>
  <c r="AC87" i="32" s="1"/>
  <c r="AC107" i="32" s="1"/>
  <c r="AC127" i="32" s="1"/>
  <c r="AC147" i="32" s="1"/>
  <c r="AC167" i="32" s="1"/>
  <c r="AC187" i="32" s="1"/>
  <c r="AC207" i="32" s="1"/>
  <c r="AC227" i="32" s="1"/>
  <c r="AB7" i="32"/>
  <c r="AB27" i="32" s="1"/>
  <c r="AB47" i="32" s="1"/>
  <c r="AB67" i="32" s="1"/>
  <c r="AB87" i="32" s="1"/>
  <c r="AB107" i="32" s="1"/>
  <c r="AB127" i="32" s="1"/>
  <c r="AB147" i="32" s="1"/>
  <c r="AB167" i="32" s="1"/>
  <c r="AB187" i="32" s="1"/>
  <c r="AB207" i="32" s="1"/>
  <c r="AB227" i="32" s="1"/>
  <c r="AA7" i="32"/>
  <c r="AA27" i="32" s="1"/>
  <c r="AA47" i="32" s="1"/>
  <c r="AA67" i="32" s="1"/>
  <c r="AA87" i="32" s="1"/>
  <c r="AA107" i="32" s="1"/>
  <c r="AA127" i="32" s="1"/>
  <c r="AA147" i="32" s="1"/>
  <c r="AA167" i="32" s="1"/>
  <c r="AA187" i="32" s="1"/>
  <c r="AA207" i="32" s="1"/>
  <c r="AA227" i="32" s="1"/>
  <c r="Z7" i="32"/>
  <c r="Z27" i="32" s="1"/>
  <c r="Z47" i="32" s="1"/>
  <c r="Z67" i="32" s="1"/>
  <c r="Z87" i="32" s="1"/>
  <c r="Z107" i="32" s="1"/>
  <c r="Z127" i="32" s="1"/>
  <c r="Z147" i="32" s="1"/>
  <c r="Z167" i="32" s="1"/>
  <c r="Z187" i="32" s="1"/>
  <c r="Z207" i="32" s="1"/>
  <c r="Z227" i="32" s="1"/>
  <c r="Y7" i="32"/>
  <c r="Y27" i="32" s="1"/>
  <c r="Y47" i="32" s="1"/>
  <c r="Y67" i="32" s="1"/>
  <c r="Y87" i="32" s="1"/>
  <c r="Y107" i="32" s="1"/>
  <c r="Y127" i="32" s="1"/>
  <c r="Y147" i="32" s="1"/>
  <c r="Y167" i="32" s="1"/>
  <c r="Y187" i="32" s="1"/>
  <c r="Y207" i="32" s="1"/>
  <c r="Y227" i="32" s="1"/>
  <c r="X7" i="32"/>
  <c r="X27" i="32" s="1"/>
  <c r="X47" i="32" s="1"/>
  <c r="X67" i="32" s="1"/>
  <c r="X87" i="32" s="1"/>
  <c r="X107" i="32" s="1"/>
  <c r="X127" i="32" s="1"/>
  <c r="X147" i="32" s="1"/>
  <c r="X167" i="32" s="1"/>
  <c r="X187" i="32" s="1"/>
  <c r="X207" i="32" s="1"/>
  <c r="X227" i="32" s="1"/>
  <c r="W7" i="32"/>
  <c r="W27" i="32" s="1"/>
  <c r="W47" i="32" s="1"/>
  <c r="W67" i="32" s="1"/>
  <c r="W87" i="32" s="1"/>
  <c r="W107" i="32" s="1"/>
  <c r="W127" i="32" s="1"/>
  <c r="W147" i="32" s="1"/>
  <c r="W167" i="32" s="1"/>
  <c r="W187" i="32" s="1"/>
  <c r="W207" i="32" s="1"/>
  <c r="W227" i="32" s="1"/>
  <c r="V7" i="32"/>
  <c r="V27" i="32" s="1"/>
  <c r="V47" i="32" s="1"/>
  <c r="V67" i="32" s="1"/>
  <c r="V87" i="32" s="1"/>
  <c r="V107" i="32" s="1"/>
  <c r="V127" i="32" s="1"/>
  <c r="V147" i="32" s="1"/>
  <c r="V167" i="32" s="1"/>
  <c r="V187" i="32" s="1"/>
  <c r="V207" i="32" s="1"/>
  <c r="V227" i="32" s="1"/>
  <c r="U7" i="32"/>
  <c r="U27" i="32" s="1"/>
  <c r="U47" i="32" s="1"/>
  <c r="U67" i="32" s="1"/>
  <c r="U87" i="32" s="1"/>
  <c r="U107" i="32" s="1"/>
  <c r="U127" i="32" s="1"/>
  <c r="U147" i="32" s="1"/>
  <c r="U167" i="32" s="1"/>
  <c r="U187" i="32" s="1"/>
  <c r="U207" i="32" s="1"/>
  <c r="U227" i="32" s="1"/>
  <c r="T7" i="32"/>
  <c r="T27" i="32" s="1"/>
  <c r="T47" i="32" s="1"/>
  <c r="T67" i="32" s="1"/>
  <c r="T87" i="32" s="1"/>
  <c r="T107" i="32" s="1"/>
  <c r="T127" i="32" s="1"/>
  <c r="T147" i="32" s="1"/>
  <c r="T167" i="32" s="1"/>
  <c r="T187" i="32" s="1"/>
  <c r="T207" i="32" s="1"/>
  <c r="T227" i="32" s="1"/>
  <c r="S7" i="32"/>
  <c r="S27" i="32" s="1"/>
  <c r="S47" i="32" s="1"/>
  <c r="S67" i="32" s="1"/>
  <c r="S87" i="32" s="1"/>
  <c r="S107" i="32" s="1"/>
  <c r="S127" i="32" s="1"/>
  <c r="S147" i="32" s="1"/>
  <c r="S167" i="32" s="1"/>
  <c r="S187" i="32" s="1"/>
  <c r="S207" i="32" s="1"/>
  <c r="S227" i="32" s="1"/>
  <c r="R7" i="32"/>
  <c r="R27" i="32" s="1"/>
  <c r="R47" i="32" s="1"/>
  <c r="R67" i="32" s="1"/>
  <c r="R87" i="32" s="1"/>
  <c r="R107" i="32" s="1"/>
  <c r="R127" i="32" s="1"/>
  <c r="R147" i="32" s="1"/>
  <c r="R167" i="32" s="1"/>
  <c r="R187" i="32" s="1"/>
  <c r="R207" i="32" s="1"/>
  <c r="R227" i="32" s="1"/>
  <c r="Q7" i="32"/>
  <c r="Q27" i="32" s="1"/>
  <c r="Q47" i="32" s="1"/>
  <c r="Q67" i="32" s="1"/>
  <c r="Q87" i="32" s="1"/>
  <c r="Q107" i="32" s="1"/>
  <c r="Q127" i="32" s="1"/>
  <c r="Q147" i="32" s="1"/>
  <c r="Q167" i="32" s="1"/>
  <c r="Q187" i="32" s="1"/>
  <c r="Q207" i="32" s="1"/>
  <c r="Q227" i="32" s="1"/>
  <c r="P7" i="32"/>
  <c r="P27" i="32" s="1"/>
  <c r="P47" i="32" s="1"/>
  <c r="P67" i="32" s="1"/>
  <c r="P87" i="32" s="1"/>
  <c r="P107" i="32" s="1"/>
  <c r="P127" i="32" s="1"/>
  <c r="P147" i="32" s="1"/>
  <c r="P167" i="32" s="1"/>
  <c r="P187" i="32" s="1"/>
  <c r="P207" i="32" s="1"/>
  <c r="P227" i="32" s="1"/>
  <c r="O7" i="32"/>
  <c r="O27" i="32" s="1"/>
  <c r="O47" i="32" s="1"/>
  <c r="O67" i="32" s="1"/>
  <c r="O87" i="32" s="1"/>
  <c r="O107" i="32" s="1"/>
  <c r="O127" i="32" s="1"/>
  <c r="O147" i="32" s="1"/>
  <c r="O167" i="32" s="1"/>
  <c r="O187" i="32" s="1"/>
  <c r="O207" i="32" s="1"/>
  <c r="O227" i="32" s="1"/>
  <c r="N7" i="32"/>
  <c r="N27" i="32" s="1"/>
  <c r="N47" i="32" s="1"/>
  <c r="N67" i="32" s="1"/>
  <c r="N87" i="32" s="1"/>
  <c r="N107" i="32" s="1"/>
  <c r="N127" i="32" s="1"/>
  <c r="N147" i="32" s="1"/>
  <c r="N167" i="32" s="1"/>
  <c r="N187" i="32" s="1"/>
  <c r="N207" i="32" s="1"/>
  <c r="N227" i="32" s="1"/>
  <c r="M7" i="32"/>
  <c r="M27" i="32" s="1"/>
  <c r="M47" i="32" s="1"/>
  <c r="L7" i="32"/>
  <c r="L27" i="32" s="1"/>
  <c r="L47" i="32" s="1"/>
  <c r="L67" i="32" s="1"/>
  <c r="L87" i="32" s="1"/>
  <c r="L107" i="32" s="1"/>
  <c r="L127" i="32" s="1"/>
  <c r="L147" i="32" s="1"/>
  <c r="L167" i="32" s="1"/>
  <c r="L187" i="32" s="1"/>
  <c r="L207" i="32" s="1"/>
  <c r="L227" i="32" s="1"/>
  <c r="K7" i="32"/>
  <c r="K27" i="32" s="1"/>
  <c r="K47" i="32" s="1"/>
  <c r="K67" i="32" s="1"/>
  <c r="K87" i="32" s="1"/>
  <c r="K107" i="32" s="1"/>
  <c r="K127" i="32" s="1"/>
  <c r="K147" i="32" s="1"/>
  <c r="K167" i="32" s="1"/>
  <c r="K187" i="32" s="1"/>
  <c r="K207" i="32" s="1"/>
  <c r="K227" i="32" s="1"/>
  <c r="J7" i="32"/>
  <c r="J27" i="32" s="1"/>
  <c r="J47" i="32" s="1"/>
  <c r="J67" i="32" s="1"/>
  <c r="J87" i="32" s="1"/>
  <c r="J107" i="32" s="1"/>
  <c r="J127" i="32" s="1"/>
  <c r="J147" i="32" s="1"/>
  <c r="J167" i="32" s="1"/>
  <c r="J187" i="32" s="1"/>
  <c r="J207" i="32" s="1"/>
  <c r="J227" i="32" s="1"/>
  <c r="I7" i="32"/>
  <c r="I27" i="32" s="1"/>
  <c r="I47" i="32" s="1"/>
  <c r="I67" i="32" s="1"/>
  <c r="I87" i="32" s="1"/>
  <c r="I107" i="32" s="1"/>
  <c r="I127" i="32" s="1"/>
  <c r="I147" i="32" s="1"/>
  <c r="I167" i="32" s="1"/>
  <c r="I187" i="32" s="1"/>
  <c r="I207" i="32" s="1"/>
  <c r="I227" i="32" s="1"/>
  <c r="H7" i="32"/>
  <c r="H27" i="32" s="1"/>
  <c r="H47" i="32" s="1"/>
  <c r="H67" i="32" s="1"/>
  <c r="H87" i="32" s="1"/>
  <c r="H107" i="32" s="1"/>
  <c r="H127" i="32" s="1"/>
  <c r="H147" i="32" s="1"/>
  <c r="H167" i="32" s="1"/>
  <c r="H187" i="32" s="1"/>
  <c r="H207" i="32" s="1"/>
  <c r="H227" i="32" s="1"/>
  <c r="G7" i="32"/>
  <c r="G27" i="32" s="1"/>
  <c r="G47" i="32" s="1"/>
  <c r="G67" i="32" s="1"/>
  <c r="G87" i="32" s="1"/>
  <c r="G107" i="32" s="1"/>
  <c r="G127" i="32" s="1"/>
  <c r="G147" i="32" s="1"/>
  <c r="G167" i="32" s="1"/>
  <c r="G187" i="32" s="1"/>
  <c r="G207" i="32" s="1"/>
  <c r="G227" i="32" s="1"/>
  <c r="F7" i="32"/>
  <c r="F27" i="32" s="1"/>
  <c r="F47" i="32" s="1"/>
  <c r="F67" i="32" s="1"/>
  <c r="F87" i="32" s="1"/>
  <c r="F107" i="32" s="1"/>
  <c r="F127" i="32" s="1"/>
  <c r="F147" i="32" s="1"/>
  <c r="F167" i="32" s="1"/>
  <c r="F187" i="32" s="1"/>
  <c r="F207" i="32" s="1"/>
  <c r="F227" i="32" s="1"/>
  <c r="E7" i="32"/>
  <c r="E27" i="32" s="1"/>
  <c r="E47" i="32" s="1"/>
  <c r="E67" i="32" s="1"/>
  <c r="E87" i="32" s="1"/>
  <c r="E107" i="32" s="1"/>
  <c r="E127" i="32" s="1"/>
  <c r="E147" i="32" s="1"/>
  <c r="E167" i="32" s="1"/>
  <c r="E187" i="32" s="1"/>
  <c r="E207" i="32" s="1"/>
  <c r="E227" i="32" s="1"/>
  <c r="D7" i="32"/>
  <c r="D27" i="32" s="1"/>
  <c r="D47" i="32" s="1"/>
  <c r="D67" i="32" s="1"/>
  <c r="D87" i="32" s="1"/>
  <c r="D107" i="32" s="1"/>
  <c r="D127" i="32" s="1"/>
  <c r="D147" i="32" s="1"/>
  <c r="AG6" i="32"/>
  <c r="AG26" i="32" s="1"/>
  <c r="AG46" i="32" s="1"/>
  <c r="AG66" i="32" s="1"/>
  <c r="AG86" i="32" s="1"/>
  <c r="AG106" i="32" s="1"/>
  <c r="AG126" i="32" s="1"/>
  <c r="AG146" i="32" s="1"/>
  <c r="AG166" i="32" s="1"/>
  <c r="AG186" i="32" s="1"/>
  <c r="AG206" i="32" s="1"/>
  <c r="AG226" i="32" s="1"/>
  <c r="AF6" i="32"/>
  <c r="AF26" i="32" s="1"/>
  <c r="AF46" i="32" s="1"/>
  <c r="AF66" i="32" s="1"/>
  <c r="AF86" i="32" s="1"/>
  <c r="AF106" i="32" s="1"/>
  <c r="AF126" i="32" s="1"/>
  <c r="AF146" i="32" s="1"/>
  <c r="AF166" i="32" s="1"/>
  <c r="AF186" i="32" s="1"/>
  <c r="AF206" i="32" s="1"/>
  <c r="AF226" i="32" s="1"/>
  <c r="AE6" i="32"/>
  <c r="AE26" i="32" s="1"/>
  <c r="AE46" i="32" s="1"/>
  <c r="AE66" i="32" s="1"/>
  <c r="AE86" i="32" s="1"/>
  <c r="AE106" i="32" s="1"/>
  <c r="AE126" i="32" s="1"/>
  <c r="AE146" i="32" s="1"/>
  <c r="AE166" i="32" s="1"/>
  <c r="AE186" i="32" s="1"/>
  <c r="AE206" i="32" s="1"/>
  <c r="AE226" i="32" s="1"/>
  <c r="AD6" i="32"/>
  <c r="AC6" i="32"/>
  <c r="AC26" i="32" s="1"/>
  <c r="AC46" i="32" s="1"/>
  <c r="AC66" i="32" s="1"/>
  <c r="AC86" i="32" s="1"/>
  <c r="AC106" i="32" s="1"/>
  <c r="AC126" i="32" s="1"/>
  <c r="AC146" i="32" s="1"/>
  <c r="AC166" i="32" s="1"/>
  <c r="AC186" i="32" s="1"/>
  <c r="AC206" i="32" s="1"/>
  <c r="AC226" i="32" s="1"/>
  <c r="AB6" i="32"/>
  <c r="AB26" i="32" s="1"/>
  <c r="AB46" i="32" s="1"/>
  <c r="AB66" i="32" s="1"/>
  <c r="AB86" i="32" s="1"/>
  <c r="AB106" i="32" s="1"/>
  <c r="AB126" i="32" s="1"/>
  <c r="AB146" i="32" s="1"/>
  <c r="AB166" i="32" s="1"/>
  <c r="AB186" i="32" s="1"/>
  <c r="AB206" i="32" s="1"/>
  <c r="AB226" i="32" s="1"/>
  <c r="AA6" i="32"/>
  <c r="AA26" i="32" s="1"/>
  <c r="AA46" i="32" s="1"/>
  <c r="AA66" i="32" s="1"/>
  <c r="AA86" i="32" s="1"/>
  <c r="AA106" i="32" s="1"/>
  <c r="AA126" i="32" s="1"/>
  <c r="AA146" i="32" s="1"/>
  <c r="AA166" i="32" s="1"/>
  <c r="AA186" i="32" s="1"/>
  <c r="AA206" i="32" s="1"/>
  <c r="AA226" i="32" s="1"/>
  <c r="Z6" i="32"/>
  <c r="Y6" i="32"/>
  <c r="Y26" i="32" s="1"/>
  <c r="Y46" i="32" s="1"/>
  <c r="Y66" i="32" s="1"/>
  <c r="Y86" i="32" s="1"/>
  <c r="Y106" i="32" s="1"/>
  <c r="Y126" i="32" s="1"/>
  <c r="Y146" i="32" s="1"/>
  <c r="Y166" i="32" s="1"/>
  <c r="Y186" i="32" s="1"/>
  <c r="Y206" i="32" s="1"/>
  <c r="Y226" i="32" s="1"/>
  <c r="X6" i="32"/>
  <c r="X26" i="32" s="1"/>
  <c r="X46" i="32" s="1"/>
  <c r="X66" i="32" s="1"/>
  <c r="X86" i="32" s="1"/>
  <c r="X106" i="32" s="1"/>
  <c r="X126" i="32" s="1"/>
  <c r="X146" i="32" s="1"/>
  <c r="X166" i="32" s="1"/>
  <c r="X186" i="32" s="1"/>
  <c r="X206" i="32" s="1"/>
  <c r="X226" i="32" s="1"/>
  <c r="W6" i="32"/>
  <c r="W26" i="32" s="1"/>
  <c r="W46" i="32" s="1"/>
  <c r="W66" i="32" s="1"/>
  <c r="W86" i="32" s="1"/>
  <c r="W106" i="32" s="1"/>
  <c r="W126" i="32" s="1"/>
  <c r="W146" i="32" s="1"/>
  <c r="W166" i="32" s="1"/>
  <c r="W186" i="32" s="1"/>
  <c r="W206" i="32" s="1"/>
  <c r="W226" i="32" s="1"/>
  <c r="V6" i="32"/>
  <c r="U6" i="32"/>
  <c r="U26" i="32" s="1"/>
  <c r="U46" i="32" s="1"/>
  <c r="U66" i="32" s="1"/>
  <c r="U86" i="32" s="1"/>
  <c r="U106" i="32" s="1"/>
  <c r="U126" i="32" s="1"/>
  <c r="U146" i="32" s="1"/>
  <c r="U166" i="32" s="1"/>
  <c r="U186" i="32" s="1"/>
  <c r="U206" i="32" s="1"/>
  <c r="U226" i="32" s="1"/>
  <c r="T6" i="32"/>
  <c r="T26" i="32" s="1"/>
  <c r="T46" i="32" s="1"/>
  <c r="T66" i="32" s="1"/>
  <c r="T86" i="32" s="1"/>
  <c r="T106" i="32" s="1"/>
  <c r="T126" i="32" s="1"/>
  <c r="T146" i="32" s="1"/>
  <c r="T166" i="32" s="1"/>
  <c r="T186" i="32" s="1"/>
  <c r="T206" i="32" s="1"/>
  <c r="T226" i="32" s="1"/>
  <c r="S6" i="32"/>
  <c r="S26" i="32" s="1"/>
  <c r="S46" i="32" s="1"/>
  <c r="S66" i="32" s="1"/>
  <c r="S86" i="32" s="1"/>
  <c r="S106" i="32" s="1"/>
  <c r="S126" i="32" s="1"/>
  <c r="S146" i="32" s="1"/>
  <c r="S166" i="32" s="1"/>
  <c r="S186" i="32" s="1"/>
  <c r="S206" i="32" s="1"/>
  <c r="S226" i="32" s="1"/>
  <c r="R6" i="32"/>
  <c r="Q6" i="32"/>
  <c r="Q26" i="32" s="1"/>
  <c r="Q46" i="32" s="1"/>
  <c r="Q66" i="32" s="1"/>
  <c r="Q86" i="32" s="1"/>
  <c r="Q106" i="32" s="1"/>
  <c r="Q126" i="32" s="1"/>
  <c r="Q146" i="32" s="1"/>
  <c r="Q166" i="32" s="1"/>
  <c r="Q186" i="32" s="1"/>
  <c r="Q206" i="32" s="1"/>
  <c r="Q226" i="32" s="1"/>
  <c r="P6" i="32"/>
  <c r="P26" i="32" s="1"/>
  <c r="P46" i="32" s="1"/>
  <c r="P66" i="32" s="1"/>
  <c r="P86" i="32" s="1"/>
  <c r="P106" i="32" s="1"/>
  <c r="P126" i="32" s="1"/>
  <c r="P146" i="32" s="1"/>
  <c r="P166" i="32" s="1"/>
  <c r="P186" i="32" s="1"/>
  <c r="P206" i="32" s="1"/>
  <c r="P226" i="32" s="1"/>
  <c r="O6" i="32"/>
  <c r="O26" i="32" s="1"/>
  <c r="O46" i="32" s="1"/>
  <c r="O66" i="32" s="1"/>
  <c r="O86" i="32" s="1"/>
  <c r="O106" i="32" s="1"/>
  <c r="O126" i="32" s="1"/>
  <c r="O146" i="32" s="1"/>
  <c r="O166" i="32" s="1"/>
  <c r="O186" i="32" s="1"/>
  <c r="O206" i="32" s="1"/>
  <c r="O226" i="32" s="1"/>
  <c r="N6" i="32"/>
  <c r="M6" i="32"/>
  <c r="M26" i="32" s="1"/>
  <c r="M46" i="32" s="1"/>
  <c r="M66" i="32" s="1"/>
  <c r="M86" i="32" s="1"/>
  <c r="M106" i="32" s="1"/>
  <c r="M126" i="32" s="1"/>
  <c r="M146" i="32" s="1"/>
  <c r="M166" i="32" s="1"/>
  <c r="M186" i="32" s="1"/>
  <c r="M206" i="32" s="1"/>
  <c r="M226" i="32" s="1"/>
  <c r="L6" i="32"/>
  <c r="L26" i="32" s="1"/>
  <c r="L46" i="32" s="1"/>
  <c r="L66" i="32" s="1"/>
  <c r="L86" i="32" s="1"/>
  <c r="L106" i="32" s="1"/>
  <c r="L126" i="32" s="1"/>
  <c r="L146" i="32" s="1"/>
  <c r="L166" i="32" s="1"/>
  <c r="L186" i="32" s="1"/>
  <c r="L206" i="32" s="1"/>
  <c r="L226" i="32" s="1"/>
  <c r="K6" i="32"/>
  <c r="K26" i="32" s="1"/>
  <c r="K46" i="32" s="1"/>
  <c r="K66" i="32" s="1"/>
  <c r="K86" i="32" s="1"/>
  <c r="K106" i="32" s="1"/>
  <c r="K126" i="32" s="1"/>
  <c r="K146" i="32" s="1"/>
  <c r="K166" i="32" s="1"/>
  <c r="K186" i="32" s="1"/>
  <c r="K206" i="32" s="1"/>
  <c r="K226" i="32" s="1"/>
  <c r="J6" i="32"/>
  <c r="I6" i="32"/>
  <c r="I26" i="32" s="1"/>
  <c r="I46" i="32" s="1"/>
  <c r="I66" i="32" s="1"/>
  <c r="I86" i="32" s="1"/>
  <c r="I106" i="32" s="1"/>
  <c r="I126" i="32" s="1"/>
  <c r="I146" i="32" s="1"/>
  <c r="I166" i="32" s="1"/>
  <c r="I186" i="32" s="1"/>
  <c r="I206" i="32" s="1"/>
  <c r="I226" i="32" s="1"/>
  <c r="H6" i="32"/>
  <c r="H26" i="32" s="1"/>
  <c r="H46" i="32" s="1"/>
  <c r="H66" i="32" s="1"/>
  <c r="H86" i="32" s="1"/>
  <c r="H106" i="32" s="1"/>
  <c r="H126" i="32" s="1"/>
  <c r="H146" i="32" s="1"/>
  <c r="H166" i="32" s="1"/>
  <c r="H186" i="32" s="1"/>
  <c r="H206" i="32" s="1"/>
  <c r="H226" i="32" s="1"/>
  <c r="G6" i="32"/>
  <c r="G26" i="32" s="1"/>
  <c r="G46" i="32" s="1"/>
  <c r="G66" i="32" s="1"/>
  <c r="G86" i="32" s="1"/>
  <c r="G106" i="32" s="1"/>
  <c r="G126" i="32" s="1"/>
  <c r="G146" i="32" s="1"/>
  <c r="G166" i="32" s="1"/>
  <c r="G186" i="32" s="1"/>
  <c r="G206" i="32" s="1"/>
  <c r="G226" i="32" s="1"/>
  <c r="F6" i="32"/>
  <c r="E6" i="32"/>
  <c r="E26" i="32" s="1"/>
  <c r="E46" i="32" s="1"/>
  <c r="E66" i="32" s="1"/>
  <c r="E86" i="32" s="1"/>
  <c r="E106" i="32" s="1"/>
  <c r="E126" i="32" s="1"/>
  <c r="E146" i="32" s="1"/>
  <c r="E166" i="32" s="1"/>
  <c r="E186" i="32" s="1"/>
  <c r="E206" i="32" s="1"/>
  <c r="E226" i="32" s="1"/>
  <c r="D6" i="32"/>
  <c r="D26" i="32" s="1"/>
  <c r="D46" i="32" s="1"/>
  <c r="D66" i="32" s="1"/>
  <c r="D86" i="32" s="1"/>
  <c r="D106" i="32" s="1"/>
  <c r="D126" i="32" s="1"/>
  <c r="D146" i="32" s="1"/>
  <c r="AG5" i="32"/>
  <c r="AG25" i="32" s="1"/>
  <c r="AG45" i="32" s="1"/>
  <c r="AG65" i="32" s="1"/>
  <c r="AG85" i="32" s="1"/>
  <c r="AG105" i="32" s="1"/>
  <c r="AG125" i="32" s="1"/>
  <c r="AG145" i="32" s="1"/>
  <c r="AG165" i="32" s="1"/>
  <c r="AG185" i="32" s="1"/>
  <c r="AG205" i="32" s="1"/>
  <c r="AG225" i="32" s="1"/>
  <c r="AF5" i="32"/>
  <c r="AF25" i="32" s="1"/>
  <c r="AF45" i="32" s="1"/>
  <c r="AF65" i="32" s="1"/>
  <c r="AF85" i="32" s="1"/>
  <c r="AF105" i="32" s="1"/>
  <c r="AF125" i="32" s="1"/>
  <c r="AF145" i="32" s="1"/>
  <c r="AF165" i="32" s="1"/>
  <c r="AF185" i="32" s="1"/>
  <c r="AF205" i="32" s="1"/>
  <c r="AF225" i="32" s="1"/>
  <c r="AE5" i="32"/>
  <c r="AE25" i="32" s="1"/>
  <c r="AE45" i="32" s="1"/>
  <c r="AE65" i="32" s="1"/>
  <c r="AE85" i="32" s="1"/>
  <c r="AE105" i="32" s="1"/>
  <c r="AE125" i="32" s="1"/>
  <c r="AE145" i="32" s="1"/>
  <c r="AE165" i="32" s="1"/>
  <c r="AE185" i="32" s="1"/>
  <c r="AE205" i="32" s="1"/>
  <c r="AE225" i="32" s="1"/>
  <c r="AD5" i="32"/>
  <c r="AD25" i="32" s="1"/>
  <c r="AD45" i="32" s="1"/>
  <c r="AD65" i="32" s="1"/>
  <c r="AD85" i="32" s="1"/>
  <c r="AD105" i="32" s="1"/>
  <c r="AD125" i="32" s="1"/>
  <c r="AD145" i="32" s="1"/>
  <c r="AD165" i="32" s="1"/>
  <c r="AD185" i="32" s="1"/>
  <c r="AD205" i="32" s="1"/>
  <c r="AD225" i="32" s="1"/>
  <c r="AC5" i="32"/>
  <c r="AC25" i="32" s="1"/>
  <c r="AC45" i="32" s="1"/>
  <c r="AC65" i="32" s="1"/>
  <c r="AC85" i="32" s="1"/>
  <c r="AC105" i="32" s="1"/>
  <c r="AC125" i="32" s="1"/>
  <c r="AC145" i="32" s="1"/>
  <c r="AC165" i="32" s="1"/>
  <c r="AC185" i="32" s="1"/>
  <c r="AC205" i="32" s="1"/>
  <c r="AC225" i="32" s="1"/>
  <c r="AB5" i="32"/>
  <c r="AB25" i="32" s="1"/>
  <c r="AB45" i="32" s="1"/>
  <c r="AB65" i="32" s="1"/>
  <c r="AB85" i="32" s="1"/>
  <c r="AB105" i="32" s="1"/>
  <c r="AB125" i="32" s="1"/>
  <c r="AB145" i="32" s="1"/>
  <c r="AB165" i="32" s="1"/>
  <c r="AB185" i="32" s="1"/>
  <c r="AB205" i="32" s="1"/>
  <c r="AB225" i="32" s="1"/>
  <c r="AA5" i="32"/>
  <c r="AA25" i="32" s="1"/>
  <c r="AA45" i="32" s="1"/>
  <c r="AA65" i="32" s="1"/>
  <c r="AA85" i="32" s="1"/>
  <c r="AA105" i="32" s="1"/>
  <c r="AA125" i="32" s="1"/>
  <c r="AA145" i="32" s="1"/>
  <c r="AA165" i="32" s="1"/>
  <c r="AA185" i="32" s="1"/>
  <c r="AA205" i="32" s="1"/>
  <c r="AA225" i="32" s="1"/>
  <c r="Z5" i="32"/>
  <c r="Z25" i="32" s="1"/>
  <c r="Z45" i="32" s="1"/>
  <c r="Z65" i="32" s="1"/>
  <c r="Z85" i="32" s="1"/>
  <c r="Z105" i="32" s="1"/>
  <c r="Z125" i="32" s="1"/>
  <c r="Z145" i="32" s="1"/>
  <c r="Z165" i="32" s="1"/>
  <c r="Z185" i="32" s="1"/>
  <c r="Z205" i="32" s="1"/>
  <c r="Z225" i="32" s="1"/>
  <c r="Y5" i="32"/>
  <c r="Y25" i="32" s="1"/>
  <c r="Y45" i="32" s="1"/>
  <c r="Y65" i="32" s="1"/>
  <c r="Y85" i="32" s="1"/>
  <c r="Y105" i="32" s="1"/>
  <c r="Y125" i="32" s="1"/>
  <c r="Y145" i="32" s="1"/>
  <c r="Y165" i="32" s="1"/>
  <c r="Y185" i="32" s="1"/>
  <c r="Y205" i="32" s="1"/>
  <c r="Y225" i="32" s="1"/>
  <c r="X5" i="32"/>
  <c r="X25" i="32" s="1"/>
  <c r="X45" i="32" s="1"/>
  <c r="X65" i="32" s="1"/>
  <c r="X85" i="32" s="1"/>
  <c r="X105" i="32" s="1"/>
  <c r="X125" i="32" s="1"/>
  <c r="X145" i="32" s="1"/>
  <c r="X165" i="32" s="1"/>
  <c r="X185" i="32" s="1"/>
  <c r="X205" i="32" s="1"/>
  <c r="X225" i="32" s="1"/>
  <c r="W5" i="32"/>
  <c r="W25" i="32" s="1"/>
  <c r="W45" i="32" s="1"/>
  <c r="W65" i="32" s="1"/>
  <c r="W85" i="32" s="1"/>
  <c r="W105" i="32" s="1"/>
  <c r="W125" i="32" s="1"/>
  <c r="W145" i="32" s="1"/>
  <c r="W165" i="32" s="1"/>
  <c r="W185" i="32" s="1"/>
  <c r="W205" i="32" s="1"/>
  <c r="W225" i="32" s="1"/>
  <c r="V5" i="32"/>
  <c r="V25" i="32" s="1"/>
  <c r="V45" i="32" s="1"/>
  <c r="V65" i="32" s="1"/>
  <c r="V85" i="32" s="1"/>
  <c r="V105" i="32" s="1"/>
  <c r="V125" i="32" s="1"/>
  <c r="V145" i="32" s="1"/>
  <c r="V165" i="32" s="1"/>
  <c r="V185" i="32" s="1"/>
  <c r="V205" i="32" s="1"/>
  <c r="V225" i="32" s="1"/>
  <c r="U5" i="32"/>
  <c r="U25" i="32" s="1"/>
  <c r="U45" i="32" s="1"/>
  <c r="U65" i="32" s="1"/>
  <c r="U85" i="32" s="1"/>
  <c r="U105" i="32" s="1"/>
  <c r="U125" i="32" s="1"/>
  <c r="U145" i="32" s="1"/>
  <c r="U165" i="32" s="1"/>
  <c r="U185" i="32" s="1"/>
  <c r="U205" i="32" s="1"/>
  <c r="U225" i="32" s="1"/>
  <c r="T5" i="32"/>
  <c r="T25" i="32" s="1"/>
  <c r="T45" i="32" s="1"/>
  <c r="T65" i="32" s="1"/>
  <c r="T85" i="32" s="1"/>
  <c r="T105" i="32" s="1"/>
  <c r="T125" i="32" s="1"/>
  <c r="T145" i="32" s="1"/>
  <c r="T165" i="32" s="1"/>
  <c r="T185" i="32" s="1"/>
  <c r="T205" i="32" s="1"/>
  <c r="T225" i="32" s="1"/>
  <c r="S5" i="32"/>
  <c r="S25" i="32" s="1"/>
  <c r="S45" i="32" s="1"/>
  <c r="S65" i="32" s="1"/>
  <c r="S85" i="32" s="1"/>
  <c r="S105" i="32" s="1"/>
  <c r="S125" i="32" s="1"/>
  <c r="S145" i="32" s="1"/>
  <c r="S165" i="32" s="1"/>
  <c r="S185" i="32" s="1"/>
  <c r="S205" i="32" s="1"/>
  <c r="S225" i="32" s="1"/>
  <c r="R5" i="32"/>
  <c r="R25" i="32" s="1"/>
  <c r="R45" i="32" s="1"/>
  <c r="R65" i="32" s="1"/>
  <c r="R85" i="32" s="1"/>
  <c r="R105" i="32" s="1"/>
  <c r="R125" i="32" s="1"/>
  <c r="R145" i="32" s="1"/>
  <c r="R165" i="32" s="1"/>
  <c r="R185" i="32" s="1"/>
  <c r="R205" i="32" s="1"/>
  <c r="R225" i="32" s="1"/>
  <c r="Q5" i="32"/>
  <c r="Q25" i="32" s="1"/>
  <c r="Q45" i="32" s="1"/>
  <c r="Q65" i="32" s="1"/>
  <c r="Q85" i="32" s="1"/>
  <c r="Q105" i="32" s="1"/>
  <c r="Q125" i="32" s="1"/>
  <c r="Q145" i="32" s="1"/>
  <c r="Q165" i="32" s="1"/>
  <c r="Q185" i="32" s="1"/>
  <c r="Q205" i="32" s="1"/>
  <c r="Q225" i="32" s="1"/>
  <c r="P5" i="32"/>
  <c r="P25" i="32" s="1"/>
  <c r="P45" i="32" s="1"/>
  <c r="P65" i="32" s="1"/>
  <c r="P85" i="32" s="1"/>
  <c r="P105" i="32" s="1"/>
  <c r="P125" i="32" s="1"/>
  <c r="P145" i="32" s="1"/>
  <c r="P165" i="32" s="1"/>
  <c r="P185" i="32" s="1"/>
  <c r="P205" i="32" s="1"/>
  <c r="P225" i="32" s="1"/>
  <c r="O5" i="32"/>
  <c r="O25" i="32" s="1"/>
  <c r="O45" i="32" s="1"/>
  <c r="O65" i="32" s="1"/>
  <c r="O85" i="32" s="1"/>
  <c r="O105" i="32" s="1"/>
  <c r="O125" i="32" s="1"/>
  <c r="O145" i="32" s="1"/>
  <c r="O165" i="32" s="1"/>
  <c r="O185" i="32" s="1"/>
  <c r="O205" i="32" s="1"/>
  <c r="O225" i="32" s="1"/>
  <c r="N5" i="32"/>
  <c r="N25" i="32" s="1"/>
  <c r="N45" i="32" s="1"/>
  <c r="N65" i="32" s="1"/>
  <c r="N85" i="32" s="1"/>
  <c r="N105" i="32" s="1"/>
  <c r="N125" i="32" s="1"/>
  <c r="N145" i="32" s="1"/>
  <c r="N165" i="32" s="1"/>
  <c r="N185" i="32" s="1"/>
  <c r="N205" i="32" s="1"/>
  <c r="N225" i="32" s="1"/>
  <c r="M5" i="32"/>
  <c r="M25" i="32" s="1"/>
  <c r="M45" i="32" s="1"/>
  <c r="M65" i="32" s="1"/>
  <c r="M85" i="32" s="1"/>
  <c r="M105" i="32" s="1"/>
  <c r="M125" i="32" s="1"/>
  <c r="M145" i="32" s="1"/>
  <c r="M165" i="32" s="1"/>
  <c r="M185" i="32" s="1"/>
  <c r="M205" i="32" s="1"/>
  <c r="M225" i="32" s="1"/>
  <c r="L5" i="32"/>
  <c r="L25" i="32" s="1"/>
  <c r="L45" i="32" s="1"/>
  <c r="L65" i="32" s="1"/>
  <c r="L85" i="32" s="1"/>
  <c r="L105" i="32" s="1"/>
  <c r="L125" i="32" s="1"/>
  <c r="L145" i="32" s="1"/>
  <c r="L165" i="32" s="1"/>
  <c r="L185" i="32" s="1"/>
  <c r="L205" i="32" s="1"/>
  <c r="L225" i="32" s="1"/>
  <c r="K5" i="32"/>
  <c r="K25" i="32" s="1"/>
  <c r="K45" i="32" s="1"/>
  <c r="K65" i="32" s="1"/>
  <c r="K85" i="32" s="1"/>
  <c r="K105" i="32" s="1"/>
  <c r="K125" i="32" s="1"/>
  <c r="K145" i="32" s="1"/>
  <c r="K165" i="32" s="1"/>
  <c r="K185" i="32" s="1"/>
  <c r="K205" i="32" s="1"/>
  <c r="K225" i="32" s="1"/>
  <c r="J5" i="32"/>
  <c r="J25" i="32" s="1"/>
  <c r="J45" i="32" s="1"/>
  <c r="J65" i="32" s="1"/>
  <c r="J85" i="32" s="1"/>
  <c r="J105" i="32" s="1"/>
  <c r="J125" i="32" s="1"/>
  <c r="J145" i="32" s="1"/>
  <c r="J165" i="32" s="1"/>
  <c r="J185" i="32" s="1"/>
  <c r="J205" i="32" s="1"/>
  <c r="J225" i="32" s="1"/>
  <c r="I5" i="32"/>
  <c r="I25" i="32" s="1"/>
  <c r="I45" i="32" s="1"/>
  <c r="I65" i="32" s="1"/>
  <c r="I85" i="32" s="1"/>
  <c r="I105" i="32" s="1"/>
  <c r="I125" i="32" s="1"/>
  <c r="I145" i="32" s="1"/>
  <c r="I165" i="32" s="1"/>
  <c r="I185" i="32" s="1"/>
  <c r="I205" i="32" s="1"/>
  <c r="I225" i="32" s="1"/>
  <c r="H5" i="32"/>
  <c r="H25" i="32" s="1"/>
  <c r="H45" i="32" s="1"/>
  <c r="H65" i="32" s="1"/>
  <c r="H85" i="32" s="1"/>
  <c r="H105" i="32" s="1"/>
  <c r="H125" i="32" s="1"/>
  <c r="H145" i="32" s="1"/>
  <c r="H165" i="32" s="1"/>
  <c r="H185" i="32" s="1"/>
  <c r="H205" i="32" s="1"/>
  <c r="H225" i="32" s="1"/>
  <c r="G5" i="32"/>
  <c r="G25" i="32" s="1"/>
  <c r="G45" i="32" s="1"/>
  <c r="G65" i="32" s="1"/>
  <c r="G85" i="32" s="1"/>
  <c r="G105" i="32" s="1"/>
  <c r="G125" i="32" s="1"/>
  <c r="G145" i="32" s="1"/>
  <c r="G165" i="32" s="1"/>
  <c r="G185" i="32" s="1"/>
  <c r="G205" i="32" s="1"/>
  <c r="G225" i="32" s="1"/>
  <c r="F5" i="32"/>
  <c r="F25" i="32" s="1"/>
  <c r="F45" i="32" s="1"/>
  <c r="F65" i="32" s="1"/>
  <c r="F85" i="32" s="1"/>
  <c r="F105" i="32" s="1"/>
  <c r="F125" i="32" s="1"/>
  <c r="F145" i="32" s="1"/>
  <c r="F165" i="32" s="1"/>
  <c r="F185" i="32" s="1"/>
  <c r="F205" i="32" s="1"/>
  <c r="F225" i="32" s="1"/>
  <c r="E5" i="32"/>
  <c r="E25" i="32" s="1"/>
  <c r="E45" i="32" s="1"/>
  <c r="E65" i="32" s="1"/>
  <c r="E85" i="32" s="1"/>
  <c r="E105" i="32" s="1"/>
  <c r="E125" i="32" s="1"/>
  <c r="E145" i="32" s="1"/>
  <c r="E165" i="32" s="1"/>
  <c r="E185" i="32" s="1"/>
  <c r="E205" i="32" s="1"/>
  <c r="E225" i="32" s="1"/>
  <c r="D5" i="32"/>
  <c r="D25" i="32" s="1"/>
  <c r="D45" i="32" s="1"/>
  <c r="D65" i="32" s="1"/>
  <c r="D85" i="32" s="1"/>
  <c r="D105" i="32" s="1"/>
  <c r="D125" i="32" s="1"/>
  <c r="D145" i="32" s="1"/>
  <c r="AG4" i="32"/>
  <c r="AG24" i="32" s="1"/>
  <c r="AG44" i="32" s="1"/>
  <c r="AG64" i="32" s="1"/>
  <c r="AG84" i="32" s="1"/>
  <c r="AG104" i="32" s="1"/>
  <c r="AG124" i="32" s="1"/>
  <c r="AG144" i="32" s="1"/>
  <c r="AG164" i="32" s="1"/>
  <c r="AG184" i="32" s="1"/>
  <c r="AG204" i="32" s="1"/>
  <c r="AG224" i="32" s="1"/>
  <c r="AF4" i="32"/>
  <c r="AF24" i="32" s="1"/>
  <c r="AF44" i="32" s="1"/>
  <c r="AF64" i="32" s="1"/>
  <c r="AF84" i="32" s="1"/>
  <c r="AF104" i="32" s="1"/>
  <c r="AF124" i="32" s="1"/>
  <c r="AF144" i="32" s="1"/>
  <c r="AF164" i="32" s="1"/>
  <c r="AF184" i="32" s="1"/>
  <c r="AF204" i="32" s="1"/>
  <c r="AF224" i="32" s="1"/>
  <c r="AE4" i="32"/>
  <c r="AE24" i="32" s="1"/>
  <c r="AE44" i="32" s="1"/>
  <c r="AE64" i="32" s="1"/>
  <c r="AE84" i="32" s="1"/>
  <c r="AE104" i="32" s="1"/>
  <c r="AE124" i="32" s="1"/>
  <c r="AE144" i="32" s="1"/>
  <c r="AE164" i="32" s="1"/>
  <c r="AE184" i="32" s="1"/>
  <c r="AE204" i="32" s="1"/>
  <c r="AE224" i="32" s="1"/>
  <c r="AD4" i="32"/>
  <c r="AC4" i="32"/>
  <c r="AC24" i="32" s="1"/>
  <c r="AC44" i="32" s="1"/>
  <c r="AC64" i="32" s="1"/>
  <c r="AC84" i="32" s="1"/>
  <c r="AC104" i="32" s="1"/>
  <c r="AC124" i="32" s="1"/>
  <c r="AC144" i="32" s="1"/>
  <c r="AC164" i="32" s="1"/>
  <c r="AC184" i="32" s="1"/>
  <c r="AC204" i="32" s="1"/>
  <c r="AC224" i="32" s="1"/>
  <c r="AB4" i="32"/>
  <c r="AB24" i="32" s="1"/>
  <c r="AB44" i="32" s="1"/>
  <c r="AB64" i="32" s="1"/>
  <c r="AB84" i="32" s="1"/>
  <c r="AB104" i="32" s="1"/>
  <c r="AB124" i="32" s="1"/>
  <c r="AB144" i="32" s="1"/>
  <c r="AB164" i="32" s="1"/>
  <c r="AB184" i="32" s="1"/>
  <c r="AB204" i="32" s="1"/>
  <c r="AB224" i="32" s="1"/>
  <c r="AA4" i="32"/>
  <c r="AA24" i="32" s="1"/>
  <c r="AA44" i="32" s="1"/>
  <c r="AA64" i="32" s="1"/>
  <c r="AA84" i="32" s="1"/>
  <c r="AA104" i="32" s="1"/>
  <c r="AA124" i="32" s="1"/>
  <c r="AA144" i="32" s="1"/>
  <c r="AA164" i="32" s="1"/>
  <c r="AA184" i="32" s="1"/>
  <c r="AA204" i="32" s="1"/>
  <c r="AA224" i="32" s="1"/>
  <c r="Z4" i="32"/>
  <c r="Y4" i="32"/>
  <c r="Y24" i="32" s="1"/>
  <c r="Y44" i="32" s="1"/>
  <c r="Y64" i="32" s="1"/>
  <c r="Y84" i="32" s="1"/>
  <c r="Y104" i="32" s="1"/>
  <c r="Y124" i="32" s="1"/>
  <c r="Y144" i="32" s="1"/>
  <c r="Y164" i="32" s="1"/>
  <c r="Y184" i="32" s="1"/>
  <c r="Y204" i="32" s="1"/>
  <c r="Y224" i="32" s="1"/>
  <c r="X4" i="32"/>
  <c r="X24" i="32" s="1"/>
  <c r="X44" i="32" s="1"/>
  <c r="X64" i="32" s="1"/>
  <c r="X84" i="32" s="1"/>
  <c r="X104" i="32" s="1"/>
  <c r="X124" i="32" s="1"/>
  <c r="X144" i="32" s="1"/>
  <c r="X164" i="32" s="1"/>
  <c r="X184" i="32" s="1"/>
  <c r="X204" i="32" s="1"/>
  <c r="X224" i="32" s="1"/>
  <c r="W4" i="32"/>
  <c r="W24" i="32" s="1"/>
  <c r="W44" i="32" s="1"/>
  <c r="W64" i="32" s="1"/>
  <c r="W84" i="32" s="1"/>
  <c r="W104" i="32" s="1"/>
  <c r="W124" i="32" s="1"/>
  <c r="W144" i="32" s="1"/>
  <c r="W164" i="32" s="1"/>
  <c r="W184" i="32" s="1"/>
  <c r="W204" i="32" s="1"/>
  <c r="W224" i="32" s="1"/>
  <c r="V4" i="32"/>
  <c r="U4" i="32"/>
  <c r="U24" i="32" s="1"/>
  <c r="U44" i="32" s="1"/>
  <c r="U64" i="32" s="1"/>
  <c r="U84" i="32" s="1"/>
  <c r="U104" i="32" s="1"/>
  <c r="U124" i="32" s="1"/>
  <c r="U144" i="32" s="1"/>
  <c r="U164" i="32" s="1"/>
  <c r="U184" i="32" s="1"/>
  <c r="U204" i="32" s="1"/>
  <c r="U224" i="32" s="1"/>
  <c r="T4" i="32"/>
  <c r="T24" i="32" s="1"/>
  <c r="T44" i="32" s="1"/>
  <c r="T64" i="32" s="1"/>
  <c r="T84" i="32" s="1"/>
  <c r="T104" i="32" s="1"/>
  <c r="T124" i="32" s="1"/>
  <c r="T144" i="32" s="1"/>
  <c r="T164" i="32" s="1"/>
  <c r="T184" i="32" s="1"/>
  <c r="T204" i="32" s="1"/>
  <c r="T224" i="32" s="1"/>
  <c r="S4" i="32"/>
  <c r="S24" i="32" s="1"/>
  <c r="S44" i="32" s="1"/>
  <c r="S64" i="32" s="1"/>
  <c r="S84" i="32" s="1"/>
  <c r="S104" i="32" s="1"/>
  <c r="S124" i="32" s="1"/>
  <c r="S144" i="32" s="1"/>
  <c r="S164" i="32" s="1"/>
  <c r="S184" i="32" s="1"/>
  <c r="S204" i="32" s="1"/>
  <c r="S224" i="32" s="1"/>
  <c r="R4" i="32"/>
  <c r="Q4" i="32"/>
  <c r="Q24" i="32" s="1"/>
  <c r="Q44" i="32" s="1"/>
  <c r="Q64" i="32" s="1"/>
  <c r="Q84" i="32" s="1"/>
  <c r="Q104" i="32" s="1"/>
  <c r="Q124" i="32" s="1"/>
  <c r="Q144" i="32" s="1"/>
  <c r="Q164" i="32" s="1"/>
  <c r="Q184" i="32" s="1"/>
  <c r="Q204" i="32" s="1"/>
  <c r="Q224" i="32" s="1"/>
  <c r="P4" i="32"/>
  <c r="P24" i="32" s="1"/>
  <c r="P44" i="32" s="1"/>
  <c r="P64" i="32" s="1"/>
  <c r="P84" i="32" s="1"/>
  <c r="P104" i="32" s="1"/>
  <c r="P124" i="32" s="1"/>
  <c r="P144" i="32" s="1"/>
  <c r="P164" i="32" s="1"/>
  <c r="P184" i="32" s="1"/>
  <c r="P204" i="32" s="1"/>
  <c r="P224" i="32" s="1"/>
  <c r="O4" i="32"/>
  <c r="O24" i="32" s="1"/>
  <c r="O44" i="32" s="1"/>
  <c r="O64" i="32" s="1"/>
  <c r="O84" i="32" s="1"/>
  <c r="O104" i="32" s="1"/>
  <c r="O124" i="32" s="1"/>
  <c r="O144" i="32" s="1"/>
  <c r="O164" i="32" s="1"/>
  <c r="O184" i="32" s="1"/>
  <c r="O204" i="32" s="1"/>
  <c r="O224" i="32" s="1"/>
  <c r="N4" i="32"/>
  <c r="M4" i="32"/>
  <c r="M24" i="32" s="1"/>
  <c r="M44" i="32" s="1"/>
  <c r="M64" i="32" s="1"/>
  <c r="M84" i="32" s="1"/>
  <c r="M104" i="32" s="1"/>
  <c r="M124" i="32" s="1"/>
  <c r="M144" i="32" s="1"/>
  <c r="M164" i="32" s="1"/>
  <c r="M184" i="32" s="1"/>
  <c r="M204" i="32" s="1"/>
  <c r="M224" i="32" s="1"/>
  <c r="L4" i="32"/>
  <c r="L24" i="32" s="1"/>
  <c r="L44" i="32" s="1"/>
  <c r="L64" i="32" s="1"/>
  <c r="L84" i="32" s="1"/>
  <c r="L104" i="32" s="1"/>
  <c r="L124" i="32" s="1"/>
  <c r="L144" i="32" s="1"/>
  <c r="L164" i="32" s="1"/>
  <c r="L184" i="32" s="1"/>
  <c r="L204" i="32" s="1"/>
  <c r="L224" i="32" s="1"/>
  <c r="K4" i="32"/>
  <c r="K24" i="32" s="1"/>
  <c r="K44" i="32" s="1"/>
  <c r="K64" i="32" s="1"/>
  <c r="K84" i="32" s="1"/>
  <c r="K104" i="32" s="1"/>
  <c r="K124" i="32" s="1"/>
  <c r="K144" i="32" s="1"/>
  <c r="K164" i="32" s="1"/>
  <c r="K184" i="32" s="1"/>
  <c r="K204" i="32" s="1"/>
  <c r="K224" i="32" s="1"/>
  <c r="J4" i="32"/>
  <c r="I4" i="32"/>
  <c r="I24" i="32" s="1"/>
  <c r="I44" i="32" s="1"/>
  <c r="I64" i="32" s="1"/>
  <c r="I84" i="32" s="1"/>
  <c r="I104" i="32" s="1"/>
  <c r="I124" i="32" s="1"/>
  <c r="I144" i="32" s="1"/>
  <c r="I164" i="32" s="1"/>
  <c r="I184" i="32" s="1"/>
  <c r="I204" i="32" s="1"/>
  <c r="I224" i="32" s="1"/>
  <c r="H4" i="32"/>
  <c r="H24" i="32" s="1"/>
  <c r="H44" i="32" s="1"/>
  <c r="H64" i="32" s="1"/>
  <c r="H84" i="32" s="1"/>
  <c r="H104" i="32" s="1"/>
  <c r="H124" i="32" s="1"/>
  <c r="H144" i="32" s="1"/>
  <c r="H164" i="32" s="1"/>
  <c r="H184" i="32" s="1"/>
  <c r="H204" i="32" s="1"/>
  <c r="H224" i="32" s="1"/>
  <c r="G4" i="32"/>
  <c r="G24" i="32" s="1"/>
  <c r="G44" i="32" s="1"/>
  <c r="G64" i="32" s="1"/>
  <c r="G84" i="32" s="1"/>
  <c r="G104" i="32" s="1"/>
  <c r="G124" i="32" s="1"/>
  <c r="G144" i="32" s="1"/>
  <c r="G164" i="32" s="1"/>
  <c r="G184" i="32" s="1"/>
  <c r="G204" i="32" s="1"/>
  <c r="G224" i="32" s="1"/>
  <c r="F4" i="32"/>
  <c r="E4" i="32"/>
  <c r="E24" i="32" s="1"/>
  <c r="E44" i="32" s="1"/>
  <c r="E64" i="32" s="1"/>
  <c r="E84" i="32" s="1"/>
  <c r="E104" i="32" s="1"/>
  <c r="E124" i="32" s="1"/>
  <c r="E144" i="32" s="1"/>
  <c r="E164" i="32" s="1"/>
  <c r="E184" i="32" s="1"/>
  <c r="E204" i="32" s="1"/>
  <c r="E224" i="32" s="1"/>
  <c r="D4" i="32"/>
  <c r="D24" i="32" s="1"/>
  <c r="D44" i="32" s="1"/>
  <c r="D64" i="32" s="1"/>
  <c r="D84" i="32" s="1"/>
  <c r="D104" i="32" s="1"/>
  <c r="D124" i="32" s="1"/>
  <c r="D144" i="32" s="1"/>
  <c r="B4" i="32"/>
  <c r="AF2" i="32"/>
  <c r="AF22" i="32" s="1"/>
  <c r="AF42" i="32" s="1"/>
  <c r="AF62" i="32" s="1"/>
  <c r="AF82" i="32" s="1"/>
  <c r="AF102" i="32" s="1"/>
  <c r="AF122" i="32" s="1"/>
  <c r="AF142" i="32" s="1"/>
  <c r="AF162" i="32" s="1"/>
  <c r="AF182" i="32" s="1"/>
  <c r="AF202" i="32" s="1"/>
  <c r="AF222" i="32" s="1"/>
  <c r="AD2" i="32"/>
  <c r="AD22" i="32" s="1"/>
  <c r="AD42" i="32" s="1"/>
  <c r="AD62" i="32" s="1"/>
  <c r="AD82" i="32" s="1"/>
  <c r="AD102" i="32" s="1"/>
  <c r="AB2" i="32"/>
  <c r="AB22" i="32" s="1"/>
  <c r="AB42" i="32" s="1"/>
  <c r="AB62" i="32" s="1"/>
  <c r="AB82" i="32" s="1"/>
  <c r="AB102" i="32" s="1"/>
  <c r="AB122" i="32" s="1"/>
  <c r="AB142" i="32" s="1"/>
  <c r="AB162" i="32" s="1"/>
  <c r="AB182" i="32" s="1"/>
  <c r="AB202" i="32" s="1"/>
  <c r="AB222" i="32" s="1"/>
  <c r="Z2" i="32"/>
  <c r="Z22" i="32" s="1"/>
  <c r="Z42" i="32" s="1"/>
  <c r="Z62" i="32" s="1"/>
  <c r="Z82" i="32" s="1"/>
  <c r="Z102" i="32" s="1"/>
  <c r="Z122" i="32" s="1"/>
  <c r="Z142" i="32" s="1"/>
  <c r="Z162" i="32" s="1"/>
  <c r="Z182" i="32" s="1"/>
  <c r="Z202" i="32" s="1"/>
  <c r="Z222" i="32" s="1"/>
  <c r="X2" i="32"/>
  <c r="X22" i="32" s="1"/>
  <c r="X42" i="32" s="1"/>
  <c r="X62" i="32" s="1"/>
  <c r="X82" i="32" s="1"/>
  <c r="X102" i="32" s="1"/>
  <c r="X122" i="32" s="1"/>
  <c r="X142" i="32" s="1"/>
  <c r="X162" i="32" s="1"/>
  <c r="X182" i="32" s="1"/>
  <c r="X202" i="32" s="1"/>
  <c r="X222" i="32" s="1"/>
  <c r="V2" i="32"/>
  <c r="V22" i="32" s="1"/>
  <c r="V42" i="32" s="1"/>
  <c r="V62" i="32" s="1"/>
  <c r="V82" i="32" s="1"/>
  <c r="V102" i="32" s="1"/>
  <c r="V122" i="32" s="1"/>
  <c r="V142" i="32" s="1"/>
  <c r="V162" i="32" s="1"/>
  <c r="V182" i="32" s="1"/>
  <c r="V202" i="32" s="1"/>
  <c r="V222" i="32" s="1"/>
  <c r="T2" i="32"/>
  <c r="T22" i="32" s="1"/>
  <c r="T42" i="32" s="1"/>
  <c r="T62" i="32" s="1"/>
  <c r="T82" i="32" s="1"/>
  <c r="T102" i="32" s="1"/>
  <c r="T122" i="32" s="1"/>
  <c r="T142" i="32" s="1"/>
  <c r="T162" i="32" s="1"/>
  <c r="T182" i="32" s="1"/>
  <c r="T202" i="32" s="1"/>
  <c r="T222" i="32" s="1"/>
  <c r="R2" i="32"/>
  <c r="R22" i="32" s="1"/>
  <c r="R42" i="32" s="1"/>
  <c r="R62" i="32" s="1"/>
  <c r="R82" i="32" s="1"/>
  <c r="R102" i="32" s="1"/>
  <c r="R122" i="32" s="1"/>
  <c r="R142" i="32" s="1"/>
  <c r="R162" i="32" s="1"/>
  <c r="R182" i="32" s="1"/>
  <c r="R202" i="32" s="1"/>
  <c r="R222" i="32" s="1"/>
  <c r="P2" i="32"/>
  <c r="P22" i="32" s="1"/>
  <c r="P42" i="32" s="1"/>
  <c r="P62" i="32" s="1"/>
  <c r="P82" i="32" s="1"/>
  <c r="P102" i="32" s="1"/>
  <c r="P122" i="32" s="1"/>
  <c r="P142" i="32" s="1"/>
  <c r="P162" i="32" s="1"/>
  <c r="P182" i="32" s="1"/>
  <c r="P202" i="32" s="1"/>
  <c r="P222" i="32" s="1"/>
  <c r="N2" i="32"/>
  <c r="N22" i="32" s="1"/>
  <c r="N42" i="32" s="1"/>
  <c r="N62" i="32" s="1"/>
  <c r="N82" i="32" s="1"/>
  <c r="N102" i="32" s="1"/>
  <c r="N122" i="32" s="1"/>
  <c r="N142" i="32" s="1"/>
  <c r="N162" i="32" s="1"/>
  <c r="N182" i="32" s="1"/>
  <c r="N202" i="32" s="1"/>
  <c r="N222" i="32" s="1"/>
  <c r="L2" i="32"/>
  <c r="L22" i="32" s="1"/>
  <c r="L42" i="32" s="1"/>
  <c r="L62" i="32" s="1"/>
  <c r="L82" i="32" s="1"/>
  <c r="L102" i="32" s="1"/>
  <c r="L122" i="32" s="1"/>
  <c r="L142" i="32" s="1"/>
  <c r="L162" i="32" s="1"/>
  <c r="L182" i="32" s="1"/>
  <c r="L202" i="32" s="1"/>
  <c r="L222" i="32" s="1"/>
  <c r="J2" i="32"/>
  <c r="J22" i="32" s="1"/>
  <c r="J42" i="32" s="1"/>
  <c r="H2" i="32"/>
  <c r="H22" i="32" s="1"/>
  <c r="H42" i="32" s="1"/>
  <c r="H62" i="32" s="1"/>
  <c r="H82" i="32" s="1"/>
  <c r="H102" i="32" s="1"/>
  <c r="H122" i="32" s="1"/>
  <c r="H142" i="32" s="1"/>
  <c r="H162" i="32" s="1"/>
  <c r="H182" i="32" s="1"/>
  <c r="H202" i="32" s="1"/>
  <c r="H222" i="32" s="1"/>
  <c r="F2" i="32"/>
  <c r="F22" i="32" s="1"/>
  <c r="F42" i="32" s="1"/>
  <c r="F62" i="32" s="1"/>
  <c r="F82" i="32" s="1"/>
  <c r="F102" i="32" s="1"/>
  <c r="F122" i="32" s="1"/>
  <c r="F142" i="32" s="1"/>
  <c r="F162" i="32" s="1"/>
  <c r="F182" i="32" s="1"/>
  <c r="F202" i="32" s="1"/>
  <c r="F222" i="32" s="1"/>
  <c r="D2" i="32"/>
  <c r="D22" i="32" s="1"/>
  <c r="D42" i="32" s="1"/>
  <c r="D62" i="32" s="1"/>
  <c r="D82" i="32" s="1"/>
  <c r="D102" i="32" s="1"/>
  <c r="D122" i="32" s="1"/>
  <c r="D142" i="32" s="1"/>
  <c r="D162" i="32" s="1"/>
  <c r="D182" i="32" s="1"/>
  <c r="D202" i="32" s="1"/>
  <c r="D222" i="32" s="1"/>
  <c r="B224" i="31"/>
  <c r="B204" i="31"/>
  <c r="B205" i="31" s="1"/>
  <c r="B184" i="31"/>
  <c r="B164" i="31"/>
  <c r="B144" i="31"/>
  <c r="B124" i="31"/>
  <c r="B125" i="31" s="1"/>
  <c r="B126" i="31" s="1"/>
  <c r="B127" i="31" s="1"/>
  <c r="B128" i="31" s="1"/>
  <c r="B129" i="31" s="1"/>
  <c r="B130" i="31" s="1"/>
  <c r="B131" i="31" s="1"/>
  <c r="B132" i="31" s="1"/>
  <c r="B133" i="31" s="1"/>
  <c r="B134" i="31" s="1"/>
  <c r="B135" i="31" s="1"/>
  <c r="B136" i="31" s="1"/>
  <c r="B137" i="31" s="1"/>
  <c r="B138" i="31" s="1"/>
  <c r="B139" i="31" s="1"/>
  <c r="B140" i="31" s="1"/>
  <c r="U118" i="31"/>
  <c r="U138" i="31" s="1"/>
  <c r="U158" i="31" s="1"/>
  <c r="U178" i="31" s="1"/>
  <c r="U198" i="31" s="1"/>
  <c r="U218" i="31" s="1"/>
  <c r="U238" i="31" s="1"/>
  <c r="U114" i="31"/>
  <c r="U134" i="31" s="1"/>
  <c r="U154" i="31" s="1"/>
  <c r="U174" i="31" s="1"/>
  <c r="U194" i="31" s="1"/>
  <c r="U214" i="31" s="1"/>
  <c r="U234" i="31" s="1"/>
  <c r="U110" i="31"/>
  <c r="U130" i="31" s="1"/>
  <c r="U150" i="31" s="1"/>
  <c r="U170" i="31" s="1"/>
  <c r="U190" i="31" s="1"/>
  <c r="U210" i="31" s="1"/>
  <c r="U230" i="31" s="1"/>
  <c r="U106" i="31"/>
  <c r="U126" i="31" s="1"/>
  <c r="U146" i="31" s="1"/>
  <c r="U166" i="31" s="1"/>
  <c r="U186" i="31" s="1"/>
  <c r="U206" i="31" s="1"/>
  <c r="U226" i="31" s="1"/>
  <c r="B104" i="31"/>
  <c r="B105" i="31" s="1"/>
  <c r="B106" i="31" s="1"/>
  <c r="B107" i="31" s="1"/>
  <c r="B108" i="31" s="1"/>
  <c r="B109" i="31" s="1"/>
  <c r="B110" i="31" s="1"/>
  <c r="B111" i="31" s="1"/>
  <c r="B112" i="31" s="1"/>
  <c r="B113" i="31" s="1"/>
  <c r="B114" i="31" s="1"/>
  <c r="B115" i="31" s="1"/>
  <c r="B116" i="31" s="1"/>
  <c r="B117" i="31" s="1"/>
  <c r="B118" i="31" s="1"/>
  <c r="B119" i="31" s="1"/>
  <c r="B120" i="31" s="1"/>
  <c r="O88" i="31"/>
  <c r="O108" i="31" s="1"/>
  <c r="O128" i="31" s="1"/>
  <c r="O148" i="31" s="1"/>
  <c r="O168" i="31" s="1"/>
  <c r="O188" i="31" s="1"/>
  <c r="O208" i="31" s="1"/>
  <c r="O228" i="31" s="1"/>
  <c r="B84" i="31"/>
  <c r="F82" i="31"/>
  <c r="F102" i="31" s="1"/>
  <c r="F122" i="31" s="1"/>
  <c r="F142" i="31" s="1"/>
  <c r="F162" i="31" s="1"/>
  <c r="F182" i="31" s="1"/>
  <c r="F202" i="31" s="1"/>
  <c r="F222" i="31" s="1"/>
  <c r="B64" i="31"/>
  <c r="B65" i="31" s="1"/>
  <c r="B66" i="31" s="1"/>
  <c r="B67" i="31" s="1"/>
  <c r="B68" i="31" s="1"/>
  <c r="B69" i="31" s="1"/>
  <c r="B70" i="31" s="1"/>
  <c r="B71" i="31" s="1"/>
  <c r="B72" i="31" s="1"/>
  <c r="B73" i="31" s="1"/>
  <c r="B74" i="31" s="1"/>
  <c r="B75" i="31" s="1"/>
  <c r="B76" i="31" s="1"/>
  <c r="B77" i="31" s="1"/>
  <c r="B78" i="31" s="1"/>
  <c r="B79" i="31" s="1"/>
  <c r="B80" i="31" s="1"/>
  <c r="W60" i="31"/>
  <c r="W80" i="31" s="1"/>
  <c r="W100" i="31" s="1"/>
  <c r="W120" i="31" s="1"/>
  <c r="W140" i="31" s="1"/>
  <c r="W160" i="31" s="1"/>
  <c r="W180" i="31" s="1"/>
  <c r="W200" i="31" s="1"/>
  <c r="W220" i="31" s="1"/>
  <c r="W240" i="31" s="1"/>
  <c r="W59" i="31"/>
  <c r="W79" i="31" s="1"/>
  <c r="W99" i="31" s="1"/>
  <c r="W119" i="31" s="1"/>
  <c r="W139" i="31" s="1"/>
  <c r="W159" i="31" s="1"/>
  <c r="W179" i="31" s="1"/>
  <c r="W199" i="31" s="1"/>
  <c r="W219" i="31" s="1"/>
  <c r="W239" i="31" s="1"/>
  <c r="W58" i="31"/>
  <c r="W78" i="31" s="1"/>
  <c r="W98" i="31" s="1"/>
  <c r="W118" i="31" s="1"/>
  <c r="W138" i="31" s="1"/>
  <c r="W158" i="31" s="1"/>
  <c r="W178" i="31" s="1"/>
  <c r="W198" i="31" s="1"/>
  <c r="W218" i="31" s="1"/>
  <c r="W238" i="31" s="1"/>
  <c r="W56" i="31"/>
  <c r="W76" i="31" s="1"/>
  <c r="W96" i="31" s="1"/>
  <c r="W116" i="31" s="1"/>
  <c r="W136" i="31" s="1"/>
  <c r="W156" i="31" s="1"/>
  <c r="W176" i="31" s="1"/>
  <c r="W196" i="31" s="1"/>
  <c r="W216" i="31" s="1"/>
  <c r="W236" i="31" s="1"/>
  <c r="W55" i="31"/>
  <c r="W75" i="31" s="1"/>
  <c r="W95" i="31" s="1"/>
  <c r="W115" i="31" s="1"/>
  <c r="W135" i="31" s="1"/>
  <c r="W155" i="31" s="1"/>
  <c r="W175" i="31" s="1"/>
  <c r="W195" i="31" s="1"/>
  <c r="W215" i="31" s="1"/>
  <c r="W235" i="31" s="1"/>
  <c r="W54" i="31"/>
  <c r="W74" i="31" s="1"/>
  <c r="W94" i="31" s="1"/>
  <c r="W114" i="31" s="1"/>
  <c r="W134" i="31" s="1"/>
  <c r="W154" i="31" s="1"/>
  <c r="W174" i="31" s="1"/>
  <c r="W194" i="31" s="1"/>
  <c r="W214" i="31" s="1"/>
  <c r="W234" i="31" s="1"/>
  <c r="W52" i="31"/>
  <c r="W72" i="31" s="1"/>
  <c r="W92" i="31" s="1"/>
  <c r="W112" i="31" s="1"/>
  <c r="W132" i="31" s="1"/>
  <c r="W152" i="31" s="1"/>
  <c r="W172" i="31" s="1"/>
  <c r="W192" i="31" s="1"/>
  <c r="W212" i="31" s="1"/>
  <c r="W232" i="31" s="1"/>
  <c r="W51" i="31"/>
  <c r="W71" i="31" s="1"/>
  <c r="W91" i="31" s="1"/>
  <c r="W111" i="31" s="1"/>
  <c r="W131" i="31" s="1"/>
  <c r="W151" i="31" s="1"/>
  <c r="W171" i="31" s="1"/>
  <c r="W191" i="31" s="1"/>
  <c r="W211" i="31" s="1"/>
  <c r="W231" i="31" s="1"/>
  <c r="W50" i="31"/>
  <c r="W70" i="31" s="1"/>
  <c r="W90" i="31" s="1"/>
  <c r="W110" i="31" s="1"/>
  <c r="W130" i="31" s="1"/>
  <c r="W150" i="31" s="1"/>
  <c r="W170" i="31" s="1"/>
  <c r="W190" i="31" s="1"/>
  <c r="W210" i="31" s="1"/>
  <c r="W230" i="31" s="1"/>
  <c r="W48" i="31"/>
  <c r="W68" i="31" s="1"/>
  <c r="W88" i="31" s="1"/>
  <c r="W108" i="31" s="1"/>
  <c r="W128" i="31" s="1"/>
  <c r="W148" i="31" s="1"/>
  <c r="W168" i="31" s="1"/>
  <c r="W188" i="31" s="1"/>
  <c r="W208" i="31" s="1"/>
  <c r="W228" i="31" s="1"/>
  <c r="B44" i="31"/>
  <c r="AF40" i="31"/>
  <c r="AF60" i="31" s="1"/>
  <c r="AF80" i="31" s="1"/>
  <c r="AF100" i="31" s="1"/>
  <c r="AF120" i="31" s="1"/>
  <c r="AF140" i="31" s="1"/>
  <c r="AF160" i="31" s="1"/>
  <c r="AF180" i="31" s="1"/>
  <c r="AF200" i="31" s="1"/>
  <c r="AF220" i="31" s="1"/>
  <c r="AF240" i="31" s="1"/>
  <c r="X40" i="31"/>
  <c r="X60" i="31" s="1"/>
  <c r="X80" i="31" s="1"/>
  <c r="X100" i="31" s="1"/>
  <c r="X120" i="31" s="1"/>
  <c r="X140" i="31" s="1"/>
  <c r="X160" i="31" s="1"/>
  <c r="X180" i="31" s="1"/>
  <c r="X200" i="31" s="1"/>
  <c r="X220" i="31" s="1"/>
  <c r="X240" i="31" s="1"/>
  <c r="P40" i="31"/>
  <c r="P60" i="31" s="1"/>
  <c r="P80" i="31" s="1"/>
  <c r="P100" i="31" s="1"/>
  <c r="P120" i="31" s="1"/>
  <c r="P140" i="31" s="1"/>
  <c r="P160" i="31" s="1"/>
  <c r="P180" i="31" s="1"/>
  <c r="P200" i="31" s="1"/>
  <c r="P220" i="31" s="1"/>
  <c r="P240" i="31" s="1"/>
  <c r="H40" i="31"/>
  <c r="H60" i="31" s="1"/>
  <c r="H80" i="31" s="1"/>
  <c r="H100" i="31" s="1"/>
  <c r="H120" i="31" s="1"/>
  <c r="H140" i="31" s="1"/>
  <c r="H160" i="31" s="1"/>
  <c r="H180" i="31" s="1"/>
  <c r="H200" i="31" s="1"/>
  <c r="H220" i="31" s="1"/>
  <c r="H240" i="31" s="1"/>
  <c r="AF39" i="31"/>
  <c r="AF59" i="31" s="1"/>
  <c r="AF79" i="31" s="1"/>
  <c r="AF99" i="31" s="1"/>
  <c r="AF119" i="31" s="1"/>
  <c r="AF139" i="31" s="1"/>
  <c r="AF159" i="31" s="1"/>
  <c r="AF179" i="31" s="1"/>
  <c r="AF199" i="31" s="1"/>
  <c r="AF219" i="31" s="1"/>
  <c r="AF239" i="31" s="1"/>
  <c r="X39" i="31"/>
  <c r="X59" i="31" s="1"/>
  <c r="X79" i="31" s="1"/>
  <c r="X99" i="31" s="1"/>
  <c r="X119" i="31" s="1"/>
  <c r="X139" i="31" s="1"/>
  <c r="X159" i="31" s="1"/>
  <c r="X179" i="31" s="1"/>
  <c r="X199" i="31" s="1"/>
  <c r="X219" i="31" s="1"/>
  <c r="X239" i="31" s="1"/>
  <c r="P39" i="31"/>
  <c r="P59" i="31" s="1"/>
  <c r="P79" i="31" s="1"/>
  <c r="P99" i="31" s="1"/>
  <c r="P119" i="31" s="1"/>
  <c r="P139" i="31" s="1"/>
  <c r="P159" i="31" s="1"/>
  <c r="P179" i="31" s="1"/>
  <c r="P199" i="31" s="1"/>
  <c r="P219" i="31" s="1"/>
  <c r="P239" i="31" s="1"/>
  <c r="H39" i="31"/>
  <c r="H59" i="31" s="1"/>
  <c r="H79" i="31" s="1"/>
  <c r="H99" i="31" s="1"/>
  <c r="H119" i="31" s="1"/>
  <c r="H139" i="31" s="1"/>
  <c r="H159" i="31" s="1"/>
  <c r="H179" i="31" s="1"/>
  <c r="H199" i="31" s="1"/>
  <c r="H219" i="31" s="1"/>
  <c r="H239" i="31" s="1"/>
  <c r="AF37" i="31"/>
  <c r="AF57" i="31" s="1"/>
  <c r="AF77" i="31" s="1"/>
  <c r="AF97" i="31" s="1"/>
  <c r="AF117" i="31" s="1"/>
  <c r="AF137" i="31" s="1"/>
  <c r="AF157" i="31" s="1"/>
  <c r="AF177" i="31" s="1"/>
  <c r="AF197" i="31" s="1"/>
  <c r="AF217" i="31" s="1"/>
  <c r="AF237" i="31" s="1"/>
  <c r="X37" i="31"/>
  <c r="X57" i="31" s="1"/>
  <c r="X77" i="31" s="1"/>
  <c r="X97" i="31" s="1"/>
  <c r="X117" i="31" s="1"/>
  <c r="X137" i="31" s="1"/>
  <c r="X157" i="31" s="1"/>
  <c r="X177" i="31" s="1"/>
  <c r="X197" i="31" s="1"/>
  <c r="X217" i="31" s="1"/>
  <c r="X237" i="31" s="1"/>
  <c r="P37" i="31"/>
  <c r="P57" i="31" s="1"/>
  <c r="P77" i="31" s="1"/>
  <c r="P97" i="31" s="1"/>
  <c r="P117" i="31" s="1"/>
  <c r="P137" i="31" s="1"/>
  <c r="P157" i="31" s="1"/>
  <c r="P177" i="31" s="1"/>
  <c r="P197" i="31" s="1"/>
  <c r="P217" i="31" s="1"/>
  <c r="P237" i="31" s="1"/>
  <c r="H37" i="31"/>
  <c r="H57" i="31" s="1"/>
  <c r="H77" i="31" s="1"/>
  <c r="H97" i="31" s="1"/>
  <c r="H117" i="31" s="1"/>
  <c r="H137" i="31" s="1"/>
  <c r="H157" i="31" s="1"/>
  <c r="H177" i="31" s="1"/>
  <c r="H197" i="31" s="1"/>
  <c r="H217" i="31" s="1"/>
  <c r="H237" i="31" s="1"/>
  <c r="AF36" i="31"/>
  <c r="AF56" i="31" s="1"/>
  <c r="AF76" i="31" s="1"/>
  <c r="AF96" i="31" s="1"/>
  <c r="AF116" i="31" s="1"/>
  <c r="AF136" i="31" s="1"/>
  <c r="AF156" i="31" s="1"/>
  <c r="AF176" i="31" s="1"/>
  <c r="AF196" i="31" s="1"/>
  <c r="AF216" i="31" s="1"/>
  <c r="AF236" i="31" s="1"/>
  <c r="X36" i="31"/>
  <c r="X56" i="31" s="1"/>
  <c r="X76" i="31" s="1"/>
  <c r="X96" i="31" s="1"/>
  <c r="X116" i="31" s="1"/>
  <c r="X136" i="31" s="1"/>
  <c r="X156" i="31" s="1"/>
  <c r="X176" i="31" s="1"/>
  <c r="X196" i="31" s="1"/>
  <c r="X216" i="31" s="1"/>
  <c r="X236" i="31" s="1"/>
  <c r="P36" i="31"/>
  <c r="P56" i="31" s="1"/>
  <c r="P76" i="31" s="1"/>
  <c r="P96" i="31" s="1"/>
  <c r="P116" i="31" s="1"/>
  <c r="P136" i="31" s="1"/>
  <c r="P156" i="31" s="1"/>
  <c r="P176" i="31" s="1"/>
  <c r="P196" i="31" s="1"/>
  <c r="P216" i="31" s="1"/>
  <c r="P236" i="31" s="1"/>
  <c r="H36" i="31"/>
  <c r="H56" i="31" s="1"/>
  <c r="H76" i="31" s="1"/>
  <c r="H96" i="31" s="1"/>
  <c r="H116" i="31" s="1"/>
  <c r="H136" i="31" s="1"/>
  <c r="H156" i="31" s="1"/>
  <c r="H176" i="31" s="1"/>
  <c r="H196" i="31" s="1"/>
  <c r="H216" i="31" s="1"/>
  <c r="H236" i="31" s="1"/>
  <c r="AF35" i="31"/>
  <c r="AF55" i="31" s="1"/>
  <c r="AF75" i="31" s="1"/>
  <c r="AF95" i="31" s="1"/>
  <c r="AF115" i="31" s="1"/>
  <c r="AF135" i="31" s="1"/>
  <c r="AF155" i="31" s="1"/>
  <c r="AF175" i="31" s="1"/>
  <c r="AF195" i="31" s="1"/>
  <c r="AF215" i="31" s="1"/>
  <c r="AF235" i="31" s="1"/>
  <c r="X35" i="31"/>
  <c r="X55" i="31" s="1"/>
  <c r="X75" i="31" s="1"/>
  <c r="X95" i="31" s="1"/>
  <c r="X115" i="31" s="1"/>
  <c r="X135" i="31" s="1"/>
  <c r="X155" i="31" s="1"/>
  <c r="X175" i="31" s="1"/>
  <c r="X195" i="31" s="1"/>
  <c r="X215" i="31" s="1"/>
  <c r="X235" i="31" s="1"/>
  <c r="P35" i="31"/>
  <c r="P55" i="31" s="1"/>
  <c r="P75" i="31" s="1"/>
  <c r="P95" i="31" s="1"/>
  <c r="P115" i="31" s="1"/>
  <c r="P135" i="31" s="1"/>
  <c r="P155" i="31" s="1"/>
  <c r="P175" i="31" s="1"/>
  <c r="P195" i="31" s="1"/>
  <c r="P215" i="31" s="1"/>
  <c r="P235" i="31" s="1"/>
  <c r="H35" i="31"/>
  <c r="H55" i="31" s="1"/>
  <c r="H75" i="31" s="1"/>
  <c r="H95" i="31" s="1"/>
  <c r="H115" i="31" s="1"/>
  <c r="H135" i="31" s="1"/>
  <c r="H155" i="31" s="1"/>
  <c r="H175" i="31" s="1"/>
  <c r="H195" i="31" s="1"/>
  <c r="H215" i="31" s="1"/>
  <c r="H235" i="31" s="1"/>
  <c r="AF33" i="31"/>
  <c r="AF53" i="31" s="1"/>
  <c r="AF73" i="31" s="1"/>
  <c r="AF93" i="31" s="1"/>
  <c r="AF113" i="31" s="1"/>
  <c r="AF133" i="31" s="1"/>
  <c r="AF153" i="31" s="1"/>
  <c r="AF173" i="31" s="1"/>
  <c r="AF193" i="31" s="1"/>
  <c r="AF213" i="31" s="1"/>
  <c r="AF233" i="31" s="1"/>
  <c r="X33" i="31"/>
  <c r="X53" i="31" s="1"/>
  <c r="X73" i="31" s="1"/>
  <c r="X93" i="31" s="1"/>
  <c r="X113" i="31" s="1"/>
  <c r="X133" i="31" s="1"/>
  <c r="X153" i="31" s="1"/>
  <c r="X173" i="31" s="1"/>
  <c r="X193" i="31" s="1"/>
  <c r="X213" i="31" s="1"/>
  <c r="X233" i="31" s="1"/>
  <c r="P33" i="31"/>
  <c r="P53" i="31" s="1"/>
  <c r="P73" i="31" s="1"/>
  <c r="P93" i="31" s="1"/>
  <c r="P113" i="31" s="1"/>
  <c r="P133" i="31" s="1"/>
  <c r="P153" i="31" s="1"/>
  <c r="P173" i="31" s="1"/>
  <c r="P193" i="31" s="1"/>
  <c r="P213" i="31" s="1"/>
  <c r="P233" i="31" s="1"/>
  <c r="H33" i="31"/>
  <c r="H53" i="31" s="1"/>
  <c r="H73" i="31" s="1"/>
  <c r="H93" i="31" s="1"/>
  <c r="H113" i="31" s="1"/>
  <c r="H133" i="31" s="1"/>
  <c r="H153" i="31" s="1"/>
  <c r="H173" i="31" s="1"/>
  <c r="H193" i="31" s="1"/>
  <c r="H213" i="31" s="1"/>
  <c r="H233" i="31" s="1"/>
  <c r="AF32" i="31"/>
  <c r="AF52" i="31" s="1"/>
  <c r="AF72" i="31" s="1"/>
  <c r="AF92" i="31" s="1"/>
  <c r="AF112" i="31" s="1"/>
  <c r="AF132" i="31" s="1"/>
  <c r="AF152" i="31" s="1"/>
  <c r="AF172" i="31" s="1"/>
  <c r="AF192" i="31" s="1"/>
  <c r="AF212" i="31" s="1"/>
  <c r="AF232" i="31" s="1"/>
  <c r="X32" i="31"/>
  <c r="X52" i="31" s="1"/>
  <c r="X72" i="31" s="1"/>
  <c r="X92" i="31" s="1"/>
  <c r="X112" i="31" s="1"/>
  <c r="X132" i="31" s="1"/>
  <c r="X152" i="31" s="1"/>
  <c r="X172" i="31" s="1"/>
  <c r="X192" i="31" s="1"/>
  <c r="X212" i="31" s="1"/>
  <c r="X232" i="31" s="1"/>
  <c r="P32" i="31"/>
  <c r="P52" i="31" s="1"/>
  <c r="P72" i="31" s="1"/>
  <c r="P92" i="31" s="1"/>
  <c r="P112" i="31" s="1"/>
  <c r="P132" i="31" s="1"/>
  <c r="P152" i="31" s="1"/>
  <c r="P172" i="31" s="1"/>
  <c r="P192" i="31" s="1"/>
  <c r="P212" i="31" s="1"/>
  <c r="P232" i="31" s="1"/>
  <c r="H32" i="31"/>
  <c r="H52" i="31" s="1"/>
  <c r="H72" i="31" s="1"/>
  <c r="H92" i="31" s="1"/>
  <c r="H112" i="31" s="1"/>
  <c r="H132" i="31" s="1"/>
  <c r="H152" i="31" s="1"/>
  <c r="H172" i="31" s="1"/>
  <c r="H192" i="31" s="1"/>
  <c r="H212" i="31" s="1"/>
  <c r="H232" i="31" s="1"/>
  <c r="AF31" i="31"/>
  <c r="AF51" i="31" s="1"/>
  <c r="AF71" i="31" s="1"/>
  <c r="AF91" i="31" s="1"/>
  <c r="AF111" i="31" s="1"/>
  <c r="AF131" i="31" s="1"/>
  <c r="AF151" i="31" s="1"/>
  <c r="AF171" i="31" s="1"/>
  <c r="AF191" i="31" s="1"/>
  <c r="AF211" i="31" s="1"/>
  <c r="AF231" i="31" s="1"/>
  <c r="X31" i="31"/>
  <c r="X51" i="31" s="1"/>
  <c r="X71" i="31" s="1"/>
  <c r="X91" i="31" s="1"/>
  <c r="X111" i="31" s="1"/>
  <c r="X131" i="31" s="1"/>
  <c r="X151" i="31" s="1"/>
  <c r="X171" i="31" s="1"/>
  <c r="X191" i="31" s="1"/>
  <c r="X211" i="31" s="1"/>
  <c r="X231" i="31" s="1"/>
  <c r="P31" i="31"/>
  <c r="P51" i="31" s="1"/>
  <c r="P71" i="31" s="1"/>
  <c r="P91" i="31" s="1"/>
  <c r="P111" i="31" s="1"/>
  <c r="P131" i="31" s="1"/>
  <c r="P151" i="31" s="1"/>
  <c r="P171" i="31" s="1"/>
  <c r="P191" i="31" s="1"/>
  <c r="P211" i="31" s="1"/>
  <c r="P231" i="31" s="1"/>
  <c r="H31" i="31"/>
  <c r="H51" i="31" s="1"/>
  <c r="H71" i="31" s="1"/>
  <c r="H91" i="31" s="1"/>
  <c r="H111" i="31" s="1"/>
  <c r="H131" i="31" s="1"/>
  <c r="H151" i="31" s="1"/>
  <c r="H171" i="31" s="1"/>
  <c r="H191" i="31" s="1"/>
  <c r="H211" i="31" s="1"/>
  <c r="H231" i="31" s="1"/>
  <c r="AF29" i="31"/>
  <c r="AF49" i="31" s="1"/>
  <c r="AF69" i="31" s="1"/>
  <c r="AF89" i="31" s="1"/>
  <c r="AF109" i="31" s="1"/>
  <c r="AF129" i="31" s="1"/>
  <c r="AF149" i="31" s="1"/>
  <c r="AF169" i="31" s="1"/>
  <c r="AF189" i="31" s="1"/>
  <c r="AF209" i="31" s="1"/>
  <c r="AF229" i="31" s="1"/>
  <c r="X29" i="31"/>
  <c r="X49" i="31" s="1"/>
  <c r="X69" i="31" s="1"/>
  <c r="X89" i="31" s="1"/>
  <c r="X109" i="31" s="1"/>
  <c r="X129" i="31" s="1"/>
  <c r="X149" i="31" s="1"/>
  <c r="X169" i="31" s="1"/>
  <c r="X189" i="31" s="1"/>
  <c r="X209" i="31" s="1"/>
  <c r="X229" i="31" s="1"/>
  <c r="P29" i="31"/>
  <c r="P49" i="31" s="1"/>
  <c r="P69" i="31" s="1"/>
  <c r="P89" i="31" s="1"/>
  <c r="P109" i="31" s="1"/>
  <c r="P129" i="31" s="1"/>
  <c r="P149" i="31" s="1"/>
  <c r="P169" i="31" s="1"/>
  <c r="P189" i="31" s="1"/>
  <c r="P209" i="31" s="1"/>
  <c r="P229" i="31" s="1"/>
  <c r="H29" i="31"/>
  <c r="H49" i="31" s="1"/>
  <c r="H69" i="31" s="1"/>
  <c r="H89" i="31" s="1"/>
  <c r="H109" i="31" s="1"/>
  <c r="H129" i="31" s="1"/>
  <c r="H149" i="31" s="1"/>
  <c r="H169" i="31" s="1"/>
  <c r="H189" i="31" s="1"/>
  <c r="H209" i="31" s="1"/>
  <c r="H229" i="31" s="1"/>
  <c r="AF28" i="31"/>
  <c r="AF48" i="31" s="1"/>
  <c r="AF68" i="31" s="1"/>
  <c r="AF88" i="31" s="1"/>
  <c r="AF108" i="31" s="1"/>
  <c r="AF128" i="31" s="1"/>
  <c r="AF148" i="31" s="1"/>
  <c r="AF168" i="31" s="1"/>
  <c r="AF188" i="31" s="1"/>
  <c r="AF208" i="31" s="1"/>
  <c r="AF228" i="31" s="1"/>
  <c r="X28" i="31"/>
  <c r="X48" i="31" s="1"/>
  <c r="X68" i="31" s="1"/>
  <c r="X88" i="31" s="1"/>
  <c r="X108" i="31" s="1"/>
  <c r="X128" i="31" s="1"/>
  <c r="X148" i="31" s="1"/>
  <c r="X168" i="31" s="1"/>
  <c r="X188" i="31" s="1"/>
  <c r="X208" i="31" s="1"/>
  <c r="X228" i="31" s="1"/>
  <c r="P28" i="31"/>
  <c r="P48" i="31" s="1"/>
  <c r="P68" i="31" s="1"/>
  <c r="P88" i="31" s="1"/>
  <c r="P108" i="31" s="1"/>
  <c r="P128" i="31" s="1"/>
  <c r="P148" i="31" s="1"/>
  <c r="P168" i="31" s="1"/>
  <c r="P188" i="31" s="1"/>
  <c r="P208" i="31" s="1"/>
  <c r="P228" i="31" s="1"/>
  <c r="H28" i="31"/>
  <c r="H48" i="31" s="1"/>
  <c r="H68" i="31" s="1"/>
  <c r="H88" i="31" s="1"/>
  <c r="H108" i="31" s="1"/>
  <c r="H128" i="31" s="1"/>
  <c r="H148" i="31" s="1"/>
  <c r="H168" i="31" s="1"/>
  <c r="H188" i="31" s="1"/>
  <c r="H208" i="31" s="1"/>
  <c r="H228" i="31" s="1"/>
  <c r="AF27" i="31"/>
  <c r="AF47" i="31" s="1"/>
  <c r="AF67" i="31" s="1"/>
  <c r="AF87" i="31" s="1"/>
  <c r="AF107" i="31" s="1"/>
  <c r="AF127" i="31" s="1"/>
  <c r="AF147" i="31" s="1"/>
  <c r="AF167" i="31" s="1"/>
  <c r="AF187" i="31" s="1"/>
  <c r="AF207" i="31" s="1"/>
  <c r="AF227" i="31" s="1"/>
  <c r="X27" i="31"/>
  <c r="X47" i="31" s="1"/>
  <c r="X67" i="31" s="1"/>
  <c r="X87" i="31" s="1"/>
  <c r="X107" i="31" s="1"/>
  <c r="X127" i="31" s="1"/>
  <c r="X147" i="31" s="1"/>
  <c r="X167" i="31" s="1"/>
  <c r="X187" i="31" s="1"/>
  <c r="X207" i="31" s="1"/>
  <c r="X227" i="31" s="1"/>
  <c r="P27" i="31"/>
  <c r="P47" i="31" s="1"/>
  <c r="P67" i="31" s="1"/>
  <c r="P87" i="31" s="1"/>
  <c r="P107" i="31" s="1"/>
  <c r="P127" i="31" s="1"/>
  <c r="P147" i="31" s="1"/>
  <c r="P167" i="31" s="1"/>
  <c r="P187" i="31" s="1"/>
  <c r="P207" i="31" s="1"/>
  <c r="P227" i="31" s="1"/>
  <c r="H27" i="31"/>
  <c r="H47" i="31" s="1"/>
  <c r="H67" i="31" s="1"/>
  <c r="H87" i="31" s="1"/>
  <c r="H107" i="31" s="1"/>
  <c r="H127" i="31" s="1"/>
  <c r="H147" i="31" s="1"/>
  <c r="H167" i="31" s="1"/>
  <c r="H187" i="31" s="1"/>
  <c r="H207" i="31" s="1"/>
  <c r="H227" i="31" s="1"/>
  <c r="AF25" i="31"/>
  <c r="AF45" i="31" s="1"/>
  <c r="AF65" i="31" s="1"/>
  <c r="AF85" i="31" s="1"/>
  <c r="AF105" i="31" s="1"/>
  <c r="AF125" i="31" s="1"/>
  <c r="AF145" i="31" s="1"/>
  <c r="AF165" i="31" s="1"/>
  <c r="AF185" i="31" s="1"/>
  <c r="AF205" i="31" s="1"/>
  <c r="AF225" i="31" s="1"/>
  <c r="X25" i="31"/>
  <c r="X45" i="31" s="1"/>
  <c r="X65" i="31" s="1"/>
  <c r="X85" i="31" s="1"/>
  <c r="X105" i="31" s="1"/>
  <c r="X125" i="31" s="1"/>
  <c r="X145" i="31" s="1"/>
  <c r="X165" i="31" s="1"/>
  <c r="X185" i="31" s="1"/>
  <c r="X205" i="31" s="1"/>
  <c r="X225" i="31" s="1"/>
  <c r="P25" i="31"/>
  <c r="P45" i="31" s="1"/>
  <c r="P65" i="31" s="1"/>
  <c r="P85" i="31" s="1"/>
  <c r="P105" i="31" s="1"/>
  <c r="P125" i="31" s="1"/>
  <c r="P145" i="31" s="1"/>
  <c r="P165" i="31" s="1"/>
  <c r="P185" i="31" s="1"/>
  <c r="P205" i="31" s="1"/>
  <c r="P225" i="31" s="1"/>
  <c r="H25" i="31"/>
  <c r="H45" i="31" s="1"/>
  <c r="H65" i="31" s="1"/>
  <c r="H85" i="31" s="1"/>
  <c r="H105" i="31" s="1"/>
  <c r="H125" i="31" s="1"/>
  <c r="H145" i="31" s="1"/>
  <c r="H165" i="31" s="1"/>
  <c r="H185" i="31" s="1"/>
  <c r="H205" i="31" s="1"/>
  <c r="H225" i="31" s="1"/>
  <c r="AF24" i="31"/>
  <c r="AF44" i="31" s="1"/>
  <c r="AF64" i="31" s="1"/>
  <c r="AF84" i="31" s="1"/>
  <c r="AF104" i="31" s="1"/>
  <c r="AF124" i="31" s="1"/>
  <c r="AF144" i="31" s="1"/>
  <c r="AF164" i="31" s="1"/>
  <c r="AF184" i="31" s="1"/>
  <c r="AF204" i="31" s="1"/>
  <c r="AF224" i="31" s="1"/>
  <c r="X24" i="31"/>
  <c r="X44" i="31" s="1"/>
  <c r="X64" i="31" s="1"/>
  <c r="X84" i="31" s="1"/>
  <c r="X104" i="31" s="1"/>
  <c r="X124" i="31" s="1"/>
  <c r="X144" i="31" s="1"/>
  <c r="X164" i="31" s="1"/>
  <c r="X184" i="31" s="1"/>
  <c r="X204" i="31" s="1"/>
  <c r="X224" i="31" s="1"/>
  <c r="P24" i="31"/>
  <c r="P44" i="31" s="1"/>
  <c r="P64" i="31" s="1"/>
  <c r="P84" i="31" s="1"/>
  <c r="P104" i="31" s="1"/>
  <c r="P124" i="31" s="1"/>
  <c r="P144" i="31" s="1"/>
  <c r="P164" i="31" s="1"/>
  <c r="P184" i="31" s="1"/>
  <c r="P204" i="31" s="1"/>
  <c r="P224" i="31" s="1"/>
  <c r="H24" i="31"/>
  <c r="H44" i="31" s="1"/>
  <c r="H64" i="31" s="1"/>
  <c r="H84" i="31" s="1"/>
  <c r="H104" i="31" s="1"/>
  <c r="H124" i="31" s="1"/>
  <c r="H144" i="31" s="1"/>
  <c r="H164" i="31" s="1"/>
  <c r="H184" i="31" s="1"/>
  <c r="H204" i="31" s="1"/>
  <c r="H224" i="31" s="1"/>
  <c r="B24" i="31"/>
  <c r="T22" i="31"/>
  <c r="T42" i="31" s="1"/>
  <c r="T62" i="31" s="1"/>
  <c r="T82" i="31" s="1"/>
  <c r="T102" i="31" s="1"/>
  <c r="T122" i="31" s="1"/>
  <c r="T142" i="31" s="1"/>
  <c r="T162" i="31" s="1"/>
  <c r="T182" i="31" s="1"/>
  <c r="T202" i="31" s="1"/>
  <c r="T222" i="31" s="1"/>
  <c r="D22" i="31"/>
  <c r="D42" i="31" s="1"/>
  <c r="D62" i="31" s="1"/>
  <c r="D82" i="31" s="1"/>
  <c r="D102" i="31" s="1"/>
  <c r="D122" i="31" s="1"/>
  <c r="D142" i="31" s="1"/>
  <c r="D162" i="31" s="1"/>
  <c r="D182" i="31" s="1"/>
  <c r="D202" i="31" s="1"/>
  <c r="D222" i="31" s="1"/>
  <c r="AG20" i="31"/>
  <c r="AG40" i="31" s="1"/>
  <c r="AG60" i="31" s="1"/>
  <c r="AG80" i="31" s="1"/>
  <c r="AG100" i="31" s="1"/>
  <c r="AG120" i="31" s="1"/>
  <c r="AG140" i="31" s="1"/>
  <c r="AG160" i="31" s="1"/>
  <c r="AG180" i="31" s="1"/>
  <c r="AG200" i="31" s="1"/>
  <c r="AG220" i="31" s="1"/>
  <c r="AG240" i="31" s="1"/>
  <c r="AF20" i="31"/>
  <c r="AE20" i="31"/>
  <c r="AE40" i="31" s="1"/>
  <c r="AE60" i="31" s="1"/>
  <c r="AE80" i="31" s="1"/>
  <c r="AE100" i="31" s="1"/>
  <c r="AE120" i="31" s="1"/>
  <c r="AE140" i="31" s="1"/>
  <c r="AE160" i="31" s="1"/>
  <c r="AE180" i="31" s="1"/>
  <c r="AE200" i="31" s="1"/>
  <c r="AE220" i="31" s="1"/>
  <c r="AE240" i="31" s="1"/>
  <c r="AD20" i="31"/>
  <c r="AD40" i="31" s="1"/>
  <c r="AD60" i="31" s="1"/>
  <c r="AD80" i="31" s="1"/>
  <c r="AD100" i="31" s="1"/>
  <c r="AD120" i="31" s="1"/>
  <c r="AD140" i="31" s="1"/>
  <c r="AD160" i="31" s="1"/>
  <c r="AD180" i="31" s="1"/>
  <c r="AD200" i="31" s="1"/>
  <c r="AD220" i="31" s="1"/>
  <c r="AD240" i="31" s="1"/>
  <c r="AC20" i="31"/>
  <c r="AC40" i="31" s="1"/>
  <c r="AC60" i="31" s="1"/>
  <c r="AC80" i="31" s="1"/>
  <c r="AC100" i="31" s="1"/>
  <c r="AC120" i="31" s="1"/>
  <c r="AC140" i="31" s="1"/>
  <c r="AC160" i="31" s="1"/>
  <c r="AC180" i="31" s="1"/>
  <c r="AC200" i="31" s="1"/>
  <c r="AC220" i="31" s="1"/>
  <c r="AC240" i="31" s="1"/>
  <c r="AB20" i="31"/>
  <c r="AB40" i="31" s="1"/>
  <c r="AB60" i="31" s="1"/>
  <c r="AB80" i="31" s="1"/>
  <c r="AB100" i="31" s="1"/>
  <c r="AB120" i="31" s="1"/>
  <c r="AB140" i="31" s="1"/>
  <c r="AB160" i="31" s="1"/>
  <c r="AB180" i="31" s="1"/>
  <c r="AB200" i="31" s="1"/>
  <c r="AB220" i="31" s="1"/>
  <c r="AB240" i="31" s="1"/>
  <c r="AA20" i="31"/>
  <c r="AA40" i="31" s="1"/>
  <c r="AA60" i="31" s="1"/>
  <c r="AA80" i="31" s="1"/>
  <c r="AA100" i="31" s="1"/>
  <c r="AA120" i="31" s="1"/>
  <c r="AA140" i="31" s="1"/>
  <c r="AA160" i="31" s="1"/>
  <c r="AA180" i="31" s="1"/>
  <c r="AA200" i="31" s="1"/>
  <c r="AA220" i="31" s="1"/>
  <c r="AA240" i="31" s="1"/>
  <c r="Z20" i="31"/>
  <c r="Z40" i="31" s="1"/>
  <c r="Z60" i="31" s="1"/>
  <c r="Z80" i="31" s="1"/>
  <c r="Z100" i="31" s="1"/>
  <c r="Z120" i="31" s="1"/>
  <c r="Z140" i="31" s="1"/>
  <c r="Z160" i="31" s="1"/>
  <c r="Z180" i="31" s="1"/>
  <c r="Z200" i="31" s="1"/>
  <c r="Z220" i="31" s="1"/>
  <c r="Z240" i="31" s="1"/>
  <c r="Y20" i="31"/>
  <c r="Y40" i="31" s="1"/>
  <c r="Y60" i="31" s="1"/>
  <c r="Y80" i="31" s="1"/>
  <c r="Y100" i="31" s="1"/>
  <c r="Y120" i="31" s="1"/>
  <c r="Y140" i="31" s="1"/>
  <c r="Y160" i="31" s="1"/>
  <c r="Y180" i="31" s="1"/>
  <c r="Y200" i="31" s="1"/>
  <c r="Y220" i="31" s="1"/>
  <c r="Y240" i="31" s="1"/>
  <c r="X20" i="31"/>
  <c r="W20" i="31"/>
  <c r="W40" i="31" s="1"/>
  <c r="V20" i="31"/>
  <c r="V40" i="31" s="1"/>
  <c r="V60" i="31" s="1"/>
  <c r="V80" i="31" s="1"/>
  <c r="V100" i="31" s="1"/>
  <c r="V120" i="31" s="1"/>
  <c r="V140" i="31" s="1"/>
  <c r="V160" i="31" s="1"/>
  <c r="V180" i="31" s="1"/>
  <c r="V200" i="31" s="1"/>
  <c r="V220" i="31" s="1"/>
  <c r="V240" i="31" s="1"/>
  <c r="U20" i="31"/>
  <c r="U40" i="31" s="1"/>
  <c r="U60" i="31" s="1"/>
  <c r="U80" i="31" s="1"/>
  <c r="U100" i="31" s="1"/>
  <c r="U120" i="31" s="1"/>
  <c r="U140" i="31" s="1"/>
  <c r="U160" i="31" s="1"/>
  <c r="U180" i="31" s="1"/>
  <c r="U200" i="31" s="1"/>
  <c r="U220" i="31" s="1"/>
  <c r="U240" i="31" s="1"/>
  <c r="T20" i="31"/>
  <c r="T40" i="31" s="1"/>
  <c r="T60" i="31" s="1"/>
  <c r="T80" i="31" s="1"/>
  <c r="T100" i="31" s="1"/>
  <c r="T120" i="31" s="1"/>
  <c r="T140" i="31" s="1"/>
  <c r="T160" i="31" s="1"/>
  <c r="T180" i="31" s="1"/>
  <c r="T200" i="31" s="1"/>
  <c r="T220" i="31" s="1"/>
  <c r="T240" i="31" s="1"/>
  <c r="S20" i="31"/>
  <c r="S40" i="31" s="1"/>
  <c r="S60" i="31" s="1"/>
  <c r="S80" i="31" s="1"/>
  <c r="S100" i="31" s="1"/>
  <c r="S120" i="31" s="1"/>
  <c r="S140" i="31" s="1"/>
  <c r="S160" i="31" s="1"/>
  <c r="S180" i="31" s="1"/>
  <c r="S200" i="31" s="1"/>
  <c r="S220" i="31" s="1"/>
  <c r="S240" i="31" s="1"/>
  <c r="R20" i="31"/>
  <c r="R40" i="31" s="1"/>
  <c r="R60" i="31" s="1"/>
  <c r="R80" i="31" s="1"/>
  <c r="R100" i="31" s="1"/>
  <c r="R120" i="31" s="1"/>
  <c r="R140" i="31" s="1"/>
  <c r="R160" i="31" s="1"/>
  <c r="R180" i="31" s="1"/>
  <c r="R200" i="31" s="1"/>
  <c r="R220" i="31" s="1"/>
  <c r="R240" i="31" s="1"/>
  <c r="Q20" i="31"/>
  <c r="Q40" i="31" s="1"/>
  <c r="Q60" i="31" s="1"/>
  <c r="Q80" i="31" s="1"/>
  <c r="Q100" i="31" s="1"/>
  <c r="Q120" i="31" s="1"/>
  <c r="Q140" i="31" s="1"/>
  <c r="Q160" i="31" s="1"/>
  <c r="Q180" i="31" s="1"/>
  <c r="Q200" i="31" s="1"/>
  <c r="Q220" i="31" s="1"/>
  <c r="Q240" i="31" s="1"/>
  <c r="P20" i="31"/>
  <c r="O20" i="31"/>
  <c r="O40" i="31" s="1"/>
  <c r="O60" i="31" s="1"/>
  <c r="O80" i="31" s="1"/>
  <c r="O100" i="31" s="1"/>
  <c r="O120" i="31" s="1"/>
  <c r="O140" i="31" s="1"/>
  <c r="O160" i="31" s="1"/>
  <c r="O180" i="31" s="1"/>
  <c r="O200" i="31" s="1"/>
  <c r="O220" i="31" s="1"/>
  <c r="O240" i="31" s="1"/>
  <c r="N20" i="31"/>
  <c r="N40" i="31" s="1"/>
  <c r="N60" i="31" s="1"/>
  <c r="N80" i="31" s="1"/>
  <c r="N100" i="31" s="1"/>
  <c r="N120" i="31" s="1"/>
  <c r="N140" i="31" s="1"/>
  <c r="N160" i="31" s="1"/>
  <c r="N180" i="31" s="1"/>
  <c r="N200" i="31" s="1"/>
  <c r="N220" i="31" s="1"/>
  <c r="N240" i="31" s="1"/>
  <c r="M20" i="31"/>
  <c r="M40" i="31" s="1"/>
  <c r="M60" i="31" s="1"/>
  <c r="M80" i="31" s="1"/>
  <c r="M100" i="31" s="1"/>
  <c r="M120" i="31" s="1"/>
  <c r="M140" i="31" s="1"/>
  <c r="M160" i="31" s="1"/>
  <c r="M180" i="31" s="1"/>
  <c r="M200" i="31" s="1"/>
  <c r="M220" i="31" s="1"/>
  <c r="M240" i="31" s="1"/>
  <c r="L20" i="31"/>
  <c r="L40" i="31" s="1"/>
  <c r="L60" i="31" s="1"/>
  <c r="L80" i="31" s="1"/>
  <c r="L100" i="31" s="1"/>
  <c r="L120" i="31" s="1"/>
  <c r="L140" i="31" s="1"/>
  <c r="L160" i="31" s="1"/>
  <c r="L180" i="31" s="1"/>
  <c r="L200" i="31" s="1"/>
  <c r="L220" i="31" s="1"/>
  <c r="L240" i="31" s="1"/>
  <c r="K20" i="31"/>
  <c r="K40" i="31" s="1"/>
  <c r="K60" i="31" s="1"/>
  <c r="K80" i="31" s="1"/>
  <c r="K100" i="31" s="1"/>
  <c r="K120" i="31" s="1"/>
  <c r="K140" i="31" s="1"/>
  <c r="K160" i="31" s="1"/>
  <c r="K180" i="31" s="1"/>
  <c r="K200" i="31" s="1"/>
  <c r="K220" i="31" s="1"/>
  <c r="K240" i="31" s="1"/>
  <c r="J20" i="31"/>
  <c r="J40" i="31" s="1"/>
  <c r="J60" i="31" s="1"/>
  <c r="J80" i="31" s="1"/>
  <c r="J100" i="31" s="1"/>
  <c r="J120" i="31" s="1"/>
  <c r="J140" i="31" s="1"/>
  <c r="J160" i="31" s="1"/>
  <c r="J180" i="31" s="1"/>
  <c r="J200" i="31" s="1"/>
  <c r="J220" i="31" s="1"/>
  <c r="J240" i="31" s="1"/>
  <c r="I20" i="31"/>
  <c r="I40" i="31" s="1"/>
  <c r="I60" i="31" s="1"/>
  <c r="I80" i="31" s="1"/>
  <c r="I100" i="31" s="1"/>
  <c r="I120" i="31" s="1"/>
  <c r="I140" i="31" s="1"/>
  <c r="I160" i="31" s="1"/>
  <c r="I180" i="31" s="1"/>
  <c r="I200" i="31" s="1"/>
  <c r="I220" i="31" s="1"/>
  <c r="I240" i="31" s="1"/>
  <c r="H20" i="31"/>
  <c r="G20" i="31"/>
  <c r="G40" i="31" s="1"/>
  <c r="G60" i="31" s="1"/>
  <c r="G80" i="31" s="1"/>
  <c r="G100" i="31" s="1"/>
  <c r="G120" i="31" s="1"/>
  <c r="G140" i="31" s="1"/>
  <c r="G160" i="31" s="1"/>
  <c r="G180" i="31" s="1"/>
  <c r="G200" i="31" s="1"/>
  <c r="G220" i="31" s="1"/>
  <c r="G240" i="31" s="1"/>
  <c r="F20" i="31"/>
  <c r="F40" i="31" s="1"/>
  <c r="F60" i="31" s="1"/>
  <c r="F80" i="31" s="1"/>
  <c r="F100" i="31" s="1"/>
  <c r="F120" i="31" s="1"/>
  <c r="F140" i="31" s="1"/>
  <c r="F160" i="31" s="1"/>
  <c r="F180" i="31" s="1"/>
  <c r="F200" i="31" s="1"/>
  <c r="F220" i="31" s="1"/>
  <c r="F240" i="31" s="1"/>
  <c r="E20" i="31"/>
  <c r="E40" i="31" s="1"/>
  <c r="E60" i="31" s="1"/>
  <c r="E80" i="31" s="1"/>
  <c r="E100" i="31" s="1"/>
  <c r="E120" i="31" s="1"/>
  <c r="E140" i="31" s="1"/>
  <c r="E160" i="31" s="1"/>
  <c r="E180" i="31" s="1"/>
  <c r="E200" i="31" s="1"/>
  <c r="E220" i="31" s="1"/>
  <c r="E240" i="31" s="1"/>
  <c r="D20" i="31"/>
  <c r="D40" i="31" s="1"/>
  <c r="D60" i="31" s="1"/>
  <c r="D80" i="31" s="1"/>
  <c r="AG19" i="31"/>
  <c r="AG39" i="31" s="1"/>
  <c r="AG59" i="31" s="1"/>
  <c r="AG79" i="31" s="1"/>
  <c r="AG99" i="31" s="1"/>
  <c r="AG119" i="31" s="1"/>
  <c r="AG139" i="31" s="1"/>
  <c r="AG159" i="31" s="1"/>
  <c r="AG179" i="31" s="1"/>
  <c r="AG199" i="31" s="1"/>
  <c r="AG219" i="31" s="1"/>
  <c r="AG239" i="31" s="1"/>
  <c r="AF19" i="31"/>
  <c r="AE19" i="31"/>
  <c r="AE39" i="31" s="1"/>
  <c r="AE59" i="31" s="1"/>
  <c r="AE79" i="31" s="1"/>
  <c r="AE99" i="31" s="1"/>
  <c r="AE119" i="31" s="1"/>
  <c r="AE139" i="31" s="1"/>
  <c r="AE159" i="31" s="1"/>
  <c r="AE179" i="31" s="1"/>
  <c r="AE199" i="31" s="1"/>
  <c r="AE219" i="31" s="1"/>
  <c r="AE239" i="31" s="1"/>
  <c r="AD19" i="31"/>
  <c r="AD39" i="31" s="1"/>
  <c r="AD59" i="31" s="1"/>
  <c r="AD79" i="31" s="1"/>
  <c r="AD99" i="31" s="1"/>
  <c r="AD119" i="31" s="1"/>
  <c r="AD139" i="31" s="1"/>
  <c r="AD159" i="31" s="1"/>
  <c r="AD179" i="31" s="1"/>
  <c r="AD199" i="31" s="1"/>
  <c r="AD219" i="31" s="1"/>
  <c r="AD239" i="31" s="1"/>
  <c r="AC19" i="31"/>
  <c r="AC39" i="31" s="1"/>
  <c r="AC59" i="31" s="1"/>
  <c r="AC79" i="31" s="1"/>
  <c r="AC99" i="31" s="1"/>
  <c r="AC119" i="31" s="1"/>
  <c r="AC139" i="31" s="1"/>
  <c r="AC159" i="31" s="1"/>
  <c r="AC179" i="31" s="1"/>
  <c r="AC199" i="31" s="1"/>
  <c r="AC219" i="31" s="1"/>
  <c r="AC239" i="31" s="1"/>
  <c r="AB19" i="31"/>
  <c r="AB39" i="31" s="1"/>
  <c r="AB59" i="31" s="1"/>
  <c r="AB79" i="31" s="1"/>
  <c r="AB99" i="31" s="1"/>
  <c r="AB119" i="31" s="1"/>
  <c r="AB139" i="31" s="1"/>
  <c r="AB159" i="31" s="1"/>
  <c r="AB179" i="31" s="1"/>
  <c r="AB199" i="31" s="1"/>
  <c r="AB219" i="31" s="1"/>
  <c r="AB239" i="31" s="1"/>
  <c r="AA19" i="31"/>
  <c r="AA39" i="31" s="1"/>
  <c r="AA59" i="31" s="1"/>
  <c r="AA79" i="31" s="1"/>
  <c r="AA99" i="31" s="1"/>
  <c r="AA119" i="31" s="1"/>
  <c r="AA139" i="31" s="1"/>
  <c r="AA159" i="31" s="1"/>
  <c r="AA179" i="31" s="1"/>
  <c r="AA199" i="31" s="1"/>
  <c r="AA219" i="31" s="1"/>
  <c r="AA239" i="31" s="1"/>
  <c r="Z19" i="31"/>
  <c r="Z39" i="31" s="1"/>
  <c r="Z59" i="31" s="1"/>
  <c r="Z79" i="31" s="1"/>
  <c r="Z99" i="31" s="1"/>
  <c r="Z119" i="31" s="1"/>
  <c r="Z139" i="31" s="1"/>
  <c r="Z159" i="31" s="1"/>
  <c r="Z179" i="31" s="1"/>
  <c r="Z199" i="31" s="1"/>
  <c r="Z219" i="31" s="1"/>
  <c r="Z239" i="31" s="1"/>
  <c r="Y19" i="31"/>
  <c r="Y39" i="31" s="1"/>
  <c r="Y59" i="31" s="1"/>
  <c r="Y79" i="31" s="1"/>
  <c r="Y99" i="31" s="1"/>
  <c r="Y119" i="31" s="1"/>
  <c r="Y139" i="31" s="1"/>
  <c r="Y159" i="31" s="1"/>
  <c r="Y179" i="31" s="1"/>
  <c r="Y199" i="31" s="1"/>
  <c r="Y219" i="31" s="1"/>
  <c r="Y239" i="31" s="1"/>
  <c r="X19" i="31"/>
  <c r="W19" i="31"/>
  <c r="W39" i="31" s="1"/>
  <c r="V19" i="31"/>
  <c r="V39" i="31" s="1"/>
  <c r="V59" i="31" s="1"/>
  <c r="V79" i="31" s="1"/>
  <c r="V99" i="31" s="1"/>
  <c r="V119" i="31" s="1"/>
  <c r="V139" i="31" s="1"/>
  <c r="V159" i="31" s="1"/>
  <c r="V179" i="31" s="1"/>
  <c r="V199" i="31" s="1"/>
  <c r="V219" i="31" s="1"/>
  <c r="V239" i="31" s="1"/>
  <c r="U19" i="31"/>
  <c r="U39" i="31" s="1"/>
  <c r="U59" i="31" s="1"/>
  <c r="U79" i="31" s="1"/>
  <c r="U99" i="31" s="1"/>
  <c r="U119" i="31" s="1"/>
  <c r="U139" i="31" s="1"/>
  <c r="U159" i="31" s="1"/>
  <c r="U179" i="31" s="1"/>
  <c r="U199" i="31" s="1"/>
  <c r="U219" i="31" s="1"/>
  <c r="U239" i="31" s="1"/>
  <c r="T19" i="31"/>
  <c r="T39" i="31" s="1"/>
  <c r="T59" i="31" s="1"/>
  <c r="T79" i="31" s="1"/>
  <c r="T99" i="31" s="1"/>
  <c r="T119" i="31" s="1"/>
  <c r="T139" i="31" s="1"/>
  <c r="T159" i="31" s="1"/>
  <c r="T179" i="31" s="1"/>
  <c r="T199" i="31" s="1"/>
  <c r="T219" i="31" s="1"/>
  <c r="T239" i="31" s="1"/>
  <c r="S19" i="31"/>
  <c r="S39" i="31" s="1"/>
  <c r="S59" i="31" s="1"/>
  <c r="S79" i="31" s="1"/>
  <c r="S99" i="31" s="1"/>
  <c r="S119" i="31" s="1"/>
  <c r="S139" i="31" s="1"/>
  <c r="S159" i="31" s="1"/>
  <c r="S179" i="31" s="1"/>
  <c r="S199" i="31" s="1"/>
  <c r="S219" i="31" s="1"/>
  <c r="S239" i="31" s="1"/>
  <c r="R19" i="31"/>
  <c r="R39" i="31" s="1"/>
  <c r="R59" i="31" s="1"/>
  <c r="R79" i="31" s="1"/>
  <c r="R99" i="31" s="1"/>
  <c r="R119" i="31" s="1"/>
  <c r="R139" i="31" s="1"/>
  <c r="R159" i="31" s="1"/>
  <c r="R179" i="31" s="1"/>
  <c r="R199" i="31" s="1"/>
  <c r="R219" i="31" s="1"/>
  <c r="R239" i="31" s="1"/>
  <c r="Q19" i="31"/>
  <c r="Q39" i="31" s="1"/>
  <c r="Q59" i="31" s="1"/>
  <c r="Q79" i="31" s="1"/>
  <c r="Q99" i="31" s="1"/>
  <c r="Q119" i="31" s="1"/>
  <c r="Q139" i="31" s="1"/>
  <c r="Q159" i="31" s="1"/>
  <c r="Q179" i="31" s="1"/>
  <c r="Q199" i="31" s="1"/>
  <c r="Q219" i="31" s="1"/>
  <c r="Q239" i="31" s="1"/>
  <c r="P19" i="31"/>
  <c r="O19" i="31"/>
  <c r="O39" i="31" s="1"/>
  <c r="O59" i="31" s="1"/>
  <c r="O79" i="31" s="1"/>
  <c r="O99" i="31" s="1"/>
  <c r="O119" i="31" s="1"/>
  <c r="O139" i="31" s="1"/>
  <c r="O159" i="31" s="1"/>
  <c r="O179" i="31" s="1"/>
  <c r="O199" i="31" s="1"/>
  <c r="O219" i="31" s="1"/>
  <c r="O239" i="31" s="1"/>
  <c r="N19" i="31"/>
  <c r="N39" i="31" s="1"/>
  <c r="N59" i="31" s="1"/>
  <c r="N79" i="31" s="1"/>
  <c r="N99" i="31" s="1"/>
  <c r="N119" i="31" s="1"/>
  <c r="N139" i="31" s="1"/>
  <c r="N159" i="31" s="1"/>
  <c r="N179" i="31" s="1"/>
  <c r="N199" i="31" s="1"/>
  <c r="N219" i="31" s="1"/>
  <c r="N239" i="31" s="1"/>
  <c r="M19" i="31"/>
  <c r="M39" i="31" s="1"/>
  <c r="M59" i="31" s="1"/>
  <c r="M79" i="31" s="1"/>
  <c r="M99" i="31" s="1"/>
  <c r="M119" i="31" s="1"/>
  <c r="M139" i="31" s="1"/>
  <c r="M159" i="31" s="1"/>
  <c r="M179" i="31" s="1"/>
  <c r="M199" i="31" s="1"/>
  <c r="M219" i="31" s="1"/>
  <c r="M239" i="31" s="1"/>
  <c r="L19" i="31"/>
  <c r="L39" i="31" s="1"/>
  <c r="L59" i="31" s="1"/>
  <c r="L79" i="31" s="1"/>
  <c r="L99" i="31" s="1"/>
  <c r="L119" i="31" s="1"/>
  <c r="L139" i="31" s="1"/>
  <c r="L159" i="31" s="1"/>
  <c r="L179" i="31" s="1"/>
  <c r="L199" i="31" s="1"/>
  <c r="L219" i="31" s="1"/>
  <c r="L239" i="31" s="1"/>
  <c r="K19" i="31"/>
  <c r="K39" i="31" s="1"/>
  <c r="K59" i="31" s="1"/>
  <c r="K79" i="31" s="1"/>
  <c r="K99" i="31" s="1"/>
  <c r="K119" i="31" s="1"/>
  <c r="K139" i="31" s="1"/>
  <c r="K159" i="31" s="1"/>
  <c r="K179" i="31" s="1"/>
  <c r="K199" i="31" s="1"/>
  <c r="K219" i="31" s="1"/>
  <c r="K239" i="31" s="1"/>
  <c r="J19" i="31"/>
  <c r="J39" i="31" s="1"/>
  <c r="J59" i="31" s="1"/>
  <c r="J79" i="31" s="1"/>
  <c r="J99" i="31" s="1"/>
  <c r="J119" i="31" s="1"/>
  <c r="J139" i="31" s="1"/>
  <c r="J159" i="31" s="1"/>
  <c r="J179" i="31" s="1"/>
  <c r="J199" i="31" s="1"/>
  <c r="J219" i="31" s="1"/>
  <c r="J239" i="31" s="1"/>
  <c r="I19" i="31"/>
  <c r="I39" i="31" s="1"/>
  <c r="I59" i="31" s="1"/>
  <c r="I79" i="31" s="1"/>
  <c r="I99" i="31" s="1"/>
  <c r="I119" i="31" s="1"/>
  <c r="I139" i="31" s="1"/>
  <c r="I159" i="31" s="1"/>
  <c r="I179" i="31" s="1"/>
  <c r="I199" i="31" s="1"/>
  <c r="I219" i="31" s="1"/>
  <c r="I239" i="31" s="1"/>
  <c r="H19" i="31"/>
  <c r="G19" i="31"/>
  <c r="G39" i="31" s="1"/>
  <c r="G59" i="31" s="1"/>
  <c r="G79" i="31" s="1"/>
  <c r="G99" i="31" s="1"/>
  <c r="G119" i="31" s="1"/>
  <c r="G139" i="31" s="1"/>
  <c r="G159" i="31" s="1"/>
  <c r="G179" i="31" s="1"/>
  <c r="G199" i="31" s="1"/>
  <c r="G219" i="31" s="1"/>
  <c r="G239" i="31" s="1"/>
  <c r="F19" i="31"/>
  <c r="F39" i="31" s="1"/>
  <c r="F59" i="31" s="1"/>
  <c r="F79" i="31" s="1"/>
  <c r="F99" i="31" s="1"/>
  <c r="F119" i="31" s="1"/>
  <c r="F139" i="31" s="1"/>
  <c r="F159" i="31" s="1"/>
  <c r="F179" i="31" s="1"/>
  <c r="F199" i="31" s="1"/>
  <c r="F219" i="31" s="1"/>
  <c r="F239" i="31" s="1"/>
  <c r="E19" i="31"/>
  <c r="E39" i="31" s="1"/>
  <c r="E59" i="31" s="1"/>
  <c r="E79" i="31" s="1"/>
  <c r="E99" i="31" s="1"/>
  <c r="E119" i="31" s="1"/>
  <c r="E139" i="31" s="1"/>
  <c r="E159" i="31" s="1"/>
  <c r="E179" i="31" s="1"/>
  <c r="E199" i="31" s="1"/>
  <c r="E219" i="31" s="1"/>
  <c r="E239" i="31" s="1"/>
  <c r="D19" i="31"/>
  <c r="D39" i="31" s="1"/>
  <c r="D59" i="31" s="1"/>
  <c r="D79" i="31" s="1"/>
  <c r="AG18" i="31"/>
  <c r="AG38" i="31" s="1"/>
  <c r="AG58" i="31" s="1"/>
  <c r="AG78" i="31" s="1"/>
  <c r="AG98" i="31" s="1"/>
  <c r="AG118" i="31" s="1"/>
  <c r="AG138" i="31" s="1"/>
  <c r="AG158" i="31" s="1"/>
  <c r="AG178" i="31" s="1"/>
  <c r="AG198" i="31" s="1"/>
  <c r="AG218" i="31" s="1"/>
  <c r="AG238" i="31" s="1"/>
  <c r="AF18" i="31"/>
  <c r="AF38" i="31" s="1"/>
  <c r="AF58" i="31" s="1"/>
  <c r="AF78" i="31" s="1"/>
  <c r="AF98" i="31" s="1"/>
  <c r="AF118" i="31" s="1"/>
  <c r="AF138" i="31" s="1"/>
  <c r="AF158" i="31" s="1"/>
  <c r="AF178" i="31" s="1"/>
  <c r="AF198" i="31" s="1"/>
  <c r="AF218" i="31" s="1"/>
  <c r="AF238" i="31" s="1"/>
  <c r="AE18" i="31"/>
  <c r="AE38" i="31" s="1"/>
  <c r="AE58" i="31" s="1"/>
  <c r="AE78" i="31" s="1"/>
  <c r="AE98" i="31" s="1"/>
  <c r="AE118" i="31" s="1"/>
  <c r="AE138" i="31" s="1"/>
  <c r="AE158" i="31" s="1"/>
  <c r="AE178" i="31" s="1"/>
  <c r="AE198" i="31" s="1"/>
  <c r="AE218" i="31" s="1"/>
  <c r="AE238" i="31" s="1"/>
  <c r="AD18" i="31"/>
  <c r="AD38" i="31" s="1"/>
  <c r="AD58" i="31" s="1"/>
  <c r="AD78" i="31" s="1"/>
  <c r="AD98" i="31" s="1"/>
  <c r="AD118" i="31" s="1"/>
  <c r="AD138" i="31" s="1"/>
  <c r="AD158" i="31" s="1"/>
  <c r="AD178" i="31" s="1"/>
  <c r="AD198" i="31" s="1"/>
  <c r="AD218" i="31" s="1"/>
  <c r="AD238" i="31" s="1"/>
  <c r="AC18" i="31"/>
  <c r="AC38" i="31" s="1"/>
  <c r="AC58" i="31" s="1"/>
  <c r="AC78" i="31" s="1"/>
  <c r="AC98" i="31" s="1"/>
  <c r="AC118" i="31" s="1"/>
  <c r="AC138" i="31" s="1"/>
  <c r="AC158" i="31" s="1"/>
  <c r="AC178" i="31" s="1"/>
  <c r="AC198" i="31" s="1"/>
  <c r="AC218" i="31" s="1"/>
  <c r="AC238" i="31" s="1"/>
  <c r="AB18" i="31"/>
  <c r="AB38" i="31" s="1"/>
  <c r="AB58" i="31" s="1"/>
  <c r="AB78" i="31" s="1"/>
  <c r="AB98" i="31" s="1"/>
  <c r="AB118" i="31" s="1"/>
  <c r="AB138" i="31" s="1"/>
  <c r="AB158" i="31" s="1"/>
  <c r="AB178" i="31" s="1"/>
  <c r="AB198" i="31" s="1"/>
  <c r="AB218" i="31" s="1"/>
  <c r="AB238" i="31" s="1"/>
  <c r="AA18" i="31"/>
  <c r="AA38" i="31" s="1"/>
  <c r="AA58" i="31" s="1"/>
  <c r="AA78" i="31" s="1"/>
  <c r="AA98" i="31" s="1"/>
  <c r="AA118" i="31" s="1"/>
  <c r="AA138" i="31" s="1"/>
  <c r="AA158" i="31" s="1"/>
  <c r="AA178" i="31" s="1"/>
  <c r="AA198" i="31" s="1"/>
  <c r="AA218" i="31" s="1"/>
  <c r="AA238" i="31" s="1"/>
  <c r="Z18" i="31"/>
  <c r="Z38" i="31" s="1"/>
  <c r="Z58" i="31" s="1"/>
  <c r="Z78" i="31" s="1"/>
  <c r="Z98" i="31" s="1"/>
  <c r="Z118" i="31" s="1"/>
  <c r="Z138" i="31" s="1"/>
  <c r="Z158" i="31" s="1"/>
  <c r="Z178" i="31" s="1"/>
  <c r="Z198" i="31" s="1"/>
  <c r="Z218" i="31" s="1"/>
  <c r="Z238" i="31" s="1"/>
  <c r="Y18" i="31"/>
  <c r="Y38" i="31" s="1"/>
  <c r="Y58" i="31" s="1"/>
  <c r="Y78" i="31" s="1"/>
  <c r="Y98" i="31" s="1"/>
  <c r="Y118" i="31" s="1"/>
  <c r="Y138" i="31" s="1"/>
  <c r="Y158" i="31" s="1"/>
  <c r="Y178" i="31" s="1"/>
  <c r="Y198" i="31" s="1"/>
  <c r="Y218" i="31" s="1"/>
  <c r="Y238" i="31" s="1"/>
  <c r="X18" i="31"/>
  <c r="X38" i="31" s="1"/>
  <c r="X58" i="31" s="1"/>
  <c r="X78" i="31" s="1"/>
  <c r="X98" i="31" s="1"/>
  <c r="X118" i="31" s="1"/>
  <c r="X138" i="31" s="1"/>
  <c r="X158" i="31" s="1"/>
  <c r="X178" i="31" s="1"/>
  <c r="X198" i="31" s="1"/>
  <c r="X218" i="31" s="1"/>
  <c r="X238" i="31" s="1"/>
  <c r="W18" i="31"/>
  <c r="W38" i="31" s="1"/>
  <c r="V18" i="31"/>
  <c r="V38" i="31" s="1"/>
  <c r="V58" i="31" s="1"/>
  <c r="V78" i="31" s="1"/>
  <c r="V98" i="31" s="1"/>
  <c r="V118" i="31" s="1"/>
  <c r="V138" i="31" s="1"/>
  <c r="V158" i="31" s="1"/>
  <c r="V178" i="31" s="1"/>
  <c r="V198" i="31" s="1"/>
  <c r="V218" i="31" s="1"/>
  <c r="V238" i="31" s="1"/>
  <c r="U18" i="31"/>
  <c r="U38" i="31" s="1"/>
  <c r="U58" i="31" s="1"/>
  <c r="U78" i="31" s="1"/>
  <c r="U98" i="31" s="1"/>
  <c r="T18" i="31"/>
  <c r="T38" i="31" s="1"/>
  <c r="T58" i="31" s="1"/>
  <c r="T78" i="31" s="1"/>
  <c r="T98" i="31" s="1"/>
  <c r="T118" i="31" s="1"/>
  <c r="T138" i="31" s="1"/>
  <c r="T158" i="31" s="1"/>
  <c r="T178" i="31" s="1"/>
  <c r="T198" i="31" s="1"/>
  <c r="T218" i="31" s="1"/>
  <c r="T238" i="31" s="1"/>
  <c r="S18" i="31"/>
  <c r="S38" i="31" s="1"/>
  <c r="S58" i="31" s="1"/>
  <c r="S78" i="31" s="1"/>
  <c r="S98" i="31" s="1"/>
  <c r="S118" i="31" s="1"/>
  <c r="S138" i="31" s="1"/>
  <c r="S158" i="31" s="1"/>
  <c r="S178" i="31" s="1"/>
  <c r="S198" i="31" s="1"/>
  <c r="S218" i="31" s="1"/>
  <c r="S238" i="31" s="1"/>
  <c r="R18" i="31"/>
  <c r="R38" i="31" s="1"/>
  <c r="R58" i="31" s="1"/>
  <c r="R78" i="31" s="1"/>
  <c r="R98" i="31" s="1"/>
  <c r="R118" i="31" s="1"/>
  <c r="R138" i="31" s="1"/>
  <c r="R158" i="31" s="1"/>
  <c r="R178" i="31" s="1"/>
  <c r="R198" i="31" s="1"/>
  <c r="R218" i="31" s="1"/>
  <c r="R238" i="31" s="1"/>
  <c r="Q18" i="31"/>
  <c r="Q38" i="31" s="1"/>
  <c r="Q58" i="31" s="1"/>
  <c r="Q78" i="31" s="1"/>
  <c r="Q98" i="31" s="1"/>
  <c r="Q118" i="31" s="1"/>
  <c r="Q138" i="31" s="1"/>
  <c r="Q158" i="31" s="1"/>
  <c r="Q178" i="31" s="1"/>
  <c r="Q198" i="31" s="1"/>
  <c r="Q218" i="31" s="1"/>
  <c r="Q238" i="31" s="1"/>
  <c r="P18" i="31"/>
  <c r="P38" i="31" s="1"/>
  <c r="P58" i="31" s="1"/>
  <c r="P78" i="31" s="1"/>
  <c r="P98" i="31" s="1"/>
  <c r="P118" i="31" s="1"/>
  <c r="P138" i="31" s="1"/>
  <c r="P158" i="31" s="1"/>
  <c r="P178" i="31" s="1"/>
  <c r="P198" i="31" s="1"/>
  <c r="P218" i="31" s="1"/>
  <c r="P238" i="31" s="1"/>
  <c r="O18" i="31"/>
  <c r="O38" i="31" s="1"/>
  <c r="O58" i="31" s="1"/>
  <c r="O78" i="31" s="1"/>
  <c r="O98" i="31" s="1"/>
  <c r="O118" i="31" s="1"/>
  <c r="O138" i="31" s="1"/>
  <c r="O158" i="31" s="1"/>
  <c r="O178" i="31" s="1"/>
  <c r="O198" i="31" s="1"/>
  <c r="O218" i="31" s="1"/>
  <c r="O238" i="31" s="1"/>
  <c r="N18" i="31"/>
  <c r="N38" i="31" s="1"/>
  <c r="N58" i="31" s="1"/>
  <c r="N78" i="31" s="1"/>
  <c r="N98" i="31" s="1"/>
  <c r="N118" i="31" s="1"/>
  <c r="N138" i="31" s="1"/>
  <c r="N158" i="31" s="1"/>
  <c r="N178" i="31" s="1"/>
  <c r="N198" i="31" s="1"/>
  <c r="N218" i="31" s="1"/>
  <c r="N238" i="31" s="1"/>
  <c r="M18" i="31"/>
  <c r="M38" i="31" s="1"/>
  <c r="M58" i="31" s="1"/>
  <c r="M78" i="31" s="1"/>
  <c r="M98" i="31" s="1"/>
  <c r="M118" i="31" s="1"/>
  <c r="M138" i="31" s="1"/>
  <c r="M158" i="31" s="1"/>
  <c r="M178" i="31" s="1"/>
  <c r="M198" i="31" s="1"/>
  <c r="M218" i="31" s="1"/>
  <c r="M238" i="31" s="1"/>
  <c r="L18" i="31"/>
  <c r="L38" i="31" s="1"/>
  <c r="L58" i="31" s="1"/>
  <c r="L78" i="31" s="1"/>
  <c r="L98" i="31" s="1"/>
  <c r="L118" i="31" s="1"/>
  <c r="L138" i="31" s="1"/>
  <c r="L158" i="31" s="1"/>
  <c r="L178" i="31" s="1"/>
  <c r="L198" i="31" s="1"/>
  <c r="L218" i="31" s="1"/>
  <c r="L238" i="31" s="1"/>
  <c r="K18" i="31"/>
  <c r="K38" i="31" s="1"/>
  <c r="K58" i="31" s="1"/>
  <c r="K78" i="31" s="1"/>
  <c r="K98" i="31" s="1"/>
  <c r="K118" i="31" s="1"/>
  <c r="K138" i="31" s="1"/>
  <c r="K158" i="31" s="1"/>
  <c r="K178" i="31" s="1"/>
  <c r="K198" i="31" s="1"/>
  <c r="K218" i="31" s="1"/>
  <c r="K238" i="31" s="1"/>
  <c r="J18" i="31"/>
  <c r="J38" i="31" s="1"/>
  <c r="J58" i="31" s="1"/>
  <c r="J78" i="31" s="1"/>
  <c r="J98" i="31" s="1"/>
  <c r="J118" i="31" s="1"/>
  <c r="J138" i="31" s="1"/>
  <c r="J158" i="31" s="1"/>
  <c r="J178" i="31" s="1"/>
  <c r="J198" i="31" s="1"/>
  <c r="J218" i="31" s="1"/>
  <c r="J238" i="31" s="1"/>
  <c r="I18" i="31"/>
  <c r="I38" i="31" s="1"/>
  <c r="I58" i="31" s="1"/>
  <c r="I78" i="31" s="1"/>
  <c r="I98" i="31" s="1"/>
  <c r="I118" i="31" s="1"/>
  <c r="I138" i="31" s="1"/>
  <c r="I158" i="31" s="1"/>
  <c r="I178" i="31" s="1"/>
  <c r="I198" i="31" s="1"/>
  <c r="I218" i="31" s="1"/>
  <c r="I238" i="31" s="1"/>
  <c r="H18" i="31"/>
  <c r="H38" i="31" s="1"/>
  <c r="H58" i="31" s="1"/>
  <c r="H78" i="31" s="1"/>
  <c r="H98" i="31" s="1"/>
  <c r="H118" i="31" s="1"/>
  <c r="H138" i="31" s="1"/>
  <c r="H158" i="31" s="1"/>
  <c r="H178" i="31" s="1"/>
  <c r="H198" i="31" s="1"/>
  <c r="H218" i="31" s="1"/>
  <c r="H238" i="31" s="1"/>
  <c r="G18" i="31"/>
  <c r="G38" i="31" s="1"/>
  <c r="G58" i="31" s="1"/>
  <c r="G78" i="31" s="1"/>
  <c r="G98" i="31" s="1"/>
  <c r="G118" i="31" s="1"/>
  <c r="G138" i="31" s="1"/>
  <c r="G158" i="31" s="1"/>
  <c r="G178" i="31" s="1"/>
  <c r="G198" i="31" s="1"/>
  <c r="G218" i="31" s="1"/>
  <c r="G238" i="31" s="1"/>
  <c r="F18" i="31"/>
  <c r="F38" i="31" s="1"/>
  <c r="F58" i="31" s="1"/>
  <c r="F78" i="31" s="1"/>
  <c r="F98" i="31" s="1"/>
  <c r="F118" i="31" s="1"/>
  <c r="F138" i="31" s="1"/>
  <c r="F158" i="31" s="1"/>
  <c r="F178" i="31" s="1"/>
  <c r="F198" i="31" s="1"/>
  <c r="F218" i="31" s="1"/>
  <c r="F238" i="31" s="1"/>
  <c r="E18" i="31"/>
  <c r="E38" i="31" s="1"/>
  <c r="E58" i="31" s="1"/>
  <c r="E78" i="31" s="1"/>
  <c r="E98" i="31" s="1"/>
  <c r="E118" i="31" s="1"/>
  <c r="E138" i="31" s="1"/>
  <c r="E158" i="31" s="1"/>
  <c r="E178" i="31" s="1"/>
  <c r="E198" i="31" s="1"/>
  <c r="E218" i="31" s="1"/>
  <c r="E238" i="31" s="1"/>
  <c r="D18" i="31"/>
  <c r="D38" i="31" s="1"/>
  <c r="D58" i="31" s="1"/>
  <c r="D78" i="31" s="1"/>
  <c r="AG17" i="31"/>
  <c r="AG37" i="31" s="1"/>
  <c r="AG57" i="31" s="1"/>
  <c r="AG77" i="31" s="1"/>
  <c r="AG97" i="31" s="1"/>
  <c r="AG117" i="31" s="1"/>
  <c r="AG137" i="31" s="1"/>
  <c r="AG157" i="31" s="1"/>
  <c r="AG177" i="31" s="1"/>
  <c r="AG197" i="31" s="1"/>
  <c r="AG217" i="31" s="1"/>
  <c r="AG237" i="31" s="1"/>
  <c r="AF17" i="31"/>
  <c r="AE17" i="31"/>
  <c r="AE37" i="31" s="1"/>
  <c r="AE57" i="31" s="1"/>
  <c r="AE77" i="31" s="1"/>
  <c r="AE97" i="31" s="1"/>
  <c r="AE117" i="31" s="1"/>
  <c r="AE137" i="31" s="1"/>
  <c r="AE157" i="31" s="1"/>
  <c r="AE177" i="31" s="1"/>
  <c r="AE197" i="31" s="1"/>
  <c r="AE217" i="31" s="1"/>
  <c r="AE237" i="31" s="1"/>
  <c r="AD17" i="31"/>
  <c r="AD37" i="31" s="1"/>
  <c r="AD57" i="31" s="1"/>
  <c r="AD77" i="31" s="1"/>
  <c r="AD97" i="31" s="1"/>
  <c r="AD117" i="31" s="1"/>
  <c r="AD137" i="31" s="1"/>
  <c r="AD157" i="31" s="1"/>
  <c r="AD177" i="31" s="1"/>
  <c r="AD197" i="31" s="1"/>
  <c r="AD217" i="31" s="1"/>
  <c r="AD237" i="31" s="1"/>
  <c r="AC17" i="31"/>
  <c r="AC37" i="31" s="1"/>
  <c r="AC57" i="31" s="1"/>
  <c r="AC77" i="31" s="1"/>
  <c r="AC97" i="31" s="1"/>
  <c r="AC117" i="31" s="1"/>
  <c r="AC137" i="31" s="1"/>
  <c r="AC157" i="31" s="1"/>
  <c r="AC177" i="31" s="1"/>
  <c r="AC197" i="31" s="1"/>
  <c r="AC217" i="31" s="1"/>
  <c r="AC237" i="31" s="1"/>
  <c r="AB17" i="31"/>
  <c r="AB37" i="31" s="1"/>
  <c r="AB57" i="31" s="1"/>
  <c r="AB77" i="31" s="1"/>
  <c r="AB97" i="31" s="1"/>
  <c r="AB117" i="31" s="1"/>
  <c r="AB137" i="31" s="1"/>
  <c r="AB157" i="31" s="1"/>
  <c r="AB177" i="31" s="1"/>
  <c r="AB197" i="31" s="1"/>
  <c r="AB217" i="31" s="1"/>
  <c r="AB237" i="31" s="1"/>
  <c r="AA17" i="31"/>
  <c r="AA37" i="31" s="1"/>
  <c r="AA57" i="31" s="1"/>
  <c r="AA77" i="31" s="1"/>
  <c r="AA97" i="31" s="1"/>
  <c r="AA117" i="31" s="1"/>
  <c r="AA137" i="31" s="1"/>
  <c r="AA157" i="31" s="1"/>
  <c r="AA177" i="31" s="1"/>
  <c r="AA197" i="31" s="1"/>
  <c r="AA217" i="31" s="1"/>
  <c r="AA237" i="31" s="1"/>
  <c r="Z17" i="31"/>
  <c r="Z37" i="31" s="1"/>
  <c r="Z57" i="31" s="1"/>
  <c r="Z77" i="31" s="1"/>
  <c r="Z97" i="31" s="1"/>
  <c r="Z117" i="31" s="1"/>
  <c r="Z137" i="31" s="1"/>
  <c r="Z157" i="31" s="1"/>
  <c r="Z177" i="31" s="1"/>
  <c r="Z197" i="31" s="1"/>
  <c r="Z217" i="31" s="1"/>
  <c r="Z237" i="31" s="1"/>
  <c r="Y17" i="31"/>
  <c r="Y37" i="31" s="1"/>
  <c r="Y57" i="31" s="1"/>
  <c r="Y77" i="31" s="1"/>
  <c r="Y97" i="31" s="1"/>
  <c r="Y117" i="31" s="1"/>
  <c r="Y137" i="31" s="1"/>
  <c r="Y157" i="31" s="1"/>
  <c r="Y177" i="31" s="1"/>
  <c r="Y197" i="31" s="1"/>
  <c r="Y217" i="31" s="1"/>
  <c r="Y237" i="31" s="1"/>
  <c r="X17" i="31"/>
  <c r="W17" i="31"/>
  <c r="W37" i="31" s="1"/>
  <c r="W57" i="31" s="1"/>
  <c r="W77" i="31" s="1"/>
  <c r="W97" i="31" s="1"/>
  <c r="W117" i="31" s="1"/>
  <c r="W137" i="31" s="1"/>
  <c r="W157" i="31" s="1"/>
  <c r="W177" i="31" s="1"/>
  <c r="W197" i="31" s="1"/>
  <c r="W217" i="31" s="1"/>
  <c r="W237" i="31" s="1"/>
  <c r="V17" i="31"/>
  <c r="V37" i="31" s="1"/>
  <c r="V57" i="31" s="1"/>
  <c r="V77" i="31" s="1"/>
  <c r="V97" i="31" s="1"/>
  <c r="V117" i="31" s="1"/>
  <c r="V137" i="31" s="1"/>
  <c r="V157" i="31" s="1"/>
  <c r="V177" i="31" s="1"/>
  <c r="V197" i="31" s="1"/>
  <c r="V217" i="31" s="1"/>
  <c r="V237" i="31" s="1"/>
  <c r="U17" i="31"/>
  <c r="U37" i="31" s="1"/>
  <c r="U57" i="31" s="1"/>
  <c r="U77" i="31" s="1"/>
  <c r="U97" i="31" s="1"/>
  <c r="U117" i="31" s="1"/>
  <c r="U137" i="31" s="1"/>
  <c r="U157" i="31" s="1"/>
  <c r="U177" i="31" s="1"/>
  <c r="U197" i="31" s="1"/>
  <c r="U217" i="31" s="1"/>
  <c r="U237" i="31" s="1"/>
  <c r="T17" i="31"/>
  <c r="T37" i="31" s="1"/>
  <c r="T57" i="31" s="1"/>
  <c r="T77" i="31" s="1"/>
  <c r="T97" i="31" s="1"/>
  <c r="T117" i="31" s="1"/>
  <c r="T137" i="31" s="1"/>
  <c r="T157" i="31" s="1"/>
  <c r="T177" i="31" s="1"/>
  <c r="T197" i="31" s="1"/>
  <c r="T217" i="31" s="1"/>
  <c r="T237" i="31" s="1"/>
  <c r="S17" i="31"/>
  <c r="S37" i="31" s="1"/>
  <c r="S57" i="31" s="1"/>
  <c r="S77" i="31" s="1"/>
  <c r="S97" i="31" s="1"/>
  <c r="S117" i="31" s="1"/>
  <c r="S137" i="31" s="1"/>
  <c r="S157" i="31" s="1"/>
  <c r="S177" i="31" s="1"/>
  <c r="S197" i="31" s="1"/>
  <c r="S217" i="31" s="1"/>
  <c r="S237" i="31" s="1"/>
  <c r="R17" i="31"/>
  <c r="R37" i="31" s="1"/>
  <c r="R57" i="31" s="1"/>
  <c r="R77" i="31" s="1"/>
  <c r="R97" i="31" s="1"/>
  <c r="R117" i="31" s="1"/>
  <c r="R137" i="31" s="1"/>
  <c r="R157" i="31" s="1"/>
  <c r="R177" i="31" s="1"/>
  <c r="R197" i="31" s="1"/>
  <c r="R217" i="31" s="1"/>
  <c r="R237" i="31" s="1"/>
  <c r="Q17" i="31"/>
  <c r="Q37" i="31" s="1"/>
  <c r="Q57" i="31" s="1"/>
  <c r="Q77" i="31" s="1"/>
  <c r="Q97" i="31" s="1"/>
  <c r="Q117" i="31" s="1"/>
  <c r="Q137" i="31" s="1"/>
  <c r="Q157" i="31" s="1"/>
  <c r="Q177" i="31" s="1"/>
  <c r="Q197" i="31" s="1"/>
  <c r="Q217" i="31" s="1"/>
  <c r="Q237" i="31" s="1"/>
  <c r="P17" i="31"/>
  <c r="O17" i="31"/>
  <c r="O37" i="31" s="1"/>
  <c r="O57" i="31" s="1"/>
  <c r="O77" i="31" s="1"/>
  <c r="O97" i="31" s="1"/>
  <c r="O117" i="31" s="1"/>
  <c r="O137" i="31" s="1"/>
  <c r="O157" i="31" s="1"/>
  <c r="O177" i="31" s="1"/>
  <c r="O197" i="31" s="1"/>
  <c r="O217" i="31" s="1"/>
  <c r="O237" i="31" s="1"/>
  <c r="N17" i="31"/>
  <c r="N37" i="31" s="1"/>
  <c r="N57" i="31" s="1"/>
  <c r="N77" i="31" s="1"/>
  <c r="N97" i="31" s="1"/>
  <c r="N117" i="31" s="1"/>
  <c r="N137" i="31" s="1"/>
  <c r="N157" i="31" s="1"/>
  <c r="N177" i="31" s="1"/>
  <c r="N197" i="31" s="1"/>
  <c r="N217" i="31" s="1"/>
  <c r="N237" i="31" s="1"/>
  <c r="M17" i="31"/>
  <c r="M37" i="31" s="1"/>
  <c r="M57" i="31" s="1"/>
  <c r="M77" i="31" s="1"/>
  <c r="M97" i="31" s="1"/>
  <c r="M117" i="31" s="1"/>
  <c r="M137" i="31" s="1"/>
  <c r="M157" i="31" s="1"/>
  <c r="M177" i="31" s="1"/>
  <c r="M197" i="31" s="1"/>
  <c r="M217" i="31" s="1"/>
  <c r="M237" i="31" s="1"/>
  <c r="L17" i="31"/>
  <c r="L37" i="31" s="1"/>
  <c r="L57" i="31" s="1"/>
  <c r="L77" i="31" s="1"/>
  <c r="L97" i="31" s="1"/>
  <c r="L117" i="31" s="1"/>
  <c r="L137" i="31" s="1"/>
  <c r="L157" i="31" s="1"/>
  <c r="L177" i="31" s="1"/>
  <c r="L197" i="31" s="1"/>
  <c r="L217" i="31" s="1"/>
  <c r="L237" i="31" s="1"/>
  <c r="K17" i="31"/>
  <c r="K37" i="31" s="1"/>
  <c r="K57" i="31" s="1"/>
  <c r="K77" i="31" s="1"/>
  <c r="K97" i="31" s="1"/>
  <c r="K117" i="31" s="1"/>
  <c r="K137" i="31" s="1"/>
  <c r="K157" i="31" s="1"/>
  <c r="K177" i="31" s="1"/>
  <c r="K197" i="31" s="1"/>
  <c r="K217" i="31" s="1"/>
  <c r="K237" i="31" s="1"/>
  <c r="J17" i="31"/>
  <c r="J37" i="31" s="1"/>
  <c r="J57" i="31" s="1"/>
  <c r="J77" i="31" s="1"/>
  <c r="J97" i="31" s="1"/>
  <c r="J117" i="31" s="1"/>
  <c r="J137" i="31" s="1"/>
  <c r="J157" i="31" s="1"/>
  <c r="J177" i="31" s="1"/>
  <c r="J197" i="31" s="1"/>
  <c r="J217" i="31" s="1"/>
  <c r="J237" i="31" s="1"/>
  <c r="I17" i="31"/>
  <c r="I37" i="31" s="1"/>
  <c r="I57" i="31" s="1"/>
  <c r="I77" i="31" s="1"/>
  <c r="I97" i="31" s="1"/>
  <c r="I117" i="31" s="1"/>
  <c r="I137" i="31" s="1"/>
  <c r="I157" i="31" s="1"/>
  <c r="I177" i="31" s="1"/>
  <c r="I197" i="31" s="1"/>
  <c r="I217" i="31" s="1"/>
  <c r="I237" i="31" s="1"/>
  <c r="H17" i="31"/>
  <c r="G17" i="31"/>
  <c r="G37" i="31" s="1"/>
  <c r="G57" i="31" s="1"/>
  <c r="G77" i="31" s="1"/>
  <c r="G97" i="31" s="1"/>
  <c r="G117" i="31" s="1"/>
  <c r="G137" i="31" s="1"/>
  <c r="G157" i="31" s="1"/>
  <c r="G177" i="31" s="1"/>
  <c r="G197" i="31" s="1"/>
  <c r="G217" i="31" s="1"/>
  <c r="G237" i="31" s="1"/>
  <c r="F17" i="31"/>
  <c r="F37" i="31" s="1"/>
  <c r="F57" i="31" s="1"/>
  <c r="F77" i="31" s="1"/>
  <c r="F97" i="31" s="1"/>
  <c r="F117" i="31" s="1"/>
  <c r="F137" i="31" s="1"/>
  <c r="F157" i="31" s="1"/>
  <c r="F177" i="31" s="1"/>
  <c r="F197" i="31" s="1"/>
  <c r="F217" i="31" s="1"/>
  <c r="F237" i="31" s="1"/>
  <c r="E17" i="31"/>
  <c r="E37" i="31" s="1"/>
  <c r="E57" i="31" s="1"/>
  <c r="E77" i="31" s="1"/>
  <c r="E97" i="31" s="1"/>
  <c r="E117" i="31" s="1"/>
  <c r="E137" i="31" s="1"/>
  <c r="E157" i="31" s="1"/>
  <c r="E177" i="31" s="1"/>
  <c r="E197" i="31" s="1"/>
  <c r="E217" i="31" s="1"/>
  <c r="E237" i="31" s="1"/>
  <c r="D17" i="31"/>
  <c r="D37" i="31" s="1"/>
  <c r="D57" i="31" s="1"/>
  <c r="D77" i="31" s="1"/>
  <c r="AG16" i="31"/>
  <c r="AG36" i="31" s="1"/>
  <c r="AG56" i="31" s="1"/>
  <c r="AG76" i="31" s="1"/>
  <c r="AG96" i="31" s="1"/>
  <c r="AG116" i="31" s="1"/>
  <c r="AG136" i="31" s="1"/>
  <c r="AG156" i="31" s="1"/>
  <c r="AG176" i="31" s="1"/>
  <c r="AG196" i="31" s="1"/>
  <c r="AG216" i="31" s="1"/>
  <c r="AG236" i="31" s="1"/>
  <c r="AF16" i="31"/>
  <c r="AE16" i="31"/>
  <c r="AE36" i="31" s="1"/>
  <c r="AE56" i="31" s="1"/>
  <c r="AE76" i="31" s="1"/>
  <c r="AE96" i="31" s="1"/>
  <c r="AE116" i="31" s="1"/>
  <c r="AE136" i="31" s="1"/>
  <c r="AE156" i="31" s="1"/>
  <c r="AE176" i="31" s="1"/>
  <c r="AE196" i="31" s="1"/>
  <c r="AE216" i="31" s="1"/>
  <c r="AE236" i="31" s="1"/>
  <c r="AD16" i="31"/>
  <c r="AD36" i="31" s="1"/>
  <c r="AD56" i="31" s="1"/>
  <c r="AD76" i="31" s="1"/>
  <c r="AD96" i="31" s="1"/>
  <c r="AD116" i="31" s="1"/>
  <c r="AD136" i="31" s="1"/>
  <c r="AD156" i="31" s="1"/>
  <c r="AD176" i="31" s="1"/>
  <c r="AD196" i="31" s="1"/>
  <c r="AD216" i="31" s="1"/>
  <c r="AD236" i="31" s="1"/>
  <c r="AC16" i="31"/>
  <c r="AC36" i="31" s="1"/>
  <c r="AC56" i="31" s="1"/>
  <c r="AC76" i="31" s="1"/>
  <c r="AC96" i="31" s="1"/>
  <c r="AC116" i="31" s="1"/>
  <c r="AC136" i="31" s="1"/>
  <c r="AC156" i="31" s="1"/>
  <c r="AC176" i="31" s="1"/>
  <c r="AC196" i="31" s="1"/>
  <c r="AC216" i="31" s="1"/>
  <c r="AC236" i="31" s="1"/>
  <c r="AB16" i="31"/>
  <c r="AB36" i="31" s="1"/>
  <c r="AB56" i="31" s="1"/>
  <c r="AB76" i="31" s="1"/>
  <c r="AB96" i="31" s="1"/>
  <c r="AB116" i="31" s="1"/>
  <c r="AB136" i="31" s="1"/>
  <c r="AB156" i="31" s="1"/>
  <c r="AB176" i="31" s="1"/>
  <c r="AB196" i="31" s="1"/>
  <c r="AB216" i="31" s="1"/>
  <c r="AB236" i="31" s="1"/>
  <c r="AA16" i="31"/>
  <c r="AA36" i="31" s="1"/>
  <c r="AA56" i="31" s="1"/>
  <c r="AA76" i="31" s="1"/>
  <c r="AA96" i="31" s="1"/>
  <c r="AA116" i="31" s="1"/>
  <c r="AA136" i="31" s="1"/>
  <c r="AA156" i="31" s="1"/>
  <c r="AA176" i="31" s="1"/>
  <c r="AA196" i="31" s="1"/>
  <c r="AA216" i="31" s="1"/>
  <c r="AA236" i="31" s="1"/>
  <c r="Z16" i="31"/>
  <c r="Z36" i="31" s="1"/>
  <c r="Z56" i="31" s="1"/>
  <c r="Z76" i="31" s="1"/>
  <c r="Z96" i="31" s="1"/>
  <c r="Z116" i="31" s="1"/>
  <c r="Z136" i="31" s="1"/>
  <c r="Z156" i="31" s="1"/>
  <c r="Z176" i="31" s="1"/>
  <c r="Z196" i="31" s="1"/>
  <c r="Z216" i="31" s="1"/>
  <c r="Z236" i="31" s="1"/>
  <c r="Y16" i="31"/>
  <c r="Y36" i="31" s="1"/>
  <c r="Y56" i="31" s="1"/>
  <c r="Y76" i="31" s="1"/>
  <c r="Y96" i="31" s="1"/>
  <c r="Y116" i="31" s="1"/>
  <c r="Y136" i="31" s="1"/>
  <c r="Y156" i="31" s="1"/>
  <c r="Y176" i="31" s="1"/>
  <c r="Y196" i="31" s="1"/>
  <c r="Y216" i="31" s="1"/>
  <c r="Y236" i="31" s="1"/>
  <c r="X16" i="31"/>
  <c r="W16" i="31"/>
  <c r="W36" i="31" s="1"/>
  <c r="V16" i="31"/>
  <c r="V36" i="31" s="1"/>
  <c r="V56" i="31" s="1"/>
  <c r="V76" i="31" s="1"/>
  <c r="V96" i="31" s="1"/>
  <c r="V116" i="31" s="1"/>
  <c r="V136" i="31" s="1"/>
  <c r="V156" i="31" s="1"/>
  <c r="V176" i="31" s="1"/>
  <c r="V196" i="31" s="1"/>
  <c r="V216" i="31" s="1"/>
  <c r="V236" i="31" s="1"/>
  <c r="U16" i="31"/>
  <c r="U36" i="31" s="1"/>
  <c r="U56" i="31" s="1"/>
  <c r="U76" i="31" s="1"/>
  <c r="U96" i="31" s="1"/>
  <c r="U116" i="31" s="1"/>
  <c r="U136" i="31" s="1"/>
  <c r="U156" i="31" s="1"/>
  <c r="U176" i="31" s="1"/>
  <c r="U196" i="31" s="1"/>
  <c r="U216" i="31" s="1"/>
  <c r="U236" i="31" s="1"/>
  <c r="T16" i="31"/>
  <c r="T36" i="31" s="1"/>
  <c r="T56" i="31" s="1"/>
  <c r="T76" i="31" s="1"/>
  <c r="T96" i="31" s="1"/>
  <c r="T116" i="31" s="1"/>
  <c r="T136" i="31" s="1"/>
  <c r="T156" i="31" s="1"/>
  <c r="T176" i="31" s="1"/>
  <c r="T196" i="31" s="1"/>
  <c r="T216" i="31" s="1"/>
  <c r="T236" i="31" s="1"/>
  <c r="S16" i="31"/>
  <c r="S36" i="31" s="1"/>
  <c r="S56" i="31" s="1"/>
  <c r="S76" i="31" s="1"/>
  <c r="S96" i="31" s="1"/>
  <c r="S116" i="31" s="1"/>
  <c r="S136" i="31" s="1"/>
  <c r="S156" i="31" s="1"/>
  <c r="S176" i="31" s="1"/>
  <c r="S196" i="31" s="1"/>
  <c r="S216" i="31" s="1"/>
  <c r="S236" i="31" s="1"/>
  <c r="R16" i="31"/>
  <c r="R36" i="31" s="1"/>
  <c r="R56" i="31" s="1"/>
  <c r="R76" i="31" s="1"/>
  <c r="R96" i="31" s="1"/>
  <c r="R116" i="31" s="1"/>
  <c r="R136" i="31" s="1"/>
  <c r="R156" i="31" s="1"/>
  <c r="R176" i="31" s="1"/>
  <c r="R196" i="31" s="1"/>
  <c r="R216" i="31" s="1"/>
  <c r="R236" i="31" s="1"/>
  <c r="Q16" i="31"/>
  <c r="Q36" i="31" s="1"/>
  <c r="Q56" i="31" s="1"/>
  <c r="Q76" i="31" s="1"/>
  <c r="Q96" i="31" s="1"/>
  <c r="Q116" i="31" s="1"/>
  <c r="Q136" i="31" s="1"/>
  <c r="Q156" i="31" s="1"/>
  <c r="Q176" i="31" s="1"/>
  <c r="Q196" i="31" s="1"/>
  <c r="Q216" i="31" s="1"/>
  <c r="Q236" i="31" s="1"/>
  <c r="P16" i="31"/>
  <c r="O16" i="31"/>
  <c r="O36" i="31" s="1"/>
  <c r="O56" i="31" s="1"/>
  <c r="O76" i="31" s="1"/>
  <c r="O96" i="31" s="1"/>
  <c r="O116" i="31" s="1"/>
  <c r="O136" i="31" s="1"/>
  <c r="O156" i="31" s="1"/>
  <c r="O176" i="31" s="1"/>
  <c r="O196" i="31" s="1"/>
  <c r="O216" i="31" s="1"/>
  <c r="O236" i="31" s="1"/>
  <c r="N16" i="31"/>
  <c r="N36" i="31" s="1"/>
  <c r="N56" i="31" s="1"/>
  <c r="N76" i="31" s="1"/>
  <c r="N96" i="31" s="1"/>
  <c r="N116" i="31" s="1"/>
  <c r="N136" i="31" s="1"/>
  <c r="N156" i="31" s="1"/>
  <c r="N176" i="31" s="1"/>
  <c r="N196" i="31" s="1"/>
  <c r="N216" i="31" s="1"/>
  <c r="N236" i="31" s="1"/>
  <c r="M16" i="31"/>
  <c r="M36" i="31" s="1"/>
  <c r="M56" i="31" s="1"/>
  <c r="M76" i="31" s="1"/>
  <c r="M96" i="31" s="1"/>
  <c r="M116" i="31" s="1"/>
  <c r="M136" i="31" s="1"/>
  <c r="M156" i="31" s="1"/>
  <c r="M176" i="31" s="1"/>
  <c r="M196" i="31" s="1"/>
  <c r="M216" i="31" s="1"/>
  <c r="M236" i="31" s="1"/>
  <c r="L16" i="31"/>
  <c r="L36" i="31" s="1"/>
  <c r="L56" i="31" s="1"/>
  <c r="L76" i="31" s="1"/>
  <c r="L96" i="31" s="1"/>
  <c r="L116" i="31" s="1"/>
  <c r="L136" i="31" s="1"/>
  <c r="L156" i="31" s="1"/>
  <c r="L176" i="31" s="1"/>
  <c r="L196" i="31" s="1"/>
  <c r="L216" i="31" s="1"/>
  <c r="L236" i="31" s="1"/>
  <c r="K16" i="31"/>
  <c r="K36" i="31" s="1"/>
  <c r="K56" i="31" s="1"/>
  <c r="K76" i="31" s="1"/>
  <c r="K96" i="31" s="1"/>
  <c r="K116" i="31" s="1"/>
  <c r="K136" i="31" s="1"/>
  <c r="K156" i="31" s="1"/>
  <c r="K176" i="31" s="1"/>
  <c r="K196" i="31" s="1"/>
  <c r="K216" i="31" s="1"/>
  <c r="K236" i="31" s="1"/>
  <c r="J16" i="31"/>
  <c r="J36" i="31" s="1"/>
  <c r="J56" i="31" s="1"/>
  <c r="J76" i="31" s="1"/>
  <c r="J96" i="31" s="1"/>
  <c r="J116" i="31" s="1"/>
  <c r="J136" i="31" s="1"/>
  <c r="J156" i="31" s="1"/>
  <c r="J176" i="31" s="1"/>
  <c r="J196" i="31" s="1"/>
  <c r="J216" i="31" s="1"/>
  <c r="J236" i="31" s="1"/>
  <c r="I16" i="31"/>
  <c r="I36" i="31" s="1"/>
  <c r="I56" i="31" s="1"/>
  <c r="I76" i="31" s="1"/>
  <c r="I96" i="31" s="1"/>
  <c r="I116" i="31" s="1"/>
  <c r="I136" i="31" s="1"/>
  <c r="I156" i="31" s="1"/>
  <c r="I176" i="31" s="1"/>
  <c r="I196" i="31" s="1"/>
  <c r="I216" i="31" s="1"/>
  <c r="I236" i="31" s="1"/>
  <c r="H16" i="31"/>
  <c r="G16" i="31"/>
  <c r="G36" i="31" s="1"/>
  <c r="G56" i="31" s="1"/>
  <c r="G76" i="31" s="1"/>
  <c r="G96" i="31" s="1"/>
  <c r="G116" i="31" s="1"/>
  <c r="G136" i="31" s="1"/>
  <c r="G156" i="31" s="1"/>
  <c r="G176" i="31" s="1"/>
  <c r="G196" i="31" s="1"/>
  <c r="G216" i="31" s="1"/>
  <c r="G236" i="31" s="1"/>
  <c r="F16" i="31"/>
  <c r="F36" i="31" s="1"/>
  <c r="F56" i="31" s="1"/>
  <c r="F76" i="31" s="1"/>
  <c r="F96" i="31" s="1"/>
  <c r="F116" i="31" s="1"/>
  <c r="F136" i="31" s="1"/>
  <c r="F156" i="31" s="1"/>
  <c r="F176" i="31" s="1"/>
  <c r="F196" i="31" s="1"/>
  <c r="F216" i="31" s="1"/>
  <c r="F236" i="31" s="1"/>
  <c r="E16" i="31"/>
  <c r="E36" i="31" s="1"/>
  <c r="E56" i="31" s="1"/>
  <c r="E76" i="31" s="1"/>
  <c r="E96" i="31" s="1"/>
  <c r="E116" i="31" s="1"/>
  <c r="E136" i="31" s="1"/>
  <c r="E156" i="31" s="1"/>
  <c r="E176" i="31" s="1"/>
  <c r="E196" i="31" s="1"/>
  <c r="E216" i="31" s="1"/>
  <c r="E236" i="31" s="1"/>
  <c r="D16" i="31"/>
  <c r="D36" i="31" s="1"/>
  <c r="D56" i="31" s="1"/>
  <c r="D76" i="31" s="1"/>
  <c r="AG15" i="31"/>
  <c r="AG35" i="31" s="1"/>
  <c r="AG55" i="31" s="1"/>
  <c r="AG75" i="31" s="1"/>
  <c r="AG95" i="31" s="1"/>
  <c r="AG115" i="31" s="1"/>
  <c r="AG135" i="31" s="1"/>
  <c r="AG155" i="31" s="1"/>
  <c r="AG175" i="31" s="1"/>
  <c r="AG195" i="31" s="1"/>
  <c r="AG215" i="31" s="1"/>
  <c r="AG235" i="31" s="1"/>
  <c r="AF15" i="31"/>
  <c r="AE15" i="31"/>
  <c r="AE35" i="31" s="1"/>
  <c r="AE55" i="31" s="1"/>
  <c r="AE75" i="31" s="1"/>
  <c r="AE95" i="31" s="1"/>
  <c r="AE115" i="31" s="1"/>
  <c r="AE135" i="31" s="1"/>
  <c r="AE155" i="31" s="1"/>
  <c r="AE175" i="31" s="1"/>
  <c r="AE195" i="31" s="1"/>
  <c r="AE215" i="31" s="1"/>
  <c r="AE235" i="31" s="1"/>
  <c r="AD15" i="31"/>
  <c r="AD35" i="31" s="1"/>
  <c r="AD55" i="31" s="1"/>
  <c r="AD75" i="31" s="1"/>
  <c r="AD95" i="31" s="1"/>
  <c r="AD115" i="31" s="1"/>
  <c r="AD135" i="31" s="1"/>
  <c r="AD155" i="31" s="1"/>
  <c r="AD175" i="31" s="1"/>
  <c r="AD195" i="31" s="1"/>
  <c r="AD215" i="31" s="1"/>
  <c r="AD235" i="31" s="1"/>
  <c r="AC15" i="31"/>
  <c r="AC35" i="31" s="1"/>
  <c r="AC55" i="31" s="1"/>
  <c r="AC75" i="31" s="1"/>
  <c r="AC95" i="31" s="1"/>
  <c r="AC115" i="31" s="1"/>
  <c r="AC135" i="31" s="1"/>
  <c r="AC155" i="31" s="1"/>
  <c r="AC175" i="31" s="1"/>
  <c r="AC195" i="31" s="1"/>
  <c r="AC215" i="31" s="1"/>
  <c r="AC235" i="31" s="1"/>
  <c r="AB15" i="31"/>
  <c r="AB35" i="31" s="1"/>
  <c r="AB55" i="31" s="1"/>
  <c r="AB75" i="31" s="1"/>
  <c r="AB95" i="31" s="1"/>
  <c r="AB115" i="31" s="1"/>
  <c r="AB135" i="31" s="1"/>
  <c r="AB155" i="31" s="1"/>
  <c r="AB175" i="31" s="1"/>
  <c r="AB195" i="31" s="1"/>
  <c r="AB215" i="31" s="1"/>
  <c r="AB235" i="31" s="1"/>
  <c r="AA15" i="31"/>
  <c r="AA35" i="31" s="1"/>
  <c r="AA55" i="31" s="1"/>
  <c r="AA75" i="31" s="1"/>
  <c r="AA95" i="31" s="1"/>
  <c r="AA115" i="31" s="1"/>
  <c r="AA135" i="31" s="1"/>
  <c r="AA155" i="31" s="1"/>
  <c r="AA175" i="31" s="1"/>
  <c r="AA195" i="31" s="1"/>
  <c r="AA215" i="31" s="1"/>
  <c r="AA235" i="31" s="1"/>
  <c r="Z15" i="31"/>
  <c r="Z35" i="31" s="1"/>
  <c r="Z55" i="31" s="1"/>
  <c r="Z75" i="31" s="1"/>
  <c r="Z95" i="31" s="1"/>
  <c r="Z115" i="31" s="1"/>
  <c r="Z135" i="31" s="1"/>
  <c r="Z155" i="31" s="1"/>
  <c r="Z175" i="31" s="1"/>
  <c r="Z195" i="31" s="1"/>
  <c r="Z215" i="31" s="1"/>
  <c r="Z235" i="31" s="1"/>
  <c r="Y15" i="31"/>
  <c r="Y35" i="31" s="1"/>
  <c r="Y55" i="31" s="1"/>
  <c r="Y75" i="31" s="1"/>
  <c r="Y95" i="31" s="1"/>
  <c r="Y115" i="31" s="1"/>
  <c r="Y135" i="31" s="1"/>
  <c r="Y155" i="31" s="1"/>
  <c r="Y175" i="31" s="1"/>
  <c r="Y195" i="31" s="1"/>
  <c r="Y215" i="31" s="1"/>
  <c r="Y235" i="31" s="1"/>
  <c r="X15" i="31"/>
  <c r="W15" i="31"/>
  <c r="W35" i="31" s="1"/>
  <c r="V15" i="31"/>
  <c r="V35" i="31" s="1"/>
  <c r="V55" i="31" s="1"/>
  <c r="V75" i="31" s="1"/>
  <c r="V95" i="31" s="1"/>
  <c r="V115" i="31" s="1"/>
  <c r="V135" i="31" s="1"/>
  <c r="V155" i="31" s="1"/>
  <c r="V175" i="31" s="1"/>
  <c r="V195" i="31" s="1"/>
  <c r="V215" i="31" s="1"/>
  <c r="V235" i="31" s="1"/>
  <c r="U15" i="31"/>
  <c r="U35" i="31" s="1"/>
  <c r="U55" i="31" s="1"/>
  <c r="U75" i="31" s="1"/>
  <c r="U95" i="31" s="1"/>
  <c r="U115" i="31" s="1"/>
  <c r="U135" i="31" s="1"/>
  <c r="U155" i="31" s="1"/>
  <c r="U175" i="31" s="1"/>
  <c r="U195" i="31" s="1"/>
  <c r="U215" i="31" s="1"/>
  <c r="U235" i="31" s="1"/>
  <c r="T15" i="31"/>
  <c r="T35" i="31" s="1"/>
  <c r="T55" i="31" s="1"/>
  <c r="T75" i="31" s="1"/>
  <c r="T95" i="31" s="1"/>
  <c r="T115" i="31" s="1"/>
  <c r="T135" i="31" s="1"/>
  <c r="T155" i="31" s="1"/>
  <c r="T175" i="31" s="1"/>
  <c r="T195" i="31" s="1"/>
  <c r="T215" i="31" s="1"/>
  <c r="T235" i="31" s="1"/>
  <c r="S15" i="31"/>
  <c r="S35" i="31" s="1"/>
  <c r="S55" i="31" s="1"/>
  <c r="S75" i="31" s="1"/>
  <c r="S95" i="31" s="1"/>
  <c r="S115" i="31" s="1"/>
  <c r="S135" i="31" s="1"/>
  <c r="S155" i="31" s="1"/>
  <c r="S175" i="31" s="1"/>
  <c r="S195" i="31" s="1"/>
  <c r="S215" i="31" s="1"/>
  <c r="S235" i="31" s="1"/>
  <c r="R15" i="31"/>
  <c r="R35" i="31" s="1"/>
  <c r="R55" i="31" s="1"/>
  <c r="R75" i="31" s="1"/>
  <c r="R95" i="31" s="1"/>
  <c r="R115" i="31" s="1"/>
  <c r="R135" i="31" s="1"/>
  <c r="R155" i="31" s="1"/>
  <c r="R175" i="31" s="1"/>
  <c r="R195" i="31" s="1"/>
  <c r="R215" i="31" s="1"/>
  <c r="R235" i="31" s="1"/>
  <c r="Q15" i="31"/>
  <c r="Q35" i="31" s="1"/>
  <c r="Q55" i="31" s="1"/>
  <c r="Q75" i="31" s="1"/>
  <c r="Q95" i="31" s="1"/>
  <c r="Q115" i="31" s="1"/>
  <c r="Q135" i="31" s="1"/>
  <c r="Q155" i="31" s="1"/>
  <c r="Q175" i="31" s="1"/>
  <c r="Q195" i="31" s="1"/>
  <c r="Q215" i="31" s="1"/>
  <c r="Q235" i="31" s="1"/>
  <c r="P15" i="31"/>
  <c r="O15" i="31"/>
  <c r="O35" i="31" s="1"/>
  <c r="O55" i="31" s="1"/>
  <c r="O75" i="31" s="1"/>
  <c r="O95" i="31" s="1"/>
  <c r="O115" i="31" s="1"/>
  <c r="O135" i="31" s="1"/>
  <c r="O155" i="31" s="1"/>
  <c r="O175" i="31" s="1"/>
  <c r="O195" i="31" s="1"/>
  <c r="O215" i="31" s="1"/>
  <c r="O235" i="31" s="1"/>
  <c r="N15" i="31"/>
  <c r="N35" i="31" s="1"/>
  <c r="N55" i="31" s="1"/>
  <c r="N75" i="31" s="1"/>
  <c r="N95" i="31" s="1"/>
  <c r="N115" i="31" s="1"/>
  <c r="N135" i="31" s="1"/>
  <c r="N155" i="31" s="1"/>
  <c r="N175" i="31" s="1"/>
  <c r="N195" i="31" s="1"/>
  <c r="N215" i="31" s="1"/>
  <c r="N235" i="31" s="1"/>
  <c r="M15" i="31"/>
  <c r="M35" i="31" s="1"/>
  <c r="M55" i="31" s="1"/>
  <c r="M75" i="31" s="1"/>
  <c r="M95" i="31" s="1"/>
  <c r="M115" i="31" s="1"/>
  <c r="M135" i="31" s="1"/>
  <c r="M155" i="31" s="1"/>
  <c r="M175" i="31" s="1"/>
  <c r="M195" i="31" s="1"/>
  <c r="M215" i="31" s="1"/>
  <c r="M235" i="31" s="1"/>
  <c r="L15" i="31"/>
  <c r="L35" i="31" s="1"/>
  <c r="L55" i="31" s="1"/>
  <c r="L75" i="31" s="1"/>
  <c r="L95" i="31" s="1"/>
  <c r="L115" i="31" s="1"/>
  <c r="L135" i="31" s="1"/>
  <c r="L155" i="31" s="1"/>
  <c r="L175" i="31" s="1"/>
  <c r="L195" i="31" s="1"/>
  <c r="L215" i="31" s="1"/>
  <c r="L235" i="31" s="1"/>
  <c r="K15" i="31"/>
  <c r="K35" i="31" s="1"/>
  <c r="K55" i="31" s="1"/>
  <c r="K75" i="31" s="1"/>
  <c r="K95" i="31" s="1"/>
  <c r="K115" i="31" s="1"/>
  <c r="K135" i="31" s="1"/>
  <c r="K155" i="31" s="1"/>
  <c r="K175" i="31" s="1"/>
  <c r="K195" i="31" s="1"/>
  <c r="K215" i="31" s="1"/>
  <c r="K235" i="31" s="1"/>
  <c r="J15" i="31"/>
  <c r="J35" i="31" s="1"/>
  <c r="J55" i="31" s="1"/>
  <c r="J75" i="31" s="1"/>
  <c r="J95" i="31" s="1"/>
  <c r="J115" i="31" s="1"/>
  <c r="J135" i="31" s="1"/>
  <c r="J155" i="31" s="1"/>
  <c r="J175" i="31" s="1"/>
  <c r="J195" i="31" s="1"/>
  <c r="J215" i="31" s="1"/>
  <c r="J235" i="31" s="1"/>
  <c r="I15" i="31"/>
  <c r="I35" i="31" s="1"/>
  <c r="I55" i="31" s="1"/>
  <c r="I75" i="31" s="1"/>
  <c r="I95" i="31" s="1"/>
  <c r="I115" i="31" s="1"/>
  <c r="I135" i="31" s="1"/>
  <c r="I155" i="31" s="1"/>
  <c r="I175" i="31" s="1"/>
  <c r="I195" i="31" s="1"/>
  <c r="I215" i="31" s="1"/>
  <c r="I235" i="31" s="1"/>
  <c r="H15" i="31"/>
  <c r="G15" i="31"/>
  <c r="G35" i="31" s="1"/>
  <c r="G55" i="31" s="1"/>
  <c r="G75" i="31" s="1"/>
  <c r="G95" i="31" s="1"/>
  <c r="G115" i="31" s="1"/>
  <c r="G135" i="31" s="1"/>
  <c r="G155" i="31" s="1"/>
  <c r="G175" i="31" s="1"/>
  <c r="G195" i="31" s="1"/>
  <c r="G215" i="31" s="1"/>
  <c r="G235" i="31" s="1"/>
  <c r="F15" i="31"/>
  <c r="F35" i="31" s="1"/>
  <c r="F55" i="31" s="1"/>
  <c r="F75" i="31" s="1"/>
  <c r="F95" i="31" s="1"/>
  <c r="F115" i="31" s="1"/>
  <c r="F135" i="31" s="1"/>
  <c r="F155" i="31" s="1"/>
  <c r="F175" i="31" s="1"/>
  <c r="F195" i="31" s="1"/>
  <c r="F215" i="31" s="1"/>
  <c r="F235" i="31" s="1"/>
  <c r="E15" i="31"/>
  <c r="E35" i="31" s="1"/>
  <c r="E55" i="31" s="1"/>
  <c r="E75" i="31" s="1"/>
  <c r="E95" i="31" s="1"/>
  <c r="E115" i="31" s="1"/>
  <c r="E135" i="31" s="1"/>
  <c r="E155" i="31" s="1"/>
  <c r="E175" i="31" s="1"/>
  <c r="E195" i="31" s="1"/>
  <c r="E215" i="31" s="1"/>
  <c r="E235" i="31" s="1"/>
  <c r="D15" i="31"/>
  <c r="D35" i="31" s="1"/>
  <c r="D55" i="31" s="1"/>
  <c r="D75" i="31" s="1"/>
  <c r="AG14" i="31"/>
  <c r="AG34" i="31" s="1"/>
  <c r="AG54" i="31" s="1"/>
  <c r="AG74" i="31" s="1"/>
  <c r="AG94" i="31" s="1"/>
  <c r="AG114" i="31" s="1"/>
  <c r="AG134" i="31" s="1"/>
  <c r="AG154" i="31" s="1"/>
  <c r="AG174" i="31" s="1"/>
  <c r="AG194" i="31" s="1"/>
  <c r="AG214" i="31" s="1"/>
  <c r="AG234" i="31" s="1"/>
  <c r="AF14" i="31"/>
  <c r="AF34" i="31" s="1"/>
  <c r="AF54" i="31" s="1"/>
  <c r="AF74" i="31" s="1"/>
  <c r="AF94" i="31" s="1"/>
  <c r="AF114" i="31" s="1"/>
  <c r="AF134" i="31" s="1"/>
  <c r="AF154" i="31" s="1"/>
  <c r="AF174" i="31" s="1"/>
  <c r="AF194" i="31" s="1"/>
  <c r="AF214" i="31" s="1"/>
  <c r="AF234" i="31" s="1"/>
  <c r="AE14" i="31"/>
  <c r="AE34" i="31" s="1"/>
  <c r="AE54" i="31" s="1"/>
  <c r="AE74" i="31" s="1"/>
  <c r="AE94" i="31" s="1"/>
  <c r="AE114" i="31" s="1"/>
  <c r="AE134" i="31" s="1"/>
  <c r="AE154" i="31" s="1"/>
  <c r="AE174" i="31" s="1"/>
  <c r="AE194" i="31" s="1"/>
  <c r="AE214" i="31" s="1"/>
  <c r="AE234" i="31" s="1"/>
  <c r="AD14" i="31"/>
  <c r="AD34" i="31" s="1"/>
  <c r="AD54" i="31" s="1"/>
  <c r="AD74" i="31" s="1"/>
  <c r="AD94" i="31" s="1"/>
  <c r="AD114" i="31" s="1"/>
  <c r="AD134" i="31" s="1"/>
  <c r="AD154" i="31" s="1"/>
  <c r="AD174" i="31" s="1"/>
  <c r="AD194" i="31" s="1"/>
  <c r="AD214" i="31" s="1"/>
  <c r="AD234" i="31" s="1"/>
  <c r="AC14" i="31"/>
  <c r="AC34" i="31" s="1"/>
  <c r="AC54" i="31" s="1"/>
  <c r="AC74" i="31" s="1"/>
  <c r="AC94" i="31" s="1"/>
  <c r="AC114" i="31" s="1"/>
  <c r="AC134" i="31" s="1"/>
  <c r="AC154" i="31" s="1"/>
  <c r="AC174" i="31" s="1"/>
  <c r="AC194" i="31" s="1"/>
  <c r="AC214" i="31" s="1"/>
  <c r="AC234" i="31" s="1"/>
  <c r="AB14" i="31"/>
  <c r="AB34" i="31" s="1"/>
  <c r="AB54" i="31" s="1"/>
  <c r="AB74" i="31" s="1"/>
  <c r="AB94" i="31" s="1"/>
  <c r="AB114" i="31" s="1"/>
  <c r="AB134" i="31" s="1"/>
  <c r="AB154" i="31" s="1"/>
  <c r="AB174" i="31" s="1"/>
  <c r="AB194" i="31" s="1"/>
  <c r="AB214" i="31" s="1"/>
  <c r="AB234" i="31" s="1"/>
  <c r="AA14" i="31"/>
  <c r="AA34" i="31" s="1"/>
  <c r="AA54" i="31" s="1"/>
  <c r="AA74" i="31" s="1"/>
  <c r="AA94" i="31" s="1"/>
  <c r="AA114" i="31" s="1"/>
  <c r="AA134" i="31" s="1"/>
  <c r="AA154" i="31" s="1"/>
  <c r="AA174" i="31" s="1"/>
  <c r="AA194" i="31" s="1"/>
  <c r="AA214" i="31" s="1"/>
  <c r="AA234" i="31" s="1"/>
  <c r="Z14" i="31"/>
  <c r="Z34" i="31" s="1"/>
  <c r="Z54" i="31" s="1"/>
  <c r="Z74" i="31" s="1"/>
  <c r="Z94" i="31" s="1"/>
  <c r="Z114" i="31" s="1"/>
  <c r="Z134" i="31" s="1"/>
  <c r="Z154" i="31" s="1"/>
  <c r="Z174" i="31" s="1"/>
  <c r="Z194" i="31" s="1"/>
  <c r="Z214" i="31" s="1"/>
  <c r="Z234" i="31" s="1"/>
  <c r="Y14" i="31"/>
  <c r="Y34" i="31" s="1"/>
  <c r="Y54" i="31" s="1"/>
  <c r="Y74" i="31" s="1"/>
  <c r="Y94" i="31" s="1"/>
  <c r="Y114" i="31" s="1"/>
  <c r="Y134" i="31" s="1"/>
  <c r="Y154" i="31" s="1"/>
  <c r="Y174" i="31" s="1"/>
  <c r="Y194" i="31" s="1"/>
  <c r="Y214" i="31" s="1"/>
  <c r="Y234" i="31" s="1"/>
  <c r="X14" i="31"/>
  <c r="X34" i="31" s="1"/>
  <c r="X54" i="31" s="1"/>
  <c r="X74" i="31" s="1"/>
  <c r="X94" i="31" s="1"/>
  <c r="X114" i="31" s="1"/>
  <c r="X134" i="31" s="1"/>
  <c r="X154" i="31" s="1"/>
  <c r="X174" i="31" s="1"/>
  <c r="X194" i="31" s="1"/>
  <c r="X214" i="31" s="1"/>
  <c r="X234" i="31" s="1"/>
  <c r="W14" i="31"/>
  <c r="W34" i="31" s="1"/>
  <c r="V14" i="31"/>
  <c r="V34" i="31" s="1"/>
  <c r="V54" i="31" s="1"/>
  <c r="V74" i="31" s="1"/>
  <c r="V94" i="31" s="1"/>
  <c r="V114" i="31" s="1"/>
  <c r="V134" i="31" s="1"/>
  <c r="V154" i="31" s="1"/>
  <c r="V174" i="31" s="1"/>
  <c r="V194" i="31" s="1"/>
  <c r="V214" i="31" s="1"/>
  <c r="V234" i="31" s="1"/>
  <c r="U14" i="31"/>
  <c r="U34" i="31" s="1"/>
  <c r="U54" i="31" s="1"/>
  <c r="U74" i="31" s="1"/>
  <c r="U94" i="31" s="1"/>
  <c r="T14" i="31"/>
  <c r="T34" i="31" s="1"/>
  <c r="T54" i="31" s="1"/>
  <c r="T74" i="31" s="1"/>
  <c r="T94" i="31" s="1"/>
  <c r="T114" i="31" s="1"/>
  <c r="T134" i="31" s="1"/>
  <c r="T154" i="31" s="1"/>
  <c r="T174" i="31" s="1"/>
  <c r="T194" i="31" s="1"/>
  <c r="T214" i="31" s="1"/>
  <c r="T234" i="31" s="1"/>
  <c r="S14" i="31"/>
  <c r="S34" i="31" s="1"/>
  <c r="S54" i="31" s="1"/>
  <c r="S74" i="31" s="1"/>
  <c r="S94" i="31" s="1"/>
  <c r="S114" i="31" s="1"/>
  <c r="S134" i="31" s="1"/>
  <c r="S154" i="31" s="1"/>
  <c r="S174" i="31" s="1"/>
  <c r="S194" i="31" s="1"/>
  <c r="S214" i="31" s="1"/>
  <c r="S234" i="31" s="1"/>
  <c r="R14" i="31"/>
  <c r="R34" i="31" s="1"/>
  <c r="R54" i="31" s="1"/>
  <c r="R74" i="31" s="1"/>
  <c r="R94" i="31" s="1"/>
  <c r="R114" i="31" s="1"/>
  <c r="R134" i="31" s="1"/>
  <c r="R154" i="31" s="1"/>
  <c r="R174" i="31" s="1"/>
  <c r="R194" i="31" s="1"/>
  <c r="R214" i="31" s="1"/>
  <c r="R234" i="31" s="1"/>
  <c r="Q14" i="31"/>
  <c r="Q34" i="31" s="1"/>
  <c r="Q54" i="31" s="1"/>
  <c r="Q74" i="31" s="1"/>
  <c r="Q94" i="31" s="1"/>
  <c r="Q114" i="31" s="1"/>
  <c r="Q134" i="31" s="1"/>
  <c r="Q154" i="31" s="1"/>
  <c r="Q174" i="31" s="1"/>
  <c r="Q194" i="31" s="1"/>
  <c r="Q214" i="31" s="1"/>
  <c r="Q234" i="31" s="1"/>
  <c r="P14" i="31"/>
  <c r="P34" i="31" s="1"/>
  <c r="P54" i="31" s="1"/>
  <c r="P74" i="31" s="1"/>
  <c r="P94" i="31" s="1"/>
  <c r="P114" i="31" s="1"/>
  <c r="P134" i="31" s="1"/>
  <c r="P154" i="31" s="1"/>
  <c r="P174" i="31" s="1"/>
  <c r="P194" i="31" s="1"/>
  <c r="P214" i="31" s="1"/>
  <c r="P234" i="31" s="1"/>
  <c r="O14" i="31"/>
  <c r="O34" i="31" s="1"/>
  <c r="O54" i="31" s="1"/>
  <c r="O74" i="31" s="1"/>
  <c r="O94" i="31" s="1"/>
  <c r="O114" i="31" s="1"/>
  <c r="O134" i="31" s="1"/>
  <c r="O154" i="31" s="1"/>
  <c r="O174" i="31" s="1"/>
  <c r="O194" i="31" s="1"/>
  <c r="O214" i="31" s="1"/>
  <c r="O234" i="31" s="1"/>
  <c r="N14" i="31"/>
  <c r="N34" i="31" s="1"/>
  <c r="N54" i="31" s="1"/>
  <c r="N74" i="31" s="1"/>
  <c r="N94" i="31" s="1"/>
  <c r="N114" i="31" s="1"/>
  <c r="N134" i="31" s="1"/>
  <c r="N154" i="31" s="1"/>
  <c r="N174" i="31" s="1"/>
  <c r="N194" i="31" s="1"/>
  <c r="N214" i="31" s="1"/>
  <c r="N234" i="31" s="1"/>
  <c r="M14" i="31"/>
  <c r="M34" i="31" s="1"/>
  <c r="M54" i="31" s="1"/>
  <c r="M74" i="31" s="1"/>
  <c r="M94" i="31" s="1"/>
  <c r="M114" i="31" s="1"/>
  <c r="M134" i="31" s="1"/>
  <c r="M154" i="31" s="1"/>
  <c r="M174" i="31" s="1"/>
  <c r="M194" i="31" s="1"/>
  <c r="M214" i="31" s="1"/>
  <c r="M234" i="31" s="1"/>
  <c r="L14" i="31"/>
  <c r="L34" i="31" s="1"/>
  <c r="L54" i="31" s="1"/>
  <c r="L74" i="31" s="1"/>
  <c r="L94" i="31" s="1"/>
  <c r="L114" i="31" s="1"/>
  <c r="L134" i="31" s="1"/>
  <c r="L154" i="31" s="1"/>
  <c r="L174" i="31" s="1"/>
  <c r="L194" i="31" s="1"/>
  <c r="L214" i="31" s="1"/>
  <c r="L234" i="31" s="1"/>
  <c r="K14" i="31"/>
  <c r="K34" i="31" s="1"/>
  <c r="K54" i="31" s="1"/>
  <c r="K74" i="31" s="1"/>
  <c r="K94" i="31" s="1"/>
  <c r="K114" i="31" s="1"/>
  <c r="K134" i="31" s="1"/>
  <c r="K154" i="31" s="1"/>
  <c r="K174" i="31" s="1"/>
  <c r="K194" i="31" s="1"/>
  <c r="K214" i="31" s="1"/>
  <c r="K234" i="31" s="1"/>
  <c r="J14" i="31"/>
  <c r="J34" i="31" s="1"/>
  <c r="J54" i="31" s="1"/>
  <c r="J74" i="31" s="1"/>
  <c r="J94" i="31" s="1"/>
  <c r="J114" i="31" s="1"/>
  <c r="J134" i="31" s="1"/>
  <c r="J154" i="31" s="1"/>
  <c r="J174" i="31" s="1"/>
  <c r="J194" i="31" s="1"/>
  <c r="J214" i="31" s="1"/>
  <c r="J234" i="31" s="1"/>
  <c r="I14" i="31"/>
  <c r="I34" i="31" s="1"/>
  <c r="I54" i="31" s="1"/>
  <c r="I74" i="31" s="1"/>
  <c r="I94" i="31" s="1"/>
  <c r="I114" i="31" s="1"/>
  <c r="I134" i="31" s="1"/>
  <c r="I154" i="31" s="1"/>
  <c r="I174" i="31" s="1"/>
  <c r="I194" i="31" s="1"/>
  <c r="I214" i="31" s="1"/>
  <c r="I234" i="31" s="1"/>
  <c r="H14" i="31"/>
  <c r="H34" i="31" s="1"/>
  <c r="H54" i="31" s="1"/>
  <c r="H74" i="31" s="1"/>
  <c r="H94" i="31" s="1"/>
  <c r="H114" i="31" s="1"/>
  <c r="H134" i="31" s="1"/>
  <c r="H154" i="31" s="1"/>
  <c r="H174" i="31" s="1"/>
  <c r="H194" i="31" s="1"/>
  <c r="H214" i="31" s="1"/>
  <c r="H234" i="31" s="1"/>
  <c r="G14" i="31"/>
  <c r="G34" i="31" s="1"/>
  <c r="G54" i="31" s="1"/>
  <c r="G74" i="31" s="1"/>
  <c r="G94" i="31" s="1"/>
  <c r="G114" i="31" s="1"/>
  <c r="G134" i="31" s="1"/>
  <c r="G154" i="31" s="1"/>
  <c r="G174" i="31" s="1"/>
  <c r="G194" i="31" s="1"/>
  <c r="G214" i="31" s="1"/>
  <c r="G234" i="31" s="1"/>
  <c r="F14" i="31"/>
  <c r="F34" i="31" s="1"/>
  <c r="F54" i="31" s="1"/>
  <c r="F74" i="31" s="1"/>
  <c r="F94" i="31" s="1"/>
  <c r="F114" i="31" s="1"/>
  <c r="F134" i="31" s="1"/>
  <c r="F154" i="31" s="1"/>
  <c r="F174" i="31" s="1"/>
  <c r="F194" i="31" s="1"/>
  <c r="F214" i="31" s="1"/>
  <c r="F234" i="31" s="1"/>
  <c r="E14" i="31"/>
  <c r="E34" i="31" s="1"/>
  <c r="E54" i="31" s="1"/>
  <c r="E74" i="31" s="1"/>
  <c r="E94" i="31" s="1"/>
  <c r="E114" i="31" s="1"/>
  <c r="E134" i="31" s="1"/>
  <c r="E154" i="31" s="1"/>
  <c r="E174" i="31" s="1"/>
  <c r="E194" i="31" s="1"/>
  <c r="E214" i="31" s="1"/>
  <c r="E234" i="31" s="1"/>
  <c r="D14" i="31"/>
  <c r="D34" i="31" s="1"/>
  <c r="D54" i="31" s="1"/>
  <c r="D74" i="31" s="1"/>
  <c r="AG13" i="31"/>
  <c r="AG33" i="31" s="1"/>
  <c r="AG53" i="31" s="1"/>
  <c r="AG73" i="31" s="1"/>
  <c r="AG93" i="31" s="1"/>
  <c r="AG113" i="31" s="1"/>
  <c r="AG133" i="31" s="1"/>
  <c r="AG153" i="31" s="1"/>
  <c r="AG173" i="31" s="1"/>
  <c r="AG193" i="31" s="1"/>
  <c r="AG213" i="31" s="1"/>
  <c r="AG233" i="31" s="1"/>
  <c r="AF13" i="31"/>
  <c r="AE13" i="31"/>
  <c r="AE33" i="31" s="1"/>
  <c r="AE53" i="31" s="1"/>
  <c r="AE73" i="31" s="1"/>
  <c r="AE93" i="31" s="1"/>
  <c r="AE113" i="31" s="1"/>
  <c r="AE133" i="31" s="1"/>
  <c r="AE153" i="31" s="1"/>
  <c r="AE173" i="31" s="1"/>
  <c r="AE193" i="31" s="1"/>
  <c r="AE213" i="31" s="1"/>
  <c r="AE233" i="31" s="1"/>
  <c r="AD13" i="31"/>
  <c r="AD33" i="31" s="1"/>
  <c r="AD53" i="31" s="1"/>
  <c r="AD73" i="31" s="1"/>
  <c r="AD93" i="31" s="1"/>
  <c r="AD113" i="31" s="1"/>
  <c r="AD133" i="31" s="1"/>
  <c r="AD153" i="31" s="1"/>
  <c r="AD173" i="31" s="1"/>
  <c r="AD193" i="31" s="1"/>
  <c r="AD213" i="31" s="1"/>
  <c r="AD233" i="31" s="1"/>
  <c r="AC13" i="31"/>
  <c r="AC33" i="31" s="1"/>
  <c r="AC53" i="31" s="1"/>
  <c r="AC73" i="31" s="1"/>
  <c r="AC93" i="31" s="1"/>
  <c r="AC113" i="31" s="1"/>
  <c r="AC133" i="31" s="1"/>
  <c r="AC153" i="31" s="1"/>
  <c r="AC173" i="31" s="1"/>
  <c r="AC193" i="31" s="1"/>
  <c r="AC213" i="31" s="1"/>
  <c r="AC233" i="31" s="1"/>
  <c r="AB13" i="31"/>
  <c r="AB33" i="31" s="1"/>
  <c r="AB53" i="31" s="1"/>
  <c r="AB73" i="31" s="1"/>
  <c r="AB93" i="31" s="1"/>
  <c r="AB113" i="31" s="1"/>
  <c r="AB133" i="31" s="1"/>
  <c r="AB153" i="31" s="1"/>
  <c r="AB173" i="31" s="1"/>
  <c r="AB193" i="31" s="1"/>
  <c r="AB213" i="31" s="1"/>
  <c r="AB233" i="31" s="1"/>
  <c r="AA13" i="31"/>
  <c r="AA33" i="31" s="1"/>
  <c r="AA53" i="31" s="1"/>
  <c r="AA73" i="31" s="1"/>
  <c r="AA93" i="31" s="1"/>
  <c r="AA113" i="31" s="1"/>
  <c r="AA133" i="31" s="1"/>
  <c r="AA153" i="31" s="1"/>
  <c r="AA173" i="31" s="1"/>
  <c r="AA193" i="31" s="1"/>
  <c r="AA213" i="31" s="1"/>
  <c r="AA233" i="31" s="1"/>
  <c r="Z13" i="31"/>
  <c r="Z33" i="31" s="1"/>
  <c r="Z53" i="31" s="1"/>
  <c r="Z73" i="31" s="1"/>
  <c r="Z93" i="31" s="1"/>
  <c r="Z113" i="31" s="1"/>
  <c r="Z133" i="31" s="1"/>
  <c r="Z153" i="31" s="1"/>
  <c r="Z173" i="31" s="1"/>
  <c r="Z193" i="31" s="1"/>
  <c r="Z213" i="31" s="1"/>
  <c r="Z233" i="31" s="1"/>
  <c r="Y13" i="31"/>
  <c r="Y33" i="31" s="1"/>
  <c r="Y53" i="31" s="1"/>
  <c r="Y73" i="31" s="1"/>
  <c r="Y93" i="31" s="1"/>
  <c r="Y113" i="31" s="1"/>
  <c r="Y133" i="31" s="1"/>
  <c r="Y153" i="31" s="1"/>
  <c r="Y173" i="31" s="1"/>
  <c r="Y193" i="31" s="1"/>
  <c r="Y213" i="31" s="1"/>
  <c r="Y233" i="31" s="1"/>
  <c r="X13" i="31"/>
  <c r="W13" i="31"/>
  <c r="W33" i="31" s="1"/>
  <c r="W53" i="31" s="1"/>
  <c r="W73" i="31" s="1"/>
  <c r="W93" i="31" s="1"/>
  <c r="W113" i="31" s="1"/>
  <c r="W133" i="31" s="1"/>
  <c r="W153" i="31" s="1"/>
  <c r="W173" i="31" s="1"/>
  <c r="W193" i="31" s="1"/>
  <c r="W213" i="31" s="1"/>
  <c r="W233" i="31" s="1"/>
  <c r="V13" i="31"/>
  <c r="V33" i="31" s="1"/>
  <c r="V53" i="31" s="1"/>
  <c r="V73" i="31" s="1"/>
  <c r="V93" i="31" s="1"/>
  <c r="V113" i="31" s="1"/>
  <c r="V133" i="31" s="1"/>
  <c r="V153" i="31" s="1"/>
  <c r="V173" i="31" s="1"/>
  <c r="V193" i="31" s="1"/>
  <c r="V213" i="31" s="1"/>
  <c r="V233" i="31" s="1"/>
  <c r="U13" i="31"/>
  <c r="U33" i="31" s="1"/>
  <c r="U53" i="31" s="1"/>
  <c r="U73" i="31" s="1"/>
  <c r="U93" i="31" s="1"/>
  <c r="U113" i="31" s="1"/>
  <c r="U133" i="31" s="1"/>
  <c r="U153" i="31" s="1"/>
  <c r="U173" i="31" s="1"/>
  <c r="U193" i="31" s="1"/>
  <c r="U213" i="31" s="1"/>
  <c r="U233" i="31" s="1"/>
  <c r="T13" i="31"/>
  <c r="T33" i="31" s="1"/>
  <c r="T53" i="31" s="1"/>
  <c r="T73" i="31" s="1"/>
  <c r="T93" i="31" s="1"/>
  <c r="T113" i="31" s="1"/>
  <c r="T133" i="31" s="1"/>
  <c r="T153" i="31" s="1"/>
  <c r="T173" i="31" s="1"/>
  <c r="T193" i="31" s="1"/>
  <c r="T213" i="31" s="1"/>
  <c r="T233" i="31" s="1"/>
  <c r="S13" i="31"/>
  <c r="S33" i="31" s="1"/>
  <c r="S53" i="31" s="1"/>
  <c r="S73" i="31" s="1"/>
  <c r="S93" i="31" s="1"/>
  <c r="S113" i="31" s="1"/>
  <c r="S133" i="31" s="1"/>
  <c r="S153" i="31" s="1"/>
  <c r="S173" i="31" s="1"/>
  <c r="S193" i="31" s="1"/>
  <c r="S213" i="31" s="1"/>
  <c r="S233" i="31" s="1"/>
  <c r="R13" i="31"/>
  <c r="R33" i="31" s="1"/>
  <c r="R53" i="31" s="1"/>
  <c r="R73" i="31" s="1"/>
  <c r="R93" i="31" s="1"/>
  <c r="R113" i="31" s="1"/>
  <c r="R133" i="31" s="1"/>
  <c r="R153" i="31" s="1"/>
  <c r="R173" i="31" s="1"/>
  <c r="R193" i="31" s="1"/>
  <c r="R213" i="31" s="1"/>
  <c r="R233" i="31" s="1"/>
  <c r="Q13" i="31"/>
  <c r="Q33" i="31" s="1"/>
  <c r="Q53" i="31" s="1"/>
  <c r="Q73" i="31" s="1"/>
  <c r="Q93" i="31" s="1"/>
  <c r="Q113" i="31" s="1"/>
  <c r="Q133" i="31" s="1"/>
  <c r="Q153" i="31" s="1"/>
  <c r="Q173" i="31" s="1"/>
  <c r="Q193" i="31" s="1"/>
  <c r="Q213" i="31" s="1"/>
  <c r="Q233" i="31" s="1"/>
  <c r="P13" i="31"/>
  <c r="O13" i="31"/>
  <c r="O33" i="31" s="1"/>
  <c r="O53" i="31" s="1"/>
  <c r="O73" i="31" s="1"/>
  <c r="O93" i="31" s="1"/>
  <c r="O113" i="31" s="1"/>
  <c r="O133" i="31" s="1"/>
  <c r="O153" i="31" s="1"/>
  <c r="O173" i="31" s="1"/>
  <c r="O193" i="31" s="1"/>
  <c r="O213" i="31" s="1"/>
  <c r="O233" i="31" s="1"/>
  <c r="N13" i="31"/>
  <c r="N33" i="31" s="1"/>
  <c r="N53" i="31" s="1"/>
  <c r="N73" i="31" s="1"/>
  <c r="N93" i="31" s="1"/>
  <c r="N113" i="31" s="1"/>
  <c r="N133" i="31" s="1"/>
  <c r="N153" i="31" s="1"/>
  <c r="N173" i="31" s="1"/>
  <c r="N193" i="31" s="1"/>
  <c r="N213" i="31" s="1"/>
  <c r="N233" i="31" s="1"/>
  <c r="M13" i="31"/>
  <c r="M33" i="31" s="1"/>
  <c r="M53" i="31" s="1"/>
  <c r="M73" i="31" s="1"/>
  <c r="M93" i="31" s="1"/>
  <c r="M113" i="31" s="1"/>
  <c r="M133" i="31" s="1"/>
  <c r="M153" i="31" s="1"/>
  <c r="M173" i="31" s="1"/>
  <c r="M193" i="31" s="1"/>
  <c r="M213" i="31" s="1"/>
  <c r="M233" i="31" s="1"/>
  <c r="L13" i="31"/>
  <c r="L33" i="31" s="1"/>
  <c r="L53" i="31" s="1"/>
  <c r="L73" i="31" s="1"/>
  <c r="L93" i="31" s="1"/>
  <c r="L113" i="31" s="1"/>
  <c r="L133" i="31" s="1"/>
  <c r="L153" i="31" s="1"/>
  <c r="L173" i="31" s="1"/>
  <c r="L193" i="31" s="1"/>
  <c r="L213" i="31" s="1"/>
  <c r="L233" i="31" s="1"/>
  <c r="K13" i="31"/>
  <c r="K33" i="31" s="1"/>
  <c r="K53" i="31" s="1"/>
  <c r="K73" i="31" s="1"/>
  <c r="K93" i="31" s="1"/>
  <c r="K113" i="31" s="1"/>
  <c r="K133" i="31" s="1"/>
  <c r="K153" i="31" s="1"/>
  <c r="K173" i="31" s="1"/>
  <c r="K193" i="31" s="1"/>
  <c r="K213" i="31" s="1"/>
  <c r="K233" i="31" s="1"/>
  <c r="J13" i="31"/>
  <c r="J33" i="31" s="1"/>
  <c r="J53" i="31" s="1"/>
  <c r="J73" i="31" s="1"/>
  <c r="J93" i="31" s="1"/>
  <c r="J113" i="31" s="1"/>
  <c r="J133" i="31" s="1"/>
  <c r="J153" i="31" s="1"/>
  <c r="J173" i="31" s="1"/>
  <c r="J193" i="31" s="1"/>
  <c r="J213" i="31" s="1"/>
  <c r="J233" i="31" s="1"/>
  <c r="I13" i="31"/>
  <c r="I33" i="31" s="1"/>
  <c r="I53" i="31" s="1"/>
  <c r="I73" i="31" s="1"/>
  <c r="I93" i="31" s="1"/>
  <c r="I113" i="31" s="1"/>
  <c r="I133" i="31" s="1"/>
  <c r="I153" i="31" s="1"/>
  <c r="I173" i="31" s="1"/>
  <c r="I193" i="31" s="1"/>
  <c r="I213" i="31" s="1"/>
  <c r="I233" i="31" s="1"/>
  <c r="H13" i="31"/>
  <c r="G13" i="31"/>
  <c r="G33" i="31" s="1"/>
  <c r="G53" i="31" s="1"/>
  <c r="G73" i="31" s="1"/>
  <c r="G93" i="31" s="1"/>
  <c r="G113" i="31" s="1"/>
  <c r="G133" i="31" s="1"/>
  <c r="G153" i="31" s="1"/>
  <c r="G173" i="31" s="1"/>
  <c r="G193" i="31" s="1"/>
  <c r="G213" i="31" s="1"/>
  <c r="G233" i="31" s="1"/>
  <c r="F13" i="31"/>
  <c r="F33" i="31" s="1"/>
  <c r="F53" i="31" s="1"/>
  <c r="F73" i="31" s="1"/>
  <c r="F93" i="31" s="1"/>
  <c r="F113" i="31" s="1"/>
  <c r="F133" i="31" s="1"/>
  <c r="F153" i="31" s="1"/>
  <c r="F173" i="31" s="1"/>
  <c r="F193" i="31" s="1"/>
  <c r="F213" i="31" s="1"/>
  <c r="F233" i="31" s="1"/>
  <c r="E13" i="31"/>
  <c r="E33" i="31" s="1"/>
  <c r="E53" i="31" s="1"/>
  <c r="E73" i="31" s="1"/>
  <c r="E93" i="31" s="1"/>
  <c r="E113" i="31" s="1"/>
  <c r="E133" i="31" s="1"/>
  <c r="E153" i="31" s="1"/>
  <c r="E173" i="31" s="1"/>
  <c r="E193" i="31" s="1"/>
  <c r="E213" i="31" s="1"/>
  <c r="E233" i="31" s="1"/>
  <c r="D13" i="31"/>
  <c r="D33" i="31" s="1"/>
  <c r="D53" i="31" s="1"/>
  <c r="D73" i="31" s="1"/>
  <c r="AG12" i="31"/>
  <c r="AG32" i="31" s="1"/>
  <c r="AG52" i="31" s="1"/>
  <c r="AG72" i="31" s="1"/>
  <c r="AG92" i="31" s="1"/>
  <c r="AG112" i="31" s="1"/>
  <c r="AG132" i="31" s="1"/>
  <c r="AG152" i="31" s="1"/>
  <c r="AG172" i="31" s="1"/>
  <c r="AG192" i="31" s="1"/>
  <c r="AG212" i="31" s="1"/>
  <c r="AG232" i="31" s="1"/>
  <c r="AF12" i="31"/>
  <c r="AE12" i="31"/>
  <c r="AE32" i="31" s="1"/>
  <c r="AE52" i="31" s="1"/>
  <c r="AE72" i="31" s="1"/>
  <c r="AE92" i="31" s="1"/>
  <c r="AE112" i="31" s="1"/>
  <c r="AE132" i="31" s="1"/>
  <c r="AE152" i="31" s="1"/>
  <c r="AE172" i="31" s="1"/>
  <c r="AE192" i="31" s="1"/>
  <c r="AE212" i="31" s="1"/>
  <c r="AE232" i="31" s="1"/>
  <c r="AD12" i="31"/>
  <c r="AD32" i="31" s="1"/>
  <c r="AD52" i="31" s="1"/>
  <c r="AD72" i="31" s="1"/>
  <c r="AD92" i="31" s="1"/>
  <c r="AD112" i="31" s="1"/>
  <c r="AD132" i="31" s="1"/>
  <c r="AD152" i="31" s="1"/>
  <c r="AD172" i="31" s="1"/>
  <c r="AD192" i="31" s="1"/>
  <c r="AD212" i="31" s="1"/>
  <c r="AD232" i="31" s="1"/>
  <c r="AC12" i="31"/>
  <c r="AC32" i="31" s="1"/>
  <c r="AC52" i="31" s="1"/>
  <c r="AC72" i="31" s="1"/>
  <c r="AC92" i="31" s="1"/>
  <c r="AC112" i="31" s="1"/>
  <c r="AC132" i="31" s="1"/>
  <c r="AC152" i="31" s="1"/>
  <c r="AC172" i="31" s="1"/>
  <c r="AC192" i="31" s="1"/>
  <c r="AC212" i="31" s="1"/>
  <c r="AC232" i="31" s="1"/>
  <c r="AB12" i="31"/>
  <c r="AB32" i="31" s="1"/>
  <c r="AB52" i="31" s="1"/>
  <c r="AB72" i="31" s="1"/>
  <c r="AB92" i="31" s="1"/>
  <c r="AB112" i="31" s="1"/>
  <c r="AB132" i="31" s="1"/>
  <c r="AB152" i="31" s="1"/>
  <c r="AB172" i="31" s="1"/>
  <c r="AB192" i="31" s="1"/>
  <c r="AB212" i="31" s="1"/>
  <c r="AB232" i="31" s="1"/>
  <c r="AA12" i="31"/>
  <c r="AA32" i="31" s="1"/>
  <c r="AA52" i="31" s="1"/>
  <c r="AA72" i="31" s="1"/>
  <c r="AA92" i="31" s="1"/>
  <c r="AA112" i="31" s="1"/>
  <c r="AA132" i="31" s="1"/>
  <c r="AA152" i="31" s="1"/>
  <c r="AA172" i="31" s="1"/>
  <c r="AA192" i="31" s="1"/>
  <c r="AA212" i="31" s="1"/>
  <c r="AA232" i="31" s="1"/>
  <c r="Z12" i="31"/>
  <c r="Z32" i="31" s="1"/>
  <c r="Z52" i="31" s="1"/>
  <c r="Z72" i="31" s="1"/>
  <c r="Z92" i="31" s="1"/>
  <c r="Z112" i="31" s="1"/>
  <c r="Z132" i="31" s="1"/>
  <c r="Z152" i="31" s="1"/>
  <c r="Z172" i="31" s="1"/>
  <c r="Z192" i="31" s="1"/>
  <c r="Z212" i="31" s="1"/>
  <c r="Z232" i="31" s="1"/>
  <c r="Y12" i="31"/>
  <c r="Y32" i="31" s="1"/>
  <c r="Y52" i="31" s="1"/>
  <c r="Y72" i="31" s="1"/>
  <c r="Y92" i="31" s="1"/>
  <c r="Y112" i="31" s="1"/>
  <c r="Y132" i="31" s="1"/>
  <c r="Y152" i="31" s="1"/>
  <c r="Y172" i="31" s="1"/>
  <c r="Y192" i="31" s="1"/>
  <c r="Y212" i="31" s="1"/>
  <c r="Y232" i="31" s="1"/>
  <c r="X12" i="31"/>
  <c r="W12" i="31"/>
  <c r="W32" i="31" s="1"/>
  <c r="V12" i="31"/>
  <c r="V32" i="31" s="1"/>
  <c r="V52" i="31" s="1"/>
  <c r="V72" i="31" s="1"/>
  <c r="V92" i="31" s="1"/>
  <c r="V112" i="31" s="1"/>
  <c r="V132" i="31" s="1"/>
  <c r="V152" i="31" s="1"/>
  <c r="V172" i="31" s="1"/>
  <c r="V192" i="31" s="1"/>
  <c r="V212" i="31" s="1"/>
  <c r="V232" i="31" s="1"/>
  <c r="U12" i="31"/>
  <c r="U32" i="31" s="1"/>
  <c r="U52" i="31" s="1"/>
  <c r="U72" i="31" s="1"/>
  <c r="U92" i="31" s="1"/>
  <c r="U112" i="31" s="1"/>
  <c r="U132" i="31" s="1"/>
  <c r="U152" i="31" s="1"/>
  <c r="U172" i="31" s="1"/>
  <c r="U192" i="31" s="1"/>
  <c r="U212" i="31" s="1"/>
  <c r="U232" i="31" s="1"/>
  <c r="T12" i="31"/>
  <c r="T32" i="31" s="1"/>
  <c r="T52" i="31" s="1"/>
  <c r="T72" i="31" s="1"/>
  <c r="T92" i="31" s="1"/>
  <c r="T112" i="31" s="1"/>
  <c r="T132" i="31" s="1"/>
  <c r="T152" i="31" s="1"/>
  <c r="T172" i="31" s="1"/>
  <c r="T192" i="31" s="1"/>
  <c r="T212" i="31" s="1"/>
  <c r="T232" i="31" s="1"/>
  <c r="S12" i="31"/>
  <c r="S32" i="31" s="1"/>
  <c r="S52" i="31" s="1"/>
  <c r="S72" i="31" s="1"/>
  <c r="S92" i="31" s="1"/>
  <c r="S112" i="31" s="1"/>
  <c r="S132" i="31" s="1"/>
  <c r="S152" i="31" s="1"/>
  <c r="S172" i="31" s="1"/>
  <c r="S192" i="31" s="1"/>
  <c r="S212" i="31" s="1"/>
  <c r="S232" i="31" s="1"/>
  <c r="R12" i="31"/>
  <c r="R32" i="31" s="1"/>
  <c r="R52" i="31" s="1"/>
  <c r="R72" i="31" s="1"/>
  <c r="R92" i="31" s="1"/>
  <c r="R112" i="31" s="1"/>
  <c r="R132" i="31" s="1"/>
  <c r="R152" i="31" s="1"/>
  <c r="R172" i="31" s="1"/>
  <c r="R192" i="31" s="1"/>
  <c r="R212" i="31" s="1"/>
  <c r="R232" i="31" s="1"/>
  <c r="Q12" i="31"/>
  <c r="Q32" i="31" s="1"/>
  <c r="Q52" i="31" s="1"/>
  <c r="Q72" i="31" s="1"/>
  <c r="Q92" i="31" s="1"/>
  <c r="Q112" i="31" s="1"/>
  <c r="Q132" i="31" s="1"/>
  <c r="Q152" i="31" s="1"/>
  <c r="Q172" i="31" s="1"/>
  <c r="Q192" i="31" s="1"/>
  <c r="Q212" i="31" s="1"/>
  <c r="Q232" i="31" s="1"/>
  <c r="P12" i="31"/>
  <c r="O12" i="31"/>
  <c r="O32" i="31" s="1"/>
  <c r="O52" i="31" s="1"/>
  <c r="O72" i="31" s="1"/>
  <c r="O92" i="31" s="1"/>
  <c r="O112" i="31" s="1"/>
  <c r="O132" i="31" s="1"/>
  <c r="O152" i="31" s="1"/>
  <c r="O172" i="31" s="1"/>
  <c r="O192" i="31" s="1"/>
  <c r="O212" i="31" s="1"/>
  <c r="O232" i="31" s="1"/>
  <c r="N12" i="31"/>
  <c r="N32" i="31" s="1"/>
  <c r="N52" i="31" s="1"/>
  <c r="N72" i="31" s="1"/>
  <c r="N92" i="31" s="1"/>
  <c r="N112" i="31" s="1"/>
  <c r="N132" i="31" s="1"/>
  <c r="N152" i="31" s="1"/>
  <c r="N172" i="31" s="1"/>
  <c r="N192" i="31" s="1"/>
  <c r="N212" i="31" s="1"/>
  <c r="N232" i="31" s="1"/>
  <c r="M12" i="31"/>
  <c r="M32" i="31" s="1"/>
  <c r="M52" i="31" s="1"/>
  <c r="M72" i="31" s="1"/>
  <c r="M92" i="31" s="1"/>
  <c r="M112" i="31" s="1"/>
  <c r="M132" i="31" s="1"/>
  <c r="M152" i="31" s="1"/>
  <c r="M172" i="31" s="1"/>
  <c r="M192" i="31" s="1"/>
  <c r="M212" i="31" s="1"/>
  <c r="M232" i="31" s="1"/>
  <c r="L12" i="31"/>
  <c r="L32" i="31" s="1"/>
  <c r="L52" i="31" s="1"/>
  <c r="L72" i="31" s="1"/>
  <c r="L92" i="31" s="1"/>
  <c r="L112" i="31" s="1"/>
  <c r="L132" i="31" s="1"/>
  <c r="L152" i="31" s="1"/>
  <c r="L172" i="31" s="1"/>
  <c r="L192" i="31" s="1"/>
  <c r="L212" i="31" s="1"/>
  <c r="L232" i="31" s="1"/>
  <c r="K12" i="31"/>
  <c r="K32" i="31" s="1"/>
  <c r="K52" i="31" s="1"/>
  <c r="K72" i="31" s="1"/>
  <c r="K92" i="31" s="1"/>
  <c r="K112" i="31" s="1"/>
  <c r="K132" i="31" s="1"/>
  <c r="K152" i="31" s="1"/>
  <c r="K172" i="31" s="1"/>
  <c r="K192" i="31" s="1"/>
  <c r="K212" i="31" s="1"/>
  <c r="K232" i="31" s="1"/>
  <c r="J12" i="31"/>
  <c r="J32" i="31" s="1"/>
  <c r="J52" i="31" s="1"/>
  <c r="J72" i="31" s="1"/>
  <c r="J92" i="31" s="1"/>
  <c r="J112" i="31" s="1"/>
  <c r="J132" i="31" s="1"/>
  <c r="J152" i="31" s="1"/>
  <c r="J172" i="31" s="1"/>
  <c r="J192" i="31" s="1"/>
  <c r="J212" i="31" s="1"/>
  <c r="J232" i="31" s="1"/>
  <c r="I12" i="31"/>
  <c r="I32" i="31" s="1"/>
  <c r="I52" i="31" s="1"/>
  <c r="I72" i="31" s="1"/>
  <c r="I92" i="31" s="1"/>
  <c r="I112" i="31" s="1"/>
  <c r="I132" i="31" s="1"/>
  <c r="I152" i="31" s="1"/>
  <c r="I172" i="31" s="1"/>
  <c r="I192" i="31" s="1"/>
  <c r="I212" i="31" s="1"/>
  <c r="I232" i="31" s="1"/>
  <c r="H12" i="31"/>
  <c r="G12" i="31"/>
  <c r="G32" i="31" s="1"/>
  <c r="G52" i="31" s="1"/>
  <c r="G72" i="31" s="1"/>
  <c r="G92" i="31" s="1"/>
  <c r="G112" i="31" s="1"/>
  <c r="G132" i="31" s="1"/>
  <c r="G152" i="31" s="1"/>
  <c r="G172" i="31" s="1"/>
  <c r="G192" i="31" s="1"/>
  <c r="G212" i="31" s="1"/>
  <c r="G232" i="31" s="1"/>
  <c r="F12" i="31"/>
  <c r="F32" i="31" s="1"/>
  <c r="F52" i="31" s="1"/>
  <c r="F72" i="31" s="1"/>
  <c r="F92" i="31" s="1"/>
  <c r="F112" i="31" s="1"/>
  <c r="F132" i="31" s="1"/>
  <c r="F152" i="31" s="1"/>
  <c r="F172" i="31" s="1"/>
  <c r="F192" i="31" s="1"/>
  <c r="F212" i="31" s="1"/>
  <c r="F232" i="31" s="1"/>
  <c r="E12" i="31"/>
  <c r="E32" i="31" s="1"/>
  <c r="E52" i="31" s="1"/>
  <c r="E72" i="31" s="1"/>
  <c r="E92" i="31" s="1"/>
  <c r="E112" i="31" s="1"/>
  <c r="E132" i="31" s="1"/>
  <c r="E152" i="31" s="1"/>
  <c r="E172" i="31" s="1"/>
  <c r="E192" i="31" s="1"/>
  <c r="E212" i="31" s="1"/>
  <c r="E232" i="31" s="1"/>
  <c r="D12" i="31"/>
  <c r="D32" i="31" s="1"/>
  <c r="D52" i="31" s="1"/>
  <c r="D72" i="31" s="1"/>
  <c r="AG11" i="31"/>
  <c r="AG31" i="31" s="1"/>
  <c r="AG51" i="31" s="1"/>
  <c r="AG71" i="31" s="1"/>
  <c r="AG91" i="31" s="1"/>
  <c r="AG111" i="31" s="1"/>
  <c r="AG131" i="31" s="1"/>
  <c r="AG151" i="31" s="1"/>
  <c r="AG171" i="31" s="1"/>
  <c r="AG191" i="31" s="1"/>
  <c r="AG211" i="31" s="1"/>
  <c r="AG231" i="31" s="1"/>
  <c r="AF11" i="31"/>
  <c r="AE11" i="31"/>
  <c r="AE31" i="31" s="1"/>
  <c r="AE51" i="31" s="1"/>
  <c r="AE71" i="31" s="1"/>
  <c r="AE91" i="31" s="1"/>
  <c r="AE111" i="31" s="1"/>
  <c r="AE131" i="31" s="1"/>
  <c r="AE151" i="31" s="1"/>
  <c r="AE171" i="31" s="1"/>
  <c r="AE191" i="31" s="1"/>
  <c r="AE211" i="31" s="1"/>
  <c r="AE231" i="31" s="1"/>
  <c r="AD11" i="31"/>
  <c r="AD31" i="31" s="1"/>
  <c r="AD51" i="31" s="1"/>
  <c r="AD71" i="31" s="1"/>
  <c r="AD91" i="31" s="1"/>
  <c r="AD111" i="31" s="1"/>
  <c r="AD131" i="31" s="1"/>
  <c r="AD151" i="31" s="1"/>
  <c r="AD171" i="31" s="1"/>
  <c r="AD191" i="31" s="1"/>
  <c r="AD211" i="31" s="1"/>
  <c r="AD231" i="31" s="1"/>
  <c r="AC11" i="31"/>
  <c r="AC31" i="31" s="1"/>
  <c r="AC51" i="31" s="1"/>
  <c r="AC71" i="31" s="1"/>
  <c r="AC91" i="31" s="1"/>
  <c r="AC111" i="31" s="1"/>
  <c r="AC131" i="31" s="1"/>
  <c r="AC151" i="31" s="1"/>
  <c r="AC171" i="31" s="1"/>
  <c r="AC191" i="31" s="1"/>
  <c r="AC211" i="31" s="1"/>
  <c r="AC231" i="31" s="1"/>
  <c r="AB11" i="31"/>
  <c r="AB31" i="31" s="1"/>
  <c r="AB51" i="31" s="1"/>
  <c r="AB71" i="31" s="1"/>
  <c r="AB91" i="31" s="1"/>
  <c r="AB111" i="31" s="1"/>
  <c r="AB131" i="31" s="1"/>
  <c r="AB151" i="31" s="1"/>
  <c r="AB171" i="31" s="1"/>
  <c r="AB191" i="31" s="1"/>
  <c r="AB211" i="31" s="1"/>
  <c r="AB231" i="31" s="1"/>
  <c r="AA11" i="31"/>
  <c r="AA31" i="31" s="1"/>
  <c r="AA51" i="31" s="1"/>
  <c r="AA71" i="31" s="1"/>
  <c r="AA91" i="31" s="1"/>
  <c r="AA111" i="31" s="1"/>
  <c r="AA131" i="31" s="1"/>
  <c r="AA151" i="31" s="1"/>
  <c r="AA171" i="31" s="1"/>
  <c r="AA191" i="31" s="1"/>
  <c r="AA211" i="31" s="1"/>
  <c r="AA231" i="31" s="1"/>
  <c r="Z11" i="31"/>
  <c r="Z31" i="31" s="1"/>
  <c r="Z51" i="31" s="1"/>
  <c r="Z71" i="31" s="1"/>
  <c r="Z91" i="31" s="1"/>
  <c r="Z111" i="31" s="1"/>
  <c r="Z131" i="31" s="1"/>
  <c r="Z151" i="31" s="1"/>
  <c r="Z171" i="31" s="1"/>
  <c r="Z191" i="31" s="1"/>
  <c r="Z211" i="31" s="1"/>
  <c r="Z231" i="31" s="1"/>
  <c r="Y11" i="31"/>
  <c r="Y31" i="31" s="1"/>
  <c r="Y51" i="31" s="1"/>
  <c r="Y71" i="31" s="1"/>
  <c r="Y91" i="31" s="1"/>
  <c r="Y111" i="31" s="1"/>
  <c r="Y131" i="31" s="1"/>
  <c r="Y151" i="31" s="1"/>
  <c r="Y171" i="31" s="1"/>
  <c r="Y191" i="31" s="1"/>
  <c r="Y211" i="31" s="1"/>
  <c r="Y231" i="31" s="1"/>
  <c r="X11" i="31"/>
  <c r="W11" i="31"/>
  <c r="W31" i="31" s="1"/>
  <c r="V11" i="31"/>
  <c r="V31" i="31" s="1"/>
  <c r="V51" i="31" s="1"/>
  <c r="V71" i="31" s="1"/>
  <c r="V91" i="31" s="1"/>
  <c r="V111" i="31" s="1"/>
  <c r="V131" i="31" s="1"/>
  <c r="V151" i="31" s="1"/>
  <c r="V171" i="31" s="1"/>
  <c r="V191" i="31" s="1"/>
  <c r="V211" i="31" s="1"/>
  <c r="V231" i="31" s="1"/>
  <c r="U11" i="31"/>
  <c r="U31" i="31" s="1"/>
  <c r="U51" i="31" s="1"/>
  <c r="U71" i="31" s="1"/>
  <c r="U91" i="31" s="1"/>
  <c r="U111" i="31" s="1"/>
  <c r="U131" i="31" s="1"/>
  <c r="U151" i="31" s="1"/>
  <c r="U171" i="31" s="1"/>
  <c r="U191" i="31" s="1"/>
  <c r="U211" i="31" s="1"/>
  <c r="U231" i="31" s="1"/>
  <c r="T11" i="31"/>
  <c r="T31" i="31" s="1"/>
  <c r="T51" i="31" s="1"/>
  <c r="T71" i="31" s="1"/>
  <c r="T91" i="31" s="1"/>
  <c r="T111" i="31" s="1"/>
  <c r="T131" i="31" s="1"/>
  <c r="T151" i="31" s="1"/>
  <c r="T171" i="31" s="1"/>
  <c r="T191" i="31" s="1"/>
  <c r="T211" i="31" s="1"/>
  <c r="T231" i="31" s="1"/>
  <c r="S11" i="31"/>
  <c r="S31" i="31" s="1"/>
  <c r="S51" i="31" s="1"/>
  <c r="S71" i="31" s="1"/>
  <c r="S91" i="31" s="1"/>
  <c r="S111" i="31" s="1"/>
  <c r="S131" i="31" s="1"/>
  <c r="S151" i="31" s="1"/>
  <c r="S171" i="31" s="1"/>
  <c r="S191" i="31" s="1"/>
  <c r="S211" i="31" s="1"/>
  <c r="S231" i="31" s="1"/>
  <c r="R11" i="31"/>
  <c r="R31" i="31" s="1"/>
  <c r="R51" i="31" s="1"/>
  <c r="R71" i="31" s="1"/>
  <c r="R91" i="31" s="1"/>
  <c r="R111" i="31" s="1"/>
  <c r="R131" i="31" s="1"/>
  <c r="R151" i="31" s="1"/>
  <c r="R171" i="31" s="1"/>
  <c r="R191" i="31" s="1"/>
  <c r="R211" i="31" s="1"/>
  <c r="R231" i="31" s="1"/>
  <c r="Q11" i="31"/>
  <c r="Q31" i="31" s="1"/>
  <c r="Q51" i="31" s="1"/>
  <c r="Q71" i="31" s="1"/>
  <c r="Q91" i="31" s="1"/>
  <c r="Q111" i="31" s="1"/>
  <c r="Q131" i="31" s="1"/>
  <c r="Q151" i="31" s="1"/>
  <c r="Q171" i="31" s="1"/>
  <c r="Q191" i="31" s="1"/>
  <c r="Q211" i="31" s="1"/>
  <c r="Q231" i="31" s="1"/>
  <c r="P11" i="31"/>
  <c r="O11" i="31"/>
  <c r="O31" i="31" s="1"/>
  <c r="O51" i="31" s="1"/>
  <c r="O71" i="31" s="1"/>
  <c r="O91" i="31" s="1"/>
  <c r="O111" i="31" s="1"/>
  <c r="O131" i="31" s="1"/>
  <c r="O151" i="31" s="1"/>
  <c r="O171" i="31" s="1"/>
  <c r="O191" i="31" s="1"/>
  <c r="O211" i="31" s="1"/>
  <c r="O231" i="31" s="1"/>
  <c r="N11" i="31"/>
  <c r="N31" i="31" s="1"/>
  <c r="N51" i="31" s="1"/>
  <c r="N71" i="31" s="1"/>
  <c r="N91" i="31" s="1"/>
  <c r="N111" i="31" s="1"/>
  <c r="N131" i="31" s="1"/>
  <c r="N151" i="31" s="1"/>
  <c r="N171" i="31" s="1"/>
  <c r="N191" i="31" s="1"/>
  <c r="N211" i="31" s="1"/>
  <c r="N231" i="31" s="1"/>
  <c r="M11" i="31"/>
  <c r="M31" i="31" s="1"/>
  <c r="M51" i="31" s="1"/>
  <c r="M71" i="31" s="1"/>
  <c r="M91" i="31" s="1"/>
  <c r="M111" i="31" s="1"/>
  <c r="M131" i="31" s="1"/>
  <c r="M151" i="31" s="1"/>
  <c r="M171" i="31" s="1"/>
  <c r="M191" i="31" s="1"/>
  <c r="M211" i="31" s="1"/>
  <c r="M231" i="31" s="1"/>
  <c r="L11" i="31"/>
  <c r="L31" i="31" s="1"/>
  <c r="L51" i="31" s="1"/>
  <c r="L71" i="31" s="1"/>
  <c r="L91" i="31" s="1"/>
  <c r="L111" i="31" s="1"/>
  <c r="L131" i="31" s="1"/>
  <c r="L151" i="31" s="1"/>
  <c r="L171" i="31" s="1"/>
  <c r="L191" i="31" s="1"/>
  <c r="L211" i="31" s="1"/>
  <c r="L231" i="31" s="1"/>
  <c r="K11" i="31"/>
  <c r="K31" i="31" s="1"/>
  <c r="K51" i="31" s="1"/>
  <c r="K71" i="31" s="1"/>
  <c r="K91" i="31" s="1"/>
  <c r="K111" i="31" s="1"/>
  <c r="K131" i="31" s="1"/>
  <c r="K151" i="31" s="1"/>
  <c r="K171" i="31" s="1"/>
  <c r="K191" i="31" s="1"/>
  <c r="K211" i="31" s="1"/>
  <c r="K231" i="31" s="1"/>
  <c r="J11" i="31"/>
  <c r="J31" i="31" s="1"/>
  <c r="J51" i="31" s="1"/>
  <c r="J71" i="31" s="1"/>
  <c r="J91" i="31" s="1"/>
  <c r="J111" i="31" s="1"/>
  <c r="J131" i="31" s="1"/>
  <c r="J151" i="31" s="1"/>
  <c r="J171" i="31" s="1"/>
  <c r="J191" i="31" s="1"/>
  <c r="J211" i="31" s="1"/>
  <c r="J231" i="31" s="1"/>
  <c r="I11" i="31"/>
  <c r="I31" i="31" s="1"/>
  <c r="I51" i="31" s="1"/>
  <c r="I71" i="31" s="1"/>
  <c r="I91" i="31" s="1"/>
  <c r="I111" i="31" s="1"/>
  <c r="I131" i="31" s="1"/>
  <c r="I151" i="31" s="1"/>
  <c r="I171" i="31" s="1"/>
  <c r="I191" i="31" s="1"/>
  <c r="I211" i="31" s="1"/>
  <c r="I231" i="31" s="1"/>
  <c r="H11" i="31"/>
  <c r="G11" i="31"/>
  <c r="G31" i="31" s="1"/>
  <c r="G51" i="31" s="1"/>
  <c r="G71" i="31" s="1"/>
  <c r="G91" i="31" s="1"/>
  <c r="G111" i="31" s="1"/>
  <c r="G131" i="31" s="1"/>
  <c r="G151" i="31" s="1"/>
  <c r="G171" i="31" s="1"/>
  <c r="G191" i="31" s="1"/>
  <c r="G211" i="31" s="1"/>
  <c r="G231" i="31" s="1"/>
  <c r="F11" i="31"/>
  <c r="F31" i="31" s="1"/>
  <c r="F51" i="31" s="1"/>
  <c r="F71" i="31" s="1"/>
  <c r="F91" i="31" s="1"/>
  <c r="F111" i="31" s="1"/>
  <c r="F131" i="31" s="1"/>
  <c r="F151" i="31" s="1"/>
  <c r="F171" i="31" s="1"/>
  <c r="F191" i="31" s="1"/>
  <c r="F211" i="31" s="1"/>
  <c r="F231" i="31" s="1"/>
  <c r="E11" i="31"/>
  <c r="E31" i="31" s="1"/>
  <c r="E51" i="31" s="1"/>
  <c r="E71" i="31" s="1"/>
  <c r="E91" i="31" s="1"/>
  <c r="E111" i="31" s="1"/>
  <c r="E131" i="31" s="1"/>
  <c r="E151" i="31" s="1"/>
  <c r="E171" i="31" s="1"/>
  <c r="E191" i="31" s="1"/>
  <c r="E211" i="31" s="1"/>
  <c r="E231" i="31" s="1"/>
  <c r="D11" i="31"/>
  <c r="D31" i="31" s="1"/>
  <c r="D51" i="31" s="1"/>
  <c r="D71" i="31" s="1"/>
  <c r="AG10" i="31"/>
  <c r="AG30" i="31" s="1"/>
  <c r="AG50" i="31" s="1"/>
  <c r="AG70" i="31" s="1"/>
  <c r="AG90" i="31" s="1"/>
  <c r="AG110" i="31" s="1"/>
  <c r="AG130" i="31" s="1"/>
  <c r="AG150" i="31" s="1"/>
  <c r="AG170" i="31" s="1"/>
  <c r="AG190" i="31" s="1"/>
  <c r="AG210" i="31" s="1"/>
  <c r="AG230" i="31" s="1"/>
  <c r="AF10" i="31"/>
  <c r="AF30" i="31" s="1"/>
  <c r="AF50" i="31" s="1"/>
  <c r="AF70" i="31" s="1"/>
  <c r="AF90" i="31" s="1"/>
  <c r="AF110" i="31" s="1"/>
  <c r="AF130" i="31" s="1"/>
  <c r="AF150" i="31" s="1"/>
  <c r="AF170" i="31" s="1"/>
  <c r="AF190" i="31" s="1"/>
  <c r="AF210" i="31" s="1"/>
  <c r="AF230" i="31" s="1"/>
  <c r="AE10" i="31"/>
  <c r="AE30" i="31" s="1"/>
  <c r="AE50" i="31" s="1"/>
  <c r="AE70" i="31" s="1"/>
  <c r="AE90" i="31" s="1"/>
  <c r="AE110" i="31" s="1"/>
  <c r="AE130" i="31" s="1"/>
  <c r="AE150" i="31" s="1"/>
  <c r="AE170" i="31" s="1"/>
  <c r="AE190" i="31" s="1"/>
  <c r="AE210" i="31" s="1"/>
  <c r="AE230" i="31" s="1"/>
  <c r="AD10" i="31"/>
  <c r="AD30" i="31" s="1"/>
  <c r="AD50" i="31" s="1"/>
  <c r="AD70" i="31" s="1"/>
  <c r="AD90" i="31" s="1"/>
  <c r="AD110" i="31" s="1"/>
  <c r="AD130" i="31" s="1"/>
  <c r="AD150" i="31" s="1"/>
  <c r="AD170" i="31" s="1"/>
  <c r="AD190" i="31" s="1"/>
  <c r="AD210" i="31" s="1"/>
  <c r="AD230" i="31" s="1"/>
  <c r="AC10" i="31"/>
  <c r="AC30" i="31" s="1"/>
  <c r="AC50" i="31" s="1"/>
  <c r="AC70" i="31" s="1"/>
  <c r="AC90" i="31" s="1"/>
  <c r="AC110" i="31" s="1"/>
  <c r="AC130" i="31" s="1"/>
  <c r="AC150" i="31" s="1"/>
  <c r="AC170" i="31" s="1"/>
  <c r="AC190" i="31" s="1"/>
  <c r="AC210" i="31" s="1"/>
  <c r="AC230" i="31" s="1"/>
  <c r="AB10" i="31"/>
  <c r="AB30" i="31" s="1"/>
  <c r="AB50" i="31" s="1"/>
  <c r="AB70" i="31" s="1"/>
  <c r="AB90" i="31" s="1"/>
  <c r="AB110" i="31" s="1"/>
  <c r="AB130" i="31" s="1"/>
  <c r="AB150" i="31" s="1"/>
  <c r="AB170" i="31" s="1"/>
  <c r="AB190" i="31" s="1"/>
  <c r="AB210" i="31" s="1"/>
  <c r="AB230" i="31" s="1"/>
  <c r="AA10" i="31"/>
  <c r="AA30" i="31" s="1"/>
  <c r="AA50" i="31" s="1"/>
  <c r="AA70" i="31" s="1"/>
  <c r="AA90" i="31" s="1"/>
  <c r="AA110" i="31" s="1"/>
  <c r="AA130" i="31" s="1"/>
  <c r="AA150" i="31" s="1"/>
  <c r="AA170" i="31" s="1"/>
  <c r="AA190" i="31" s="1"/>
  <c r="AA210" i="31" s="1"/>
  <c r="AA230" i="31" s="1"/>
  <c r="Z10" i="31"/>
  <c r="Z30" i="31" s="1"/>
  <c r="Z50" i="31" s="1"/>
  <c r="Z70" i="31" s="1"/>
  <c r="Z90" i="31" s="1"/>
  <c r="Z110" i="31" s="1"/>
  <c r="Z130" i="31" s="1"/>
  <c r="Z150" i="31" s="1"/>
  <c r="Z170" i="31" s="1"/>
  <c r="Z190" i="31" s="1"/>
  <c r="Z210" i="31" s="1"/>
  <c r="Z230" i="31" s="1"/>
  <c r="Y10" i="31"/>
  <c r="Y30" i="31" s="1"/>
  <c r="Y50" i="31" s="1"/>
  <c r="Y70" i="31" s="1"/>
  <c r="Y90" i="31" s="1"/>
  <c r="Y110" i="31" s="1"/>
  <c r="Y130" i="31" s="1"/>
  <c r="Y150" i="31" s="1"/>
  <c r="Y170" i="31" s="1"/>
  <c r="Y190" i="31" s="1"/>
  <c r="Y210" i="31" s="1"/>
  <c r="Y230" i="31" s="1"/>
  <c r="X10" i="31"/>
  <c r="X30" i="31" s="1"/>
  <c r="X50" i="31" s="1"/>
  <c r="X70" i="31" s="1"/>
  <c r="X90" i="31" s="1"/>
  <c r="X110" i="31" s="1"/>
  <c r="X130" i="31" s="1"/>
  <c r="X150" i="31" s="1"/>
  <c r="X170" i="31" s="1"/>
  <c r="X190" i="31" s="1"/>
  <c r="X210" i="31" s="1"/>
  <c r="X230" i="31" s="1"/>
  <c r="W10" i="31"/>
  <c r="W30" i="31" s="1"/>
  <c r="V10" i="31"/>
  <c r="V30" i="31" s="1"/>
  <c r="V50" i="31" s="1"/>
  <c r="V70" i="31" s="1"/>
  <c r="V90" i="31" s="1"/>
  <c r="V110" i="31" s="1"/>
  <c r="V130" i="31" s="1"/>
  <c r="V150" i="31" s="1"/>
  <c r="V170" i="31" s="1"/>
  <c r="V190" i="31" s="1"/>
  <c r="V210" i="31" s="1"/>
  <c r="V230" i="31" s="1"/>
  <c r="U10" i="31"/>
  <c r="U30" i="31" s="1"/>
  <c r="U50" i="31" s="1"/>
  <c r="U70" i="31" s="1"/>
  <c r="U90" i="31" s="1"/>
  <c r="T10" i="31"/>
  <c r="T30" i="31" s="1"/>
  <c r="T50" i="31" s="1"/>
  <c r="T70" i="31" s="1"/>
  <c r="T90" i="31" s="1"/>
  <c r="T110" i="31" s="1"/>
  <c r="T130" i="31" s="1"/>
  <c r="T150" i="31" s="1"/>
  <c r="T170" i="31" s="1"/>
  <c r="T190" i="31" s="1"/>
  <c r="T210" i="31" s="1"/>
  <c r="T230" i="31" s="1"/>
  <c r="S10" i="31"/>
  <c r="S30" i="31" s="1"/>
  <c r="S50" i="31" s="1"/>
  <c r="S70" i="31" s="1"/>
  <c r="S90" i="31" s="1"/>
  <c r="S110" i="31" s="1"/>
  <c r="S130" i="31" s="1"/>
  <c r="S150" i="31" s="1"/>
  <c r="S170" i="31" s="1"/>
  <c r="S190" i="31" s="1"/>
  <c r="S210" i="31" s="1"/>
  <c r="S230" i="31" s="1"/>
  <c r="R10" i="31"/>
  <c r="R30" i="31" s="1"/>
  <c r="R50" i="31" s="1"/>
  <c r="R70" i="31" s="1"/>
  <c r="R90" i="31" s="1"/>
  <c r="R110" i="31" s="1"/>
  <c r="R130" i="31" s="1"/>
  <c r="R150" i="31" s="1"/>
  <c r="R170" i="31" s="1"/>
  <c r="R190" i="31" s="1"/>
  <c r="R210" i="31" s="1"/>
  <c r="R230" i="31" s="1"/>
  <c r="Q10" i="31"/>
  <c r="Q30" i="31" s="1"/>
  <c r="Q50" i="31" s="1"/>
  <c r="Q70" i="31" s="1"/>
  <c r="Q90" i="31" s="1"/>
  <c r="Q110" i="31" s="1"/>
  <c r="Q130" i="31" s="1"/>
  <c r="Q150" i="31" s="1"/>
  <c r="Q170" i="31" s="1"/>
  <c r="Q190" i="31" s="1"/>
  <c r="Q210" i="31" s="1"/>
  <c r="Q230" i="31" s="1"/>
  <c r="P10" i="31"/>
  <c r="P30" i="31" s="1"/>
  <c r="P50" i="31" s="1"/>
  <c r="P70" i="31" s="1"/>
  <c r="P90" i="31" s="1"/>
  <c r="P110" i="31" s="1"/>
  <c r="P130" i="31" s="1"/>
  <c r="P150" i="31" s="1"/>
  <c r="P170" i="31" s="1"/>
  <c r="P190" i="31" s="1"/>
  <c r="P210" i="31" s="1"/>
  <c r="P230" i="31" s="1"/>
  <c r="O10" i="31"/>
  <c r="O30" i="31" s="1"/>
  <c r="O50" i="31" s="1"/>
  <c r="O70" i="31" s="1"/>
  <c r="O90" i="31" s="1"/>
  <c r="O110" i="31" s="1"/>
  <c r="O130" i="31" s="1"/>
  <c r="O150" i="31" s="1"/>
  <c r="O170" i="31" s="1"/>
  <c r="O190" i="31" s="1"/>
  <c r="O210" i="31" s="1"/>
  <c r="O230" i="31" s="1"/>
  <c r="N10" i="31"/>
  <c r="N30" i="31" s="1"/>
  <c r="N50" i="31" s="1"/>
  <c r="N70" i="31" s="1"/>
  <c r="N90" i="31" s="1"/>
  <c r="N110" i="31" s="1"/>
  <c r="N130" i="31" s="1"/>
  <c r="N150" i="31" s="1"/>
  <c r="N170" i="31" s="1"/>
  <c r="N190" i="31" s="1"/>
  <c r="N210" i="31" s="1"/>
  <c r="N230" i="31" s="1"/>
  <c r="M10" i="31"/>
  <c r="M30" i="31" s="1"/>
  <c r="M50" i="31" s="1"/>
  <c r="M70" i="31" s="1"/>
  <c r="M90" i="31" s="1"/>
  <c r="M110" i="31" s="1"/>
  <c r="M130" i="31" s="1"/>
  <c r="M150" i="31" s="1"/>
  <c r="M170" i="31" s="1"/>
  <c r="M190" i="31" s="1"/>
  <c r="M210" i="31" s="1"/>
  <c r="M230" i="31" s="1"/>
  <c r="L10" i="31"/>
  <c r="L30" i="31" s="1"/>
  <c r="L50" i="31" s="1"/>
  <c r="L70" i="31" s="1"/>
  <c r="L90" i="31" s="1"/>
  <c r="L110" i="31" s="1"/>
  <c r="L130" i="31" s="1"/>
  <c r="L150" i="31" s="1"/>
  <c r="L170" i="31" s="1"/>
  <c r="L190" i="31" s="1"/>
  <c r="L210" i="31" s="1"/>
  <c r="L230" i="31" s="1"/>
  <c r="K10" i="31"/>
  <c r="K30" i="31" s="1"/>
  <c r="K50" i="31" s="1"/>
  <c r="K70" i="31" s="1"/>
  <c r="K90" i="31" s="1"/>
  <c r="K110" i="31" s="1"/>
  <c r="K130" i="31" s="1"/>
  <c r="K150" i="31" s="1"/>
  <c r="K170" i="31" s="1"/>
  <c r="K190" i="31" s="1"/>
  <c r="K210" i="31" s="1"/>
  <c r="K230" i="31" s="1"/>
  <c r="J10" i="31"/>
  <c r="J30" i="31" s="1"/>
  <c r="J50" i="31" s="1"/>
  <c r="J70" i="31" s="1"/>
  <c r="J90" i="31" s="1"/>
  <c r="J110" i="31" s="1"/>
  <c r="J130" i="31" s="1"/>
  <c r="J150" i="31" s="1"/>
  <c r="J170" i="31" s="1"/>
  <c r="J190" i="31" s="1"/>
  <c r="J210" i="31" s="1"/>
  <c r="J230" i="31" s="1"/>
  <c r="I10" i="31"/>
  <c r="I30" i="31" s="1"/>
  <c r="I50" i="31" s="1"/>
  <c r="I70" i="31" s="1"/>
  <c r="I90" i="31" s="1"/>
  <c r="I110" i="31" s="1"/>
  <c r="I130" i="31" s="1"/>
  <c r="I150" i="31" s="1"/>
  <c r="I170" i="31" s="1"/>
  <c r="I190" i="31" s="1"/>
  <c r="I210" i="31" s="1"/>
  <c r="I230" i="31" s="1"/>
  <c r="H10" i="31"/>
  <c r="H30" i="31" s="1"/>
  <c r="H50" i="31" s="1"/>
  <c r="H70" i="31" s="1"/>
  <c r="H90" i="31" s="1"/>
  <c r="H110" i="31" s="1"/>
  <c r="H130" i="31" s="1"/>
  <c r="H150" i="31" s="1"/>
  <c r="H170" i="31" s="1"/>
  <c r="H190" i="31" s="1"/>
  <c r="H210" i="31" s="1"/>
  <c r="H230" i="31" s="1"/>
  <c r="G10" i="31"/>
  <c r="G30" i="31" s="1"/>
  <c r="G50" i="31" s="1"/>
  <c r="G70" i="31" s="1"/>
  <c r="G90" i="31" s="1"/>
  <c r="G110" i="31" s="1"/>
  <c r="G130" i="31" s="1"/>
  <c r="G150" i="31" s="1"/>
  <c r="G170" i="31" s="1"/>
  <c r="G190" i="31" s="1"/>
  <c r="G210" i="31" s="1"/>
  <c r="G230" i="31" s="1"/>
  <c r="F10" i="31"/>
  <c r="F30" i="31" s="1"/>
  <c r="F50" i="31" s="1"/>
  <c r="F70" i="31" s="1"/>
  <c r="F90" i="31" s="1"/>
  <c r="F110" i="31" s="1"/>
  <c r="F130" i="31" s="1"/>
  <c r="F150" i="31" s="1"/>
  <c r="F170" i="31" s="1"/>
  <c r="F190" i="31" s="1"/>
  <c r="F210" i="31" s="1"/>
  <c r="F230" i="31" s="1"/>
  <c r="E10" i="31"/>
  <c r="E30" i="31" s="1"/>
  <c r="E50" i="31" s="1"/>
  <c r="E70" i="31" s="1"/>
  <c r="E90" i="31" s="1"/>
  <c r="E110" i="31" s="1"/>
  <c r="E130" i="31" s="1"/>
  <c r="E150" i="31" s="1"/>
  <c r="E170" i="31" s="1"/>
  <c r="E190" i="31" s="1"/>
  <c r="E210" i="31" s="1"/>
  <c r="E230" i="31" s="1"/>
  <c r="D10" i="31"/>
  <c r="D30" i="31" s="1"/>
  <c r="D50" i="31" s="1"/>
  <c r="D70" i="31" s="1"/>
  <c r="AG9" i="31"/>
  <c r="AG29" i="31" s="1"/>
  <c r="AG49" i="31" s="1"/>
  <c r="AG69" i="31" s="1"/>
  <c r="AG89" i="31" s="1"/>
  <c r="AG109" i="31" s="1"/>
  <c r="AG129" i="31" s="1"/>
  <c r="AG149" i="31" s="1"/>
  <c r="AG169" i="31" s="1"/>
  <c r="AG189" i="31" s="1"/>
  <c r="AG209" i="31" s="1"/>
  <c r="AG229" i="31" s="1"/>
  <c r="AF9" i="31"/>
  <c r="AE9" i="31"/>
  <c r="AE29" i="31" s="1"/>
  <c r="AE49" i="31" s="1"/>
  <c r="AE69" i="31" s="1"/>
  <c r="AE89" i="31" s="1"/>
  <c r="AE109" i="31" s="1"/>
  <c r="AE129" i="31" s="1"/>
  <c r="AE149" i="31" s="1"/>
  <c r="AE169" i="31" s="1"/>
  <c r="AE189" i="31" s="1"/>
  <c r="AE209" i="31" s="1"/>
  <c r="AE229" i="31" s="1"/>
  <c r="AD9" i="31"/>
  <c r="AD29" i="31" s="1"/>
  <c r="AD49" i="31" s="1"/>
  <c r="AD69" i="31" s="1"/>
  <c r="AD89" i="31" s="1"/>
  <c r="AD109" i="31" s="1"/>
  <c r="AD129" i="31" s="1"/>
  <c r="AD149" i="31" s="1"/>
  <c r="AD169" i="31" s="1"/>
  <c r="AD189" i="31" s="1"/>
  <c r="AD209" i="31" s="1"/>
  <c r="AD229" i="31" s="1"/>
  <c r="AC9" i="31"/>
  <c r="AC29" i="31" s="1"/>
  <c r="AC49" i="31" s="1"/>
  <c r="AC69" i="31" s="1"/>
  <c r="AC89" i="31" s="1"/>
  <c r="AC109" i="31" s="1"/>
  <c r="AC129" i="31" s="1"/>
  <c r="AC149" i="31" s="1"/>
  <c r="AC169" i="31" s="1"/>
  <c r="AC189" i="31" s="1"/>
  <c r="AC209" i="31" s="1"/>
  <c r="AC229" i="31" s="1"/>
  <c r="AB9" i="31"/>
  <c r="AB29" i="31" s="1"/>
  <c r="AB49" i="31" s="1"/>
  <c r="AB69" i="31" s="1"/>
  <c r="AB89" i="31" s="1"/>
  <c r="AB109" i="31" s="1"/>
  <c r="AB129" i="31" s="1"/>
  <c r="AB149" i="31" s="1"/>
  <c r="AB169" i="31" s="1"/>
  <c r="AB189" i="31" s="1"/>
  <c r="AB209" i="31" s="1"/>
  <c r="AB229" i="31" s="1"/>
  <c r="AA9" i="31"/>
  <c r="AA29" i="31" s="1"/>
  <c r="AA49" i="31" s="1"/>
  <c r="AA69" i="31" s="1"/>
  <c r="AA89" i="31" s="1"/>
  <c r="AA109" i="31" s="1"/>
  <c r="AA129" i="31" s="1"/>
  <c r="AA149" i="31" s="1"/>
  <c r="AA169" i="31" s="1"/>
  <c r="AA189" i="31" s="1"/>
  <c r="AA209" i="31" s="1"/>
  <c r="AA229" i="31" s="1"/>
  <c r="Z9" i="31"/>
  <c r="Z29" i="31" s="1"/>
  <c r="Z49" i="31" s="1"/>
  <c r="Z69" i="31" s="1"/>
  <c r="Z89" i="31" s="1"/>
  <c r="Z109" i="31" s="1"/>
  <c r="Z129" i="31" s="1"/>
  <c r="Z149" i="31" s="1"/>
  <c r="Z169" i="31" s="1"/>
  <c r="Z189" i="31" s="1"/>
  <c r="Z209" i="31" s="1"/>
  <c r="Z229" i="31" s="1"/>
  <c r="Y9" i="31"/>
  <c r="Y29" i="31" s="1"/>
  <c r="Y49" i="31" s="1"/>
  <c r="Y69" i="31" s="1"/>
  <c r="Y89" i="31" s="1"/>
  <c r="Y109" i="31" s="1"/>
  <c r="Y129" i="31" s="1"/>
  <c r="Y149" i="31" s="1"/>
  <c r="Y169" i="31" s="1"/>
  <c r="Y189" i="31" s="1"/>
  <c r="Y209" i="31" s="1"/>
  <c r="Y229" i="31" s="1"/>
  <c r="X9" i="31"/>
  <c r="W9" i="31"/>
  <c r="W29" i="31" s="1"/>
  <c r="W49" i="31" s="1"/>
  <c r="W69" i="31" s="1"/>
  <c r="W89" i="31" s="1"/>
  <c r="W109" i="31" s="1"/>
  <c r="W129" i="31" s="1"/>
  <c r="W149" i="31" s="1"/>
  <c r="W169" i="31" s="1"/>
  <c r="W189" i="31" s="1"/>
  <c r="W209" i="31" s="1"/>
  <c r="W229" i="31" s="1"/>
  <c r="V9" i="31"/>
  <c r="V29" i="31" s="1"/>
  <c r="V49" i="31" s="1"/>
  <c r="V69" i="31" s="1"/>
  <c r="V89" i="31" s="1"/>
  <c r="V109" i="31" s="1"/>
  <c r="V129" i="31" s="1"/>
  <c r="V149" i="31" s="1"/>
  <c r="V169" i="31" s="1"/>
  <c r="V189" i="31" s="1"/>
  <c r="V209" i="31" s="1"/>
  <c r="V229" i="31" s="1"/>
  <c r="U9" i="31"/>
  <c r="U29" i="31" s="1"/>
  <c r="U49" i="31" s="1"/>
  <c r="U69" i="31" s="1"/>
  <c r="U89" i="31" s="1"/>
  <c r="U109" i="31" s="1"/>
  <c r="U129" i="31" s="1"/>
  <c r="U149" i="31" s="1"/>
  <c r="U169" i="31" s="1"/>
  <c r="U189" i="31" s="1"/>
  <c r="U209" i="31" s="1"/>
  <c r="U229" i="31" s="1"/>
  <c r="T9" i="31"/>
  <c r="T29" i="31" s="1"/>
  <c r="T49" i="31" s="1"/>
  <c r="T69" i="31" s="1"/>
  <c r="T89" i="31" s="1"/>
  <c r="T109" i="31" s="1"/>
  <c r="T129" i="31" s="1"/>
  <c r="T149" i="31" s="1"/>
  <c r="T169" i="31" s="1"/>
  <c r="T189" i="31" s="1"/>
  <c r="T209" i="31" s="1"/>
  <c r="T229" i="31" s="1"/>
  <c r="S9" i="31"/>
  <c r="S29" i="31" s="1"/>
  <c r="S49" i="31" s="1"/>
  <c r="S69" i="31" s="1"/>
  <c r="S89" i="31" s="1"/>
  <c r="S109" i="31" s="1"/>
  <c r="S129" i="31" s="1"/>
  <c r="S149" i="31" s="1"/>
  <c r="S169" i="31" s="1"/>
  <c r="S189" i="31" s="1"/>
  <c r="S209" i="31" s="1"/>
  <c r="S229" i="31" s="1"/>
  <c r="R9" i="31"/>
  <c r="R29" i="31" s="1"/>
  <c r="R49" i="31" s="1"/>
  <c r="R69" i="31" s="1"/>
  <c r="R89" i="31" s="1"/>
  <c r="R109" i="31" s="1"/>
  <c r="R129" i="31" s="1"/>
  <c r="R149" i="31" s="1"/>
  <c r="R169" i="31" s="1"/>
  <c r="R189" i="31" s="1"/>
  <c r="R209" i="31" s="1"/>
  <c r="R229" i="31" s="1"/>
  <c r="Q9" i="31"/>
  <c r="Q29" i="31" s="1"/>
  <c r="Q49" i="31" s="1"/>
  <c r="Q69" i="31" s="1"/>
  <c r="Q89" i="31" s="1"/>
  <c r="Q109" i="31" s="1"/>
  <c r="Q129" i="31" s="1"/>
  <c r="Q149" i="31" s="1"/>
  <c r="Q169" i="31" s="1"/>
  <c r="Q189" i="31" s="1"/>
  <c r="Q209" i="31" s="1"/>
  <c r="Q229" i="31" s="1"/>
  <c r="P9" i="31"/>
  <c r="O9" i="31"/>
  <c r="O29" i="31" s="1"/>
  <c r="O49" i="31" s="1"/>
  <c r="O69" i="31" s="1"/>
  <c r="O89" i="31" s="1"/>
  <c r="O109" i="31" s="1"/>
  <c r="O129" i="31" s="1"/>
  <c r="O149" i="31" s="1"/>
  <c r="O169" i="31" s="1"/>
  <c r="O189" i="31" s="1"/>
  <c r="O209" i="31" s="1"/>
  <c r="O229" i="31" s="1"/>
  <c r="N9" i="31"/>
  <c r="N29" i="31" s="1"/>
  <c r="N49" i="31" s="1"/>
  <c r="N69" i="31" s="1"/>
  <c r="N89" i="31" s="1"/>
  <c r="N109" i="31" s="1"/>
  <c r="N129" i="31" s="1"/>
  <c r="N149" i="31" s="1"/>
  <c r="N169" i="31" s="1"/>
  <c r="N189" i="31" s="1"/>
  <c r="N209" i="31" s="1"/>
  <c r="N229" i="31" s="1"/>
  <c r="M9" i="31"/>
  <c r="M29" i="31" s="1"/>
  <c r="M49" i="31" s="1"/>
  <c r="M69" i="31" s="1"/>
  <c r="M89" i="31" s="1"/>
  <c r="M109" i="31" s="1"/>
  <c r="M129" i="31" s="1"/>
  <c r="M149" i="31" s="1"/>
  <c r="M169" i="31" s="1"/>
  <c r="M189" i="31" s="1"/>
  <c r="M209" i="31" s="1"/>
  <c r="M229" i="31" s="1"/>
  <c r="L9" i="31"/>
  <c r="L29" i="31" s="1"/>
  <c r="L49" i="31" s="1"/>
  <c r="L69" i="31" s="1"/>
  <c r="L89" i="31" s="1"/>
  <c r="L109" i="31" s="1"/>
  <c r="L129" i="31" s="1"/>
  <c r="L149" i="31" s="1"/>
  <c r="L169" i="31" s="1"/>
  <c r="L189" i="31" s="1"/>
  <c r="L209" i="31" s="1"/>
  <c r="L229" i="31" s="1"/>
  <c r="K9" i="31"/>
  <c r="K29" i="31" s="1"/>
  <c r="K49" i="31" s="1"/>
  <c r="K69" i="31" s="1"/>
  <c r="K89" i="31" s="1"/>
  <c r="K109" i="31" s="1"/>
  <c r="K129" i="31" s="1"/>
  <c r="K149" i="31" s="1"/>
  <c r="K169" i="31" s="1"/>
  <c r="K189" i="31" s="1"/>
  <c r="K209" i="31" s="1"/>
  <c r="K229" i="31" s="1"/>
  <c r="J9" i="31"/>
  <c r="J29" i="31" s="1"/>
  <c r="J49" i="31" s="1"/>
  <c r="J69" i="31" s="1"/>
  <c r="J89" i="31" s="1"/>
  <c r="J109" i="31" s="1"/>
  <c r="J129" i="31" s="1"/>
  <c r="J149" i="31" s="1"/>
  <c r="J169" i="31" s="1"/>
  <c r="J189" i="31" s="1"/>
  <c r="J209" i="31" s="1"/>
  <c r="J229" i="31" s="1"/>
  <c r="I9" i="31"/>
  <c r="I29" i="31" s="1"/>
  <c r="I49" i="31" s="1"/>
  <c r="I69" i="31" s="1"/>
  <c r="I89" i="31" s="1"/>
  <c r="I109" i="31" s="1"/>
  <c r="I129" i="31" s="1"/>
  <c r="I149" i="31" s="1"/>
  <c r="I169" i="31" s="1"/>
  <c r="I189" i="31" s="1"/>
  <c r="I209" i="31" s="1"/>
  <c r="I229" i="31" s="1"/>
  <c r="H9" i="31"/>
  <c r="G9" i="31"/>
  <c r="G29" i="31" s="1"/>
  <c r="G49" i="31" s="1"/>
  <c r="G69" i="31" s="1"/>
  <c r="G89" i="31" s="1"/>
  <c r="G109" i="31" s="1"/>
  <c r="G129" i="31" s="1"/>
  <c r="G149" i="31" s="1"/>
  <c r="G169" i="31" s="1"/>
  <c r="G189" i="31" s="1"/>
  <c r="G209" i="31" s="1"/>
  <c r="G229" i="31" s="1"/>
  <c r="F9" i="31"/>
  <c r="F29" i="31" s="1"/>
  <c r="F49" i="31" s="1"/>
  <c r="F69" i="31" s="1"/>
  <c r="F89" i="31" s="1"/>
  <c r="F109" i="31" s="1"/>
  <c r="F129" i="31" s="1"/>
  <c r="F149" i="31" s="1"/>
  <c r="F169" i="31" s="1"/>
  <c r="F189" i="31" s="1"/>
  <c r="F209" i="31" s="1"/>
  <c r="F229" i="31" s="1"/>
  <c r="E9" i="31"/>
  <c r="E29" i="31" s="1"/>
  <c r="E49" i="31" s="1"/>
  <c r="E69" i="31" s="1"/>
  <c r="E89" i="31" s="1"/>
  <c r="E109" i="31" s="1"/>
  <c r="E129" i="31" s="1"/>
  <c r="E149" i="31" s="1"/>
  <c r="E169" i="31" s="1"/>
  <c r="E189" i="31" s="1"/>
  <c r="E209" i="31" s="1"/>
  <c r="E229" i="31" s="1"/>
  <c r="D9" i="31"/>
  <c r="D29" i="31" s="1"/>
  <c r="D49" i="31" s="1"/>
  <c r="D69" i="31" s="1"/>
  <c r="AG8" i="31"/>
  <c r="AG28" i="31" s="1"/>
  <c r="AG48" i="31" s="1"/>
  <c r="AG68" i="31" s="1"/>
  <c r="AG88" i="31" s="1"/>
  <c r="AG108" i="31" s="1"/>
  <c r="AG128" i="31" s="1"/>
  <c r="AG148" i="31" s="1"/>
  <c r="AG168" i="31" s="1"/>
  <c r="AG188" i="31" s="1"/>
  <c r="AG208" i="31" s="1"/>
  <c r="AG228" i="31" s="1"/>
  <c r="AF8" i="31"/>
  <c r="AE8" i="31"/>
  <c r="AE28" i="31" s="1"/>
  <c r="AE48" i="31" s="1"/>
  <c r="AE68" i="31" s="1"/>
  <c r="AE88" i="31" s="1"/>
  <c r="AE108" i="31" s="1"/>
  <c r="AE128" i="31" s="1"/>
  <c r="AE148" i="31" s="1"/>
  <c r="AE168" i="31" s="1"/>
  <c r="AE188" i="31" s="1"/>
  <c r="AE208" i="31" s="1"/>
  <c r="AE228" i="31" s="1"/>
  <c r="AD8" i="31"/>
  <c r="AD28" i="31" s="1"/>
  <c r="AD48" i="31" s="1"/>
  <c r="AD68" i="31" s="1"/>
  <c r="AD88" i="31" s="1"/>
  <c r="AD108" i="31" s="1"/>
  <c r="AD128" i="31" s="1"/>
  <c r="AD148" i="31" s="1"/>
  <c r="AD168" i="31" s="1"/>
  <c r="AD188" i="31" s="1"/>
  <c r="AD208" i="31" s="1"/>
  <c r="AD228" i="31" s="1"/>
  <c r="AC8" i="31"/>
  <c r="AC28" i="31" s="1"/>
  <c r="AC48" i="31" s="1"/>
  <c r="AC68" i="31" s="1"/>
  <c r="AC88" i="31" s="1"/>
  <c r="AC108" i="31" s="1"/>
  <c r="AC128" i="31" s="1"/>
  <c r="AC148" i="31" s="1"/>
  <c r="AC168" i="31" s="1"/>
  <c r="AC188" i="31" s="1"/>
  <c r="AC208" i="31" s="1"/>
  <c r="AC228" i="31" s="1"/>
  <c r="AB8" i="31"/>
  <c r="AB28" i="31" s="1"/>
  <c r="AB48" i="31" s="1"/>
  <c r="AB68" i="31" s="1"/>
  <c r="AB88" i="31" s="1"/>
  <c r="AB108" i="31" s="1"/>
  <c r="AB128" i="31" s="1"/>
  <c r="AB148" i="31" s="1"/>
  <c r="AB168" i="31" s="1"/>
  <c r="AB188" i="31" s="1"/>
  <c r="AB208" i="31" s="1"/>
  <c r="AB228" i="31" s="1"/>
  <c r="AA8" i="31"/>
  <c r="AA28" i="31" s="1"/>
  <c r="AA48" i="31" s="1"/>
  <c r="AA68" i="31" s="1"/>
  <c r="AA88" i="31" s="1"/>
  <c r="AA108" i="31" s="1"/>
  <c r="AA128" i="31" s="1"/>
  <c r="AA148" i="31" s="1"/>
  <c r="AA168" i="31" s="1"/>
  <c r="AA188" i="31" s="1"/>
  <c r="AA208" i="31" s="1"/>
  <c r="AA228" i="31" s="1"/>
  <c r="Z8" i="31"/>
  <c r="Z28" i="31" s="1"/>
  <c r="Z48" i="31" s="1"/>
  <c r="Z68" i="31" s="1"/>
  <c r="Z88" i="31" s="1"/>
  <c r="Z108" i="31" s="1"/>
  <c r="Z128" i="31" s="1"/>
  <c r="Z148" i="31" s="1"/>
  <c r="Z168" i="31" s="1"/>
  <c r="Z188" i="31" s="1"/>
  <c r="Z208" i="31" s="1"/>
  <c r="Z228" i="31" s="1"/>
  <c r="Y8" i="31"/>
  <c r="Y28" i="31" s="1"/>
  <c r="Y48" i="31" s="1"/>
  <c r="Y68" i="31" s="1"/>
  <c r="Y88" i="31" s="1"/>
  <c r="Y108" i="31" s="1"/>
  <c r="Y128" i="31" s="1"/>
  <c r="Y148" i="31" s="1"/>
  <c r="Y168" i="31" s="1"/>
  <c r="Y188" i="31" s="1"/>
  <c r="Y208" i="31" s="1"/>
  <c r="Y228" i="31" s="1"/>
  <c r="X8" i="31"/>
  <c r="W8" i="31"/>
  <c r="W28" i="31" s="1"/>
  <c r="V8" i="31"/>
  <c r="V28" i="31" s="1"/>
  <c r="V48" i="31" s="1"/>
  <c r="V68" i="31" s="1"/>
  <c r="V88" i="31" s="1"/>
  <c r="V108" i="31" s="1"/>
  <c r="V128" i="31" s="1"/>
  <c r="V148" i="31" s="1"/>
  <c r="V168" i="31" s="1"/>
  <c r="V188" i="31" s="1"/>
  <c r="V208" i="31" s="1"/>
  <c r="V228" i="31" s="1"/>
  <c r="U8" i="31"/>
  <c r="U28" i="31" s="1"/>
  <c r="U48" i="31" s="1"/>
  <c r="U68" i="31" s="1"/>
  <c r="U88" i="31" s="1"/>
  <c r="U108" i="31" s="1"/>
  <c r="U128" i="31" s="1"/>
  <c r="U148" i="31" s="1"/>
  <c r="U168" i="31" s="1"/>
  <c r="U188" i="31" s="1"/>
  <c r="U208" i="31" s="1"/>
  <c r="U228" i="31" s="1"/>
  <c r="T8" i="31"/>
  <c r="T28" i="31" s="1"/>
  <c r="T48" i="31" s="1"/>
  <c r="T68" i="31" s="1"/>
  <c r="T88" i="31" s="1"/>
  <c r="T108" i="31" s="1"/>
  <c r="T128" i="31" s="1"/>
  <c r="T148" i="31" s="1"/>
  <c r="T168" i="31" s="1"/>
  <c r="T188" i="31" s="1"/>
  <c r="T208" i="31" s="1"/>
  <c r="T228" i="31" s="1"/>
  <c r="S8" i="31"/>
  <c r="S28" i="31" s="1"/>
  <c r="S48" i="31" s="1"/>
  <c r="S68" i="31" s="1"/>
  <c r="S88" i="31" s="1"/>
  <c r="S108" i="31" s="1"/>
  <c r="S128" i="31" s="1"/>
  <c r="S148" i="31" s="1"/>
  <c r="S168" i="31" s="1"/>
  <c r="S188" i="31" s="1"/>
  <c r="S208" i="31" s="1"/>
  <c r="S228" i="31" s="1"/>
  <c r="R8" i="31"/>
  <c r="R28" i="31" s="1"/>
  <c r="R48" i="31" s="1"/>
  <c r="R68" i="31" s="1"/>
  <c r="R88" i="31" s="1"/>
  <c r="R108" i="31" s="1"/>
  <c r="R128" i="31" s="1"/>
  <c r="R148" i="31" s="1"/>
  <c r="R168" i="31" s="1"/>
  <c r="R188" i="31" s="1"/>
  <c r="R208" i="31" s="1"/>
  <c r="R228" i="31" s="1"/>
  <c r="Q8" i="31"/>
  <c r="Q28" i="31" s="1"/>
  <c r="Q48" i="31" s="1"/>
  <c r="Q68" i="31" s="1"/>
  <c r="Q88" i="31" s="1"/>
  <c r="Q108" i="31" s="1"/>
  <c r="Q128" i="31" s="1"/>
  <c r="Q148" i="31" s="1"/>
  <c r="Q168" i="31" s="1"/>
  <c r="Q188" i="31" s="1"/>
  <c r="Q208" i="31" s="1"/>
  <c r="Q228" i="31" s="1"/>
  <c r="P8" i="31"/>
  <c r="O8" i="31"/>
  <c r="O28" i="31" s="1"/>
  <c r="O48" i="31" s="1"/>
  <c r="O68" i="31" s="1"/>
  <c r="N8" i="31"/>
  <c r="N28" i="31" s="1"/>
  <c r="N48" i="31" s="1"/>
  <c r="N68" i="31" s="1"/>
  <c r="N88" i="31" s="1"/>
  <c r="N108" i="31" s="1"/>
  <c r="N128" i="31" s="1"/>
  <c r="N148" i="31" s="1"/>
  <c r="N168" i="31" s="1"/>
  <c r="N188" i="31" s="1"/>
  <c r="N208" i="31" s="1"/>
  <c r="N228" i="31" s="1"/>
  <c r="M8" i="31"/>
  <c r="M28" i="31" s="1"/>
  <c r="M48" i="31" s="1"/>
  <c r="M68" i="31" s="1"/>
  <c r="M88" i="31" s="1"/>
  <c r="M108" i="31" s="1"/>
  <c r="M128" i="31" s="1"/>
  <c r="M148" i="31" s="1"/>
  <c r="M168" i="31" s="1"/>
  <c r="M188" i="31" s="1"/>
  <c r="M208" i="31" s="1"/>
  <c r="M228" i="31" s="1"/>
  <c r="L8" i="31"/>
  <c r="L28" i="31" s="1"/>
  <c r="L48" i="31" s="1"/>
  <c r="L68" i="31" s="1"/>
  <c r="L88" i="31" s="1"/>
  <c r="L108" i="31" s="1"/>
  <c r="L128" i="31" s="1"/>
  <c r="L148" i="31" s="1"/>
  <c r="L168" i="31" s="1"/>
  <c r="L188" i="31" s="1"/>
  <c r="L208" i="31" s="1"/>
  <c r="L228" i="31" s="1"/>
  <c r="K8" i="31"/>
  <c r="K28" i="31" s="1"/>
  <c r="K48" i="31" s="1"/>
  <c r="K68" i="31" s="1"/>
  <c r="K88" i="31" s="1"/>
  <c r="K108" i="31" s="1"/>
  <c r="K128" i="31" s="1"/>
  <c r="K148" i="31" s="1"/>
  <c r="K168" i="31" s="1"/>
  <c r="K188" i="31" s="1"/>
  <c r="K208" i="31" s="1"/>
  <c r="K228" i="31" s="1"/>
  <c r="J8" i="31"/>
  <c r="J28" i="31" s="1"/>
  <c r="J48" i="31" s="1"/>
  <c r="J68" i="31" s="1"/>
  <c r="J88" i="31" s="1"/>
  <c r="J108" i="31" s="1"/>
  <c r="J128" i="31" s="1"/>
  <c r="J148" i="31" s="1"/>
  <c r="J168" i="31" s="1"/>
  <c r="J188" i="31" s="1"/>
  <c r="J208" i="31" s="1"/>
  <c r="J228" i="31" s="1"/>
  <c r="I8" i="31"/>
  <c r="I28" i="31" s="1"/>
  <c r="I48" i="31" s="1"/>
  <c r="I68" i="31" s="1"/>
  <c r="I88" i="31" s="1"/>
  <c r="I108" i="31" s="1"/>
  <c r="I128" i="31" s="1"/>
  <c r="I148" i="31" s="1"/>
  <c r="I168" i="31" s="1"/>
  <c r="I188" i="31" s="1"/>
  <c r="I208" i="31" s="1"/>
  <c r="I228" i="31" s="1"/>
  <c r="H8" i="31"/>
  <c r="G8" i="31"/>
  <c r="G28" i="31" s="1"/>
  <c r="G48" i="31" s="1"/>
  <c r="G68" i="31" s="1"/>
  <c r="G88" i="31" s="1"/>
  <c r="G108" i="31" s="1"/>
  <c r="G128" i="31" s="1"/>
  <c r="G148" i="31" s="1"/>
  <c r="G168" i="31" s="1"/>
  <c r="G188" i="31" s="1"/>
  <c r="G208" i="31" s="1"/>
  <c r="G228" i="31" s="1"/>
  <c r="F8" i="31"/>
  <c r="F28" i="31" s="1"/>
  <c r="F48" i="31" s="1"/>
  <c r="F68" i="31" s="1"/>
  <c r="F88" i="31" s="1"/>
  <c r="F108" i="31" s="1"/>
  <c r="F128" i="31" s="1"/>
  <c r="F148" i="31" s="1"/>
  <c r="F168" i="31" s="1"/>
  <c r="F188" i="31" s="1"/>
  <c r="F208" i="31" s="1"/>
  <c r="F228" i="31" s="1"/>
  <c r="E8" i="31"/>
  <c r="E28" i="31" s="1"/>
  <c r="E48" i="31" s="1"/>
  <c r="E68" i="31" s="1"/>
  <c r="E88" i="31" s="1"/>
  <c r="E108" i="31" s="1"/>
  <c r="E128" i="31" s="1"/>
  <c r="E148" i="31" s="1"/>
  <c r="E168" i="31" s="1"/>
  <c r="E188" i="31" s="1"/>
  <c r="E208" i="31" s="1"/>
  <c r="E228" i="31" s="1"/>
  <c r="D8" i="31"/>
  <c r="D28" i="31" s="1"/>
  <c r="D48" i="31" s="1"/>
  <c r="D68" i="31" s="1"/>
  <c r="AG7" i="31"/>
  <c r="AG27" i="31" s="1"/>
  <c r="AG47" i="31" s="1"/>
  <c r="AG67" i="31" s="1"/>
  <c r="AG87" i="31" s="1"/>
  <c r="AG107" i="31" s="1"/>
  <c r="AG127" i="31" s="1"/>
  <c r="AG147" i="31" s="1"/>
  <c r="AG167" i="31" s="1"/>
  <c r="AG187" i="31" s="1"/>
  <c r="AG207" i="31" s="1"/>
  <c r="AG227" i="31" s="1"/>
  <c r="AF7" i="31"/>
  <c r="AE7" i="31"/>
  <c r="AE27" i="31" s="1"/>
  <c r="AE47" i="31" s="1"/>
  <c r="AE67" i="31" s="1"/>
  <c r="AE87" i="31" s="1"/>
  <c r="AE107" i="31" s="1"/>
  <c r="AE127" i="31" s="1"/>
  <c r="AE147" i="31" s="1"/>
  <c r="AE167" i="31" s="1"/>
  <c r="AE187" i="31" s="1"/>
  <c r="AE207" i="31" s="1"/>
  <c r="AE227" i="31" s="1"/>
  <c r="AD7" i="31"/>
  <c r="AD27" i="31" s="1"/>
  <c r="AD47" i="31" s="1"/>
  <c r="AD67" i="31" s="1"/>
  <c r="AD87" i="31" s="1"/>
  <c r="AD107" i="31" s="1"/>
  <c r="AD127" i="31" s="1"/>
  <c r="AD147" i="31" s="1"/>
  <c r="AD167" i="31" s="1"/>
  <c r="AD187" i="31" s="1"/>
  <c r="AD207" i="31" s="1"/>
  <c r="AD227" i="31" s="1"/>
  <c r="AC7" i="31"/>
  <c r="AC27" i="31" s="1"/>
  <c r="AC47" i="31" s="1"/>
  <c r="AC67" i="31" s="1"/>
  <c r="AC87" i="31" s="1"/>
  <c r="AC107" i="31" s="1"/>
  <c r="AC127" i="31" s="1"/>
  <c r="AC147" i="31" s="1"/>
  <c r="AC167" i="31" s="1"/>
  <c r="AC187" i="31" s="1"/>
  <c r="AC207" i="31" s="1"/>
  <c r="AC227" i="31" s="1"/>
  <c r="AB7" i="31"/>
  <c r="AB27" i="31" s="1"/>
  <c r="AB47" i="31" s="1"/>
  <c r="AB67" i="31" s="1"/>
  <c r="AB87" i="31" s="1"/>
  <c r="AB107" i="31" s="1"/>
  <c r="AB127" i="31" s="1"/>
  <c r="AB147" i="31" s="1"/>
  <c r="AB167" i="31" s="1"/>
  <c r="AB187" i="31" s="1"/>
  <c r="AB207" i="31" s="1"/>
  <c r="AB227" i="31" s="1"/>
  <c r="AA7" i="31"/>
  <c r="AA27" i="31" s="1"/>
  <c r="AA47" i="31" s="1"/>
  <c r="AA67" i="31" s="1"/>
  <c r="AA87" i="31" s="1"/>
  <c r="AA107" i="31" s="1"/>
  <c r="AA127" i="31" s="1"/>
  <c r="AA147" i="31" s="1"/>
  <c r="AA167" i="31" s="1"/>
  <c r="AA187" i="31" s="1"/>
  <c r="AA207" i="31" s="1"/>
  <c r="AA227" i="31" s="1"/>
  <c r="Z7" i="31"/>
  <c r="Z27" i="31" s="1"/>
  <c r="Z47" i="31" s="1"/>
  <c r="Z67" i="31" s="1"/>
  <c r="Z87" i="31" s="1"/>
  <c r="Z107" i="31" s="1"/>
  <c r="Z127" i="31" s="1"/>
  <c r="Z147" i="31" s="1"/>
  <c r="Z167" i="31" s="1"/>
  <c r="Z187" i="31" s="1"/>
  <c r="Z207" i="31" s="1"/>
  <c r="Z227" i="31" s="1"/>
  <c r="Y7" i="31"/>
  <c r="Y27" i="31" s="1"/>
  <c r="Y47" i="31" s="1"/>
  <c r="Y67" i="31" s="1"/>
  <c r="Y87" i="31" s="1"/>
  <c r="Y107" i="31" s="1"/>
  <c r="Y127" i="31" s="1"/>
  <c r="Y147" i="31" s="1"/>
  <c r="Y167" i="31" s="1"/>
  <c r="Y187" i="31" s="1"/>
  <c r="Y207" i="31" s="1"/>
  <c r="Y227" i="31" s="1"/>
  <c r="X7" i="31"/>
  <c r="W7" i="31"/>
  <c r="W27" i="31" s="1"/>
  <c r="W47" i="31" s="1"/>
  <c r="W67" i="31" s="1"/>
  <c r="W87" i="31" s="1"/>
  <c r="W107" i="31" s="1"/>
  <c r="W127" i="31" s="1"/>
  <c r="W147" i="31" s="1"/>
  <c r="W167" i="31" s="1"/>
  <c r="W187" i="31" s="1"/>
  <c r="W207" i="31" s="1"/>
  <c r="W227" i="31" s="1"/>
  <c r="V7" i="31"/>
  <c r="V27" i="31" s="1"/>
  <c r="V47" i="31" s="1"/>
  <c r="V67" i="31" s="1"/>
  <c r="V87" i="31" s="1"/>
  <c r="V107" i="31" s="1"/>
  <c r="V127" i="31" s="1"/>
  <c r="V147" i="31" s="1"/>
  <c r="V167" i="31" s="1"/>
  <c r="V187" i="31" s="1"/>
  <c r="V207" i="31" s="1"/>
  <c r="V227" i="31" s="1"/>
  <c r="U7" i="31"/>
  <c r="U27" i="31" s="1"/>
  <c r="U47" i="31" s="1"/>
  <c r="U67" i="31" s="1"/>
  <c r="U87" i="31" s="1"/>
  <c r="U107" i="31" s="1"/>
  <c r="U127" i="31" s="1"/>
  <c r="U147" i="31" s="1"/>
  <c r="U167" i="31" s="1"/>
  <c r="U187" i="31" s="1"/>
  <c r="U207" i="31" s="1"/>
  <c r="U227" i="31" s="1"/>
  <c r="T7" i="31"/>
  <c r="T27" i="31" s="1"/>
  <c r="T47" i="31" s="1"/>
  <c r="T67" i="31" s="1"/>
  <c r="T87" i="31" s="1"/>
  <c r="T107" i="31" s="1"/>
  <c r="T127" i="31" s="1"/>
  <c r="T147" i="31" s="1"/>
  <c r="T167" i="31" s="1"/>
  <c r="T187" i="31" s="1"/>
  <c r="T207" i="31" s="1"/>
  <c r="T227" i="31" s="1"/>
  <c r="S7" i="31"/>
  <c r="S27" i="31" s="1"/>
  <c r="S47" i="31" s="1"/>
  <c r="S67" i="31" s="1"/>
  <c r="S87" i="31" s="1"/>
  <c r="S107" i="31" s="1"/>
  <c r="S127" i="31" s="1"/>
  <c r="S147" i="31" s="1"/>
  <c r="S167" i="31" s="1"/>
  <c r="S187" i="31" s="1"/>
  <c r="S207" i="31" s="1"/>
  <c r="S227" i="31" s="1"/>
  <c r="R7" i="31"/>
  <c r="R27" i="31" s="1"/>
  <c r="R47" i="31" s="1"/>
  <c r="R67" i="31" s="1"/>
  <c r="R87" i="31" s="1"/>
  <c r="R107" i="31" s="1"/>
  <c r="R127" i="31" s="1"/>
  <c r="R147" i="31" s="1"/>
  <c r="R167" i="31" s="1"/>
  <c r="R187" i="31" s="1"/>
  <c r="R207" i="31" s="1"/>
  <c r="R227" i="31" s="1"/>
  <c r="Q7" i="31"/>
  <c r="Q27" i="31" s="1"/>
  <c r="Q47" i="31" s="1"/>
  <c r="Q67" i="31" s="1"/>
  <c r="Q87" i="31" s="1"/>
  <c r="Q107" i="31" s="1"/>
  <c r="Q127" i="31" s="1"/>
  <c r="Q147" i="31" s="1"/>
  <c r="Q167" i="31" s="1"/>
  <c r="Q187" i="31" s="1"/>
  <c r="Q207" i="31" s="1"/>
  <c r="Q227" i="31" s="1"/>
  <c r="P7" i="31"/>
  <c r="O7" i="31"/>
  <c r="O27" i="31" s="1"/>
  <c r="O47" i="31" s="1"/>
  <c r="O67" i="31" s="1"/>
  <c r="O87" i="31" s="1"/>
  <c r="O107" i="31" s="1"/>
  <c r="O127" i="31" s="1"/>
  <c r="O147" i="31" s="1"/>
  <c r="O167" i="31" s="1"/>
  <c r="O187" i="31" s="1"/>
  <c r="O207" i="31" s="1"/>
  <c r="O227" i="31" s="1"/>
  <c r="N7" i="31"/>
  <c r="N27" i="31" s="1"/>
  <c r="N47" i="31" s="1"/>
  <c r="N67" i="31" s="1"/>
  <c r="N87" i="31" s="1"/>
  <c r="N107" i="31" s="1"/>
  <c r="N127" i="31" s="1"/>
  <c r="N147" i="31" s="1"/>
  <c r="N167" i="31" s="1"/>
  <c r="N187" i="31" s="1"/>
  <c r="N207" i="31" s="1"/>
  <c r="N227" i="31" s="1"/>
  <c r="M7" i="31"/>
  <c r="M27" i="31" s="1"/>
  <c r="M47" i="31" s="1"/>
  <c r="M67" i="31" s="1"/>
  <c r="M87" i="31" s="1"/>
  <c r="M107" i="31" s="1"/>
  <c r="M127" i="31" s="1"/>
  <c r="M147" i="31" s="1"/>
  <c r="M167" i="31" s="1"/>
  <c r="M187" i="31" s="1"/>
  <c r="M207" i="31" s="1"/>
  <c r="M227" i="31" s="1"/>
  <c r="L7" i="31"/>
  <c r="L27" i="31" s="1"/>
  <c r="L47" i="31" s="1"/>
  <c r="L67" i="31" s="1"/>
  <c r="L87" i="31" s="1"/>
  <c r="L107" i="31" s="1"/>
  <c r="L127" i="31" s="1"/>
  <c r="L147" i="31" s="1"/>
  <c r="L167" i="31" s="1"/>
  <c r="L187" i="31" s="1"/>
  <c r="L207" i="31" s="1"/>
  <c r="L227" i="31" s="1"/>
  <c r="K7" i="31"/>
  <c r="K27" i="31" s="1"/>
  <c r="K47" i="31" s="1"/>
  <c r="K67" i="31" s="1"/>
  <c r="K87" i="31" s="1"/>
  <c r="K107" i="31" s="1"/>
  <c r="K127" i="31" s="1"/>
  <c r="K147" i="31" s="1"/>
  <c r="K167" i="31" s="1"/>
  <c r="K187" i="31" s="1"/>
  <c r="K207" i="31" s="1"/>
  <c r="K227" i="31" s="1"/>
  <c r="J7" i="31"/>
  <c r="J27" i="31" s="1"/>
  <c r="J47" i="31" s="1"/>
  <c r="J67" i="31" s="1"/>
  <c r="J87" i="31" s="1"/>
  <c r="J107" i="31" s="1"/>
  <c r="J127" i="31" s="1"/>
  <c r="J147" i="31" s="1"/>
  <c r="J167" i="31" s="1"/>
  <c r="J187" i="31" s="1"/>
  <c r="J207" i="31" s="1"/>
  <c r="J227" i="31" s="1"/>
  <c r="I7" i="31"/>
  <c r="I27" i="31" s="1"/>
  <c r="I47" i="31" s="1"/>
  <c r="I67" i="31" s="1"/>
  <c r="I87" i="31" s="1"/>
  <c r="I107" i="31" s="1"/>
  <c r="I127" i="31" s="1"/>
  <c r="I147" i="31" s="1"/>
  <c r="I167" i="31" s="1"/>
  <c r="I187" i="31" s="1"/>
  <c r="I207" i="31" s="1"/>
  <c r="I227" i="31" s="1"/>
  <c r="H7" i="31"/>
  <c r="G7" i="31"/>
  <c r="G27" i="31" s="1"/>
  <c r="G47" i="31" s="1"/>
  <c r="G67" i="31" s="1"/>
  <c r="G87" i="31" s="1"/>
  <c r="G107" i="31" s="1"/>
  <c r="G127" i="31" s="1"/>
  <c r="G147" i="31" s="1"/>
  <c r="G167" i="31" s="1"/>
  <c r="G187" i="31" s="1"/>
  <c r="G207" i="31" s="1"/>
  <c r="G227" i="31" s="1"/>
  <c r="F7" i="31"/>
  <c r="F27" i="31" s="1"/>
  <c r="F47" i="31" s="1"/>
  <c r="F67" i="31" s="1"/>
  <c r="F87" i="31" s="1"/>
  <c r="F107" i="31" s="1"/>
  <c r="F127" i="31" s="1"/>
  <c r="F147" i="31" s="1"/>
  <c r="F167" i="31" s="1"/>
  <c r="F187" i="31" s="1"/>
  <c r="F207" i="31" s="1"/>
  <c r="F227" i="31" s="1"/>
  <c r="E7" i="31"/>
  <c r="E27" i="31" s="1"/>
  <c r="E47" i="31" s="1"/>
  <c r="E67" i="31" s="1"/>
  <c r="E87" i="31" s="1"/>
  <c r="E107" i="31" s="1"/>
  <c r="E127" i="31" s="1"/>
  <c r="E147" i="31" s="1"/>
  <c r="E167" i="31" s="1"/>
  <c r="E187" i="31" s="1"/>
  <c r="E207" i="31" s="1"/>
  <c r="E227" i="31" s="1"/>
  <c r="D7" i="31"/>
  <c r="D27" i="31" s="1"/>
  <c r="D47" i="31" s="1"/>
  <c r="D67" i="31" s="1"/>
  <c r="AG6" i="31"/>
  <c r="AG26" i="31" s="1"/>
  <c r="AG46" i="31" s="1"/>
  <c r="AG66" i="31" s="1"/>
  <c r="AG86" i="31" s="1"/>
  <c r="AG106" i="31" s="1"/>
  <c r="AG126" i="31" s="1"/>
  <c r="AG146" i="31" s="1"/>
  <c r="AG166" i="31" s="1"/>
  <c r="AG186" i="31" s="1"/>
  <c r="AG206" i="31" s="1"/>
  <c r="AG226" i="31" s="1"/>
  <c r="AF6" i="31"/>
  <c r="AF26" i="31" s="1"/>
  <c r="AF46" i="31" s="1"/>
  <c r="AF66" i="31" s="1"/>
  <c r="AF86" i="31" s="1"/>
  <c r="AF106" i="31" s="1"/>
  <c r="AF126" i="31" s="1"/>
  <c r="AF146" i="31" s="1"/>
  <c r="AF166" i="31" s="1"/>
  <c r="AF186" i="31" s="1"/>
  <c r="AF206" i="31" s="1"/>
  <c r="AF226" i="31" s="1"/>
  <c r="AE6" i="31"/>
  <c r="AE26" i="31" s="1"/>
  <c r="AE46" i="31" s="1"/>
  <c r="AE66" i="31" s="1"/>
  <c r="AE86" i="31" s="1"/>
  <c r="AE106" i="31" s="1"/>
  <c r="AE126" i="31" s="1"/>
  <c r="AE146" i="31" s="1"/>
  <c r="AE166" i="31" s="1"/>
  <c r="AE186" i="31" s="1"/>
  <c r="AE206" i="31" s="1"/>
  <c r="AE226" i="31" s="1"/>
  <c r="AD6" i="31"/>
  <c r="AD26" i="31" s="1"/>
  <c r="AD46" i="31" s="1"/>
  <c r="AD66" i="31" s="1"/>
  <c r="AD86" i="31" s="1"/>
  <c r="AD106" i="31" s="1"/>
  <c r="AD126" i="31" s="1"/>
  <c r="AD146" i="31" s="1"/>
  <c r="AD166" i="31" s="1"/>
  <c r="AD186" i="31" s="1"/>
  <c r="AD206" i="31" s="1"/>
  <c r="AD226" i="31" s="1"/>
  <c r="AC6" i="31"/>
  <c r="AC26" i="31" s="1"/>
  <c r="AC46" i="31" s="1"/>
  <c r="AC66" i="31" s="1"/>
  <c r="AC86" i="31" s="1"/>
  <c r="AC106" i="31" s="1"/>
  <c r="AC126" i="31" s="1"/>
  <c r="AC146" i="31" s="1"/>
  <c r="AC166" i="31" s="1"/>
  <c r="AC186" i="31" s="1"/>
  <c r="AC206" i="31" s="1"/>
  <c r="AC226" i="31" s="1"/>
  <c r="AB6" i="31"/>
  <c r="AB26" i="31" s="1"/>
  <c r="AB46" i="31" s="1"/>
  <c r="AB66" i="31" s="1"/>
  <c r="AB86" i="31" s="1"/>
  <c r="AB106" i="31" s="1"/>
  <c r="AB126" i="31" s="1"/>
  <c r="AB146" i="31" s="1"/>
  <c r="AB166" i="31" s="1"/>
  <c r="AB186" i="31" s="1"/>
  <c r="AB206" i="31" s="1"/>
  <c r="AB226" i="31" s="1"/>
  <c r="AA6" i="31"/>
  <c r="AA26" i="31" s="1"/>
  <c r="AA46" i="31" s="1"/>
  <c r="AA66" i="31" s="1"/>
  <c r="AA86" i="31" s="1"/>
  <c r="AA106" i="31" s="1"/>
  <c r="AA126" i="31" s="1"/>
  <c r="AA146" i="31" s="1"/>
  <c r="AA166" i="31" s="1"/>
  <c r="AA186" i="31" s="1"/>
  <c r="AA206" i="31" s="1"/>
  <c r="AA226" i="31" s="1"/>
  <c r="Z6" i="31"/>
  <c r="Z26" i="31" s="1"/>
  <c r="Z46" i="31" s="1"/>
  <c r="Z66" i="31" s="1"/>
  <c r="Z86" i="31" s="1"/>
  <c r="Z106" i="31" s="1"/>
  <c r="Z126" i="31" s="1"/>
  <c r="Z146" i="31" s="1"/>
  <c r="Z166" i="31" s="1"/>
  <c r="Z186" i="31" s="1"/>
  <c r="Z206" i="31" s="1"/>
  <c r="Z226" i="31" s="1"/>
  <c r="Y6" i="31"/>
  <c r="Y26" i="31" s="1"/>
  <c r="Y46" i="31" s="1"/>
  <c r="Y66" i="31" s="1"/>
  <c r="Y86" i="31" s="1"/>
  <c r="Y106" i="31" s="1"/>
  <c r="Y126" i="31" s="1"/>
  <c r="Y146" i="31" s="1"/>
  <c r="Y166" i="31" s="1"/>
  <c r="Y186" i="31" s="1"/>
  <c r="Y206" i="31" s="1"/>
  <c r="Y226" i="31" s="1"/>
  <c r="X6" i="31"/>
  <c r="X26" i="31" s="1"/>
  <c r="X46" i="31" s="1"/>
  <c r="X66" i="31" s="1"/>
  <c r="X86" i="31" s="1"/>
  <c r="X106" i="31" s="1"/>
  <c r="X126" i="31" s="1"/>
  <c r="X146" i="31" s="1"/>
  <c r="X166" i="31" s="1"/>
  <c r="X186" i="31" s="1"/>
  <c r="X206" i="31" s="1"/>
  <c r="X226" i="31" s="1"/>
  <c r="W6" i="31"/>
  <c r="W26" i="31" s="1"/>
  <c r="W46" i="31" s="1"/>
  <c r="W66" i="31" s="1"/>
  <c r="W86" i="31" s="1"/>
  <c r="W106" i="31" s="1"/>
  <c r="W126" i="31" s="1"/>
  <c r="W146" i="31" s="1"/>
  <c r="W166" i="31" s="1"/>
  <c r="W186" i="31" s="1"/>
  <c r="W206" i="31" s="1"/>
  <c r="W226" i="31" s="1"/>
  <c r="V6" i="31"/>
  <c r="V26" i="31" s="1"/>
  <c r="V46" i="31" s="1"/>
  <c r="V66" i="31" s="1"/>
  <c r="V86" i="31" s="1"/>
  <c r="V106" i="31" s="1"/>
  <c r="V126" i="31" s="1"/>
  <c r="V146" i="31" s="1"/>
  <c r="V166" i="31" s="1"/>
  <c r="V186" i="31" s="1"/>
  <c r="V206" i="31" s="1"/>
  <c r="V226" i="31" s="1"/>
  <c r="U6" i="31"/>
  <c r="U26" i="31" s="1"/>
  <c r="U46" i="31" s="1"/>
  <c r="U66" i="31" s="1"/>
  <c r="U86" i="31" s="1"/>
  <c r="T6" i="31"/>
  <c r="T26" i="31" s="1"/>
  <c r="T46" i="31" s="1"/>
  <c r="T66" i="31" s="1"/>
  <c r="T86" i="31" s="1"/>
  <c r="T106" i="31" s="1"/>
  <c r="T126" i="31" s="1"/>
  <c r="T146" i="31" s="1"/>
  <c r="T166" i="31" s="1"/>
  <c r="T186" i="31" s="1"/>
  <c r="T206" i="31" s="1"/>
  <c r="T226" i="31" s="1"/>
  <c r="S6" i="31"/>
  <c r="S26" i="31" s="1"/>
  <c r="S46" i="31" s="1"/>
  <c r="S66" i="31" s="1"/>
  <c r="S86" i="31" s="1"/>
  <c r="S106" i="31" s="1"/>
  <c r="S126" i="31" s="1"/>
  <c r="S146" i="31" s="1"/>
  <c r="S166" i="31" s="1"/>
  <c r="S186" i="31" s="1"/>
  <c r="S206" i="31" s="1"/>
  <c r="S226" i="31" s="1"/>
  <c r="R6" i="31"/>
  <c r="R26" i="31" s="1"/>
  <c r="R46" i="31" s="1"/>
  <c r="R66" i="31" s="1"/>
  <c r="R86" i="31" s="1"/>
  <c r="R106" i="31" s="1"/>
  <c r="R126" i="31" s="1"/>
  <c r="R146" i="31" s="1"/>
  <c r="R166" i="31" s="1"/>
  <c r="R186" i="31" s="1"/>
  <c r="R206" i="31" s="1"/>
  <c r="R226" i="31" s="1"/>
  <c r="Q6" i="31"/>
  <c r="Q26" i="31" s="1"/>
  <c r="Q46" i="31" s="1"/>
  <c r="Q66" i="31" s="1"/>
  <c r="Q86" i="31" s="1"/>
  <c r="Q106" i="31" s="1"/>
  <c r="Q126" i="31" s="1"/>
  <c r="Q146" i="31" s="1"/>
  <c r="Q166" i="31" s="1"/>
  <c r="Q186" i="31" s="1"/>
  <c r="Q206" i="31" s="1"/>
  <c r="Q226" i="31" s="1"/>
  <c r="P6" i="31"/>
  <c r="P26" i="31" s="1"/>
  <c r="P46" i="31" s="1"/>
  <c r="P66" i="31" s="1"/>
  <c r="P86" i="31" s="1"/>
  <c r="P106" i="31" s="1"/>
  <c r="P126" i="31" s="1"/>
  <c r="P146" i="31" s="1"/>
  <c r="P166" i="31" s="1"/>
  <c r="P186" i="31" s="1"/>
  <c r="P206" i="31" s="1"/>
  <c r="P226" i="31" s="1"/>
  <c r="O6" i="31"/>
  <c r="O26" i="31" s="1"/>
  <c r="O46" i="31" s="1"/>
  <c r="O66" i="31" s="1"/>
  <c r="O86" i="31" s="1"/>
  <c r="O106" i="31" s="1"/>
  <c r="O126" i="31" s="1"/>
  <c r="O146" i="31" s="1"/>
  <c r="O166" i="31" s="1"/>
  <c r="O186" i="31" s="1"/>
  <c r="O206" i="31" s="1"/>
  <c r="O226" i="31" s="1"/>
  <c r="N6" i="31"/>
  <c r="N26" i="31" s="1"/>
  <c r="N46" i="31" s="1"/>
  <c r="N66" i="31" s="1"/>
  <c r="N86" i="31" s="1"/>
  <c r="N106" i="31" s="1"/>
  <c r="N126" i="31" s="1"/>
  <c r="N146" i="31" s="1"/>
  <c r="N166" i="31" s="1"/>
  <c r="N186" i="31" s="1"/>
  <c r="N206" i="31" s="1"/>
  <c r="N226" i="31" s="1"/>
  <c r="M6" i="31"/>
  <c r="M26" i="31" s="1"/>
  <c r="M46" i="31" s="1"/>
  <c r="M66" i="31" s="1"/>
  <c r="M86" i="31" s="1"/>
  <c r="M106" i="31" s="1"/>
  <c r="M126" i="31" s="1"/>
  <c r="M146" i="31" s="1"/>
  <c r="M166" i="31" s="1"/>
  <c r="M186" i="31" s="1"/>
  <c r="M206" i="31" s="1"/>
  <c r="M226" i="31" s="1"/>
  <c r="L6" i="31"/>
  <c r="L26" i="31" s="1"/>
  <c r="L46" i="31" s="1"/>
  <c r="L66" i="31" s="1"/>
  <c r="L86" i="31" s="1"/>
  <c r="L106" i="31" s="1"/>
  <c r="L126" i="31" s="1"/>
  <c r="L146" i="31" s="1"/>
  <c r="L166" i="31" s="1"/>
  <c r="L186" i="31" s="1"/>
  <c r="L206" i="31" s="1"/>
  <c r="L226" i="31" s="1"/>
  <c r="K6" i="31"/>
  <c r="K26" i="31" s="1"/>
  <c r="K46" i="31" s="1"/>
  <c r="K66" i="31" s="1"/>
  <c r="K86" i="31" s="1"/>
  <c r="K106" i="31" s="1"/>
  <c r="K126" i="31" s="1"/>
  <c r="K146" i="31" s="1"/>
  <c r="K166" i="31" s="1"/>
  <c r="K186" i="31" s="1"/>
  <c r="K206" i="31" s="1"/>
  <c r="K226" i="31" s="1"/>
  <c r="J6" i="31"/>
  <c r="J26" i="31" s="1"/>
  <c r="J46" i="31" s="1"/>
  <c r="J66" i="31" s="1"/>
  <c r="J86" i="31" s="1"/>
  <c r="J106" i="31" s="1"/>
  <c r="J126" i="31" s="1"/>
  <c r="J146" i="31" s="1"/>
  <c r="J166" i="31" s="1"/>
  <c r="J186" i="31" s="1"/>
  <c r="J206" i="31" s="1"/>
  <c r="J226" i="31" s="1"/>
  <c r="I6" i="31"/>
  <c r="I26" i="31" s="1"/>
  <c r="I46" i="31" s="1"/>
  <c r="I66" i="31" s="1"/>
  <c r="I86" i="31" s="1"/>
  <c r="I106" i="31" s="1"/>
  <c r="I126" i="31" s="1"/>
  <c r="I146" i="31" s="1"/>
  <c r="I166" i="31" s="1"/>
  <c r="I186" i="31" s="1"/>
  <c r="I206" i="31" s="1"/>
  <c r="I226" i="31" s="1"/>
  <c r="H6" i="31"/>
  <c r="H26" i="31" s="1"/>
  <c r="H46" i="31" s="1"/>
  <c r="H66" i="31" s="1"/>
  <c r="H86" i="31" s="1"/>
  <c r="H106" i="31" s="1"/>
  <c r="H126" i="31" s="1"/>
  <c r="H146" i="31" s="1"/>
  <c r="H166" i="31" s="1"/>
  <c r="H186" i="31" s="1"/>
  <c r="H206" i="31" s="1"/>
  <c r="H226" i="31" s="1"/>
  <c r="G6" i="31"/>
  <c r="G26" i="31" s="1"/>
  <c r="G46" i="31" s="1"/>
  <c r="G66" i="31" s="1"/>
  <c r="G86" i="31" s="1"/>
  <c r="G106" i="31" s="1"/>
  <c r="G126" i="31" s="1"/>
  <c r="G146" i="31" s="1"/>
  <c r="G166" i="31" s="1"/>
  <c r="G186" i="31" s="1"/>
  <c r="G206" i="31" s="1"/>
  <c r="G226" i="31" s="1"/>
  <c r="F6" i="31"/>
  <c r="F26" i="31" s="1"/>
  <c r="F46" i="31" s="1"/>
  <c r="F66" i="31" s="1"/>
  <c r="F86" i="31" s="1"/>
  <c r="F106" i="31" s="1"/>
  <c r="F126" i="31" s="1"/>
  <c r="F146" i="31" s="1"/>
  <c r="F166" i="31" s="1"/>
  <c r="F186" i="31" s="1"/>
  <c r="F206" i="31" s="1"/>
  <c r="F226" i="31" s="1"/>
  <c r="E6" i="31"/>
  <c r="E26" i="31" s="1"/>
  <c r="E46" i="31" s="1"/>
  <c r="E66" i="31" s="1"/>
  <c r="E86" i="31" s="1"/>
  <c r="E106" i="31" s="1"/>
  <c r="E126" i="31" s="1"/>
  <c r="E146" i="31" s="1"/>
  <c r="E166" i="31" s="1"/>
  <c r="E186" i="31" s="1"/>
  <c r="E206" i="31" s="1"/>
  <c r="E226" i="31" s="1"/>
  <c r="D6" i="31"/>
  <c r="D26" i="31" s="1"/>
  <c r="D46" i="31" s="1"/>
  <c r="D66" i="31" s="1"/>
  <c r="AG5" i="31"/>
  <c r="AG25" i="31" s="1"/>
  <c r="AG45" i="31" s="1"/>
  <c r="AG65" i="31" s="1"/>
  <c r="AG85" i="31" s="1"/>
  <c r="AG105" i="31" s="1"/>
  <c r="AG125" i="31" s="1"/>
  <c r="AG145" i="31" s="1"/>
  <c r="AG165" i="31" s="1"/>
  <c r="AG185" i="31" s="1"/>
  <c r="AG205" i="31" s="1"/>
  <c r="AG225" i="31" s="1"/>
  <c r="AF5" i="31"/>
  <c r="AE5" i="31"/>
  <c r="AE25" i="31" s="1"/>
  <c r="AE45" i="31" s="1"/>
  <c r="AE65" i="31" s="1"/>
  <c r="AE85" i="31" s="1"/>
  <c r="AE105" i="31" s="1"/>
  <c r="AE125" i="31" s="1"/>
  <c r="AE145" i="31" s="1"/>
  <c r="AE165" i="31" s="1"/>
  <c r="AE185" i="31" s="1"/>
  <c r="AE205" i="31" s="1"/>
  <c r="AE225" i="31" s="1"/>
  <c r="AD5" i="31"/>
  <c r="AD25" i="31" s="1"/>
  <c r="AD45" i="31" s="1"/>
  <c r="AD65" i="31" s="1"/>
  <c r="AD85" i="31" s="1"/>
  <c r="AD105" i="31" s="1"/>
  <c r="AD125" i="31" s="1"/>
  <c r="AD145" i="31" s="1"/>
  <c r="AD165" i="31" s="1"/>
  <c r="AD185" i="31" s="1"/>
  <c r="AD205" i="31" s="1"/>
  <c r="AD225" i="31" s="1"/>
  <c r="AC5" i="31"/>
  <c r="AC25" i="31" s="1"/>
  <c r="AC45" i="31" s="1"/>
  <c r="AC65" i="31" s="1"/>
  <c r="AC85" i="31" s="1"/>
  <c r="AC105" i="31" s="1"/>
  <c r="AC125" i="31" s="1"/>
  <c r="AC145" i="31" s="1"/>
  <c r="AC165" i="31" s="1"/>
  <c r="AC185" i="31" s="1"/>
  <c r="AC205" i="31" s="1"/>
  <c r="AC225" i="31" s="1"/>
  <c r="AB5" i="31"/>
  <c r="AB25" i="31" s="1"/>
  <c r="AB45" i="31" s="1"/>
  <c r="AB65" i="31" s="1"/>
  <c r="AB85" i="31" s="1"/>
  <c r="AB105" i="31" s="1"/>
  <c r="AB125" i="31" s="1"/>
  <c r="AB145" i="31" s="1"/>
  <c r="AB165" i="31" s="1"/>
  <c r="AB185" i="31" s="1"/>
  <c r="AB205" i="31" s="1"/>
  <c r="AB225" i="31" s="1"/>
  <c r="AA5" i="31"/>
  <c r="AA25" i="31" s="1"/>
  <c r="AA45" i="31" s="1"/>
  <c r="AA65" i="31" s="1"/>
  <c r="AA85" i="31" s="1"/>
  <c r="AA105" i="31" s="1"/>
  <c r="AA125" i="31" s="1"/>
  <c r="AA145" i="31" s="1"/>
  <c r="AA165" i="31" s="1"/>
  <c r="AA185" i="31" s="1"/>
  <c r="AA205" i="31" s="1"/>
  <c r="AA225" i="31" s="1"/>
  <c r="Z5" i="31"/>
  <c r="Z25" i="31" s="1"/>
  <c r="Z45" i="31" s="1"/>
  <c r="Z65" i="31" s="1"/>
  <c r="Z85" i="31" s="1"/>
  <c r="Z105" i="31" s="1"/>
  <c r="Z125" i="31" s="1"/>
  <c r="Z145" i="31" s="1"/>
  <c r="Z165" i="31" s="1"/>
  <c r="Z185" i="31" s="1"/>
  <c r="Z205" i="31" s="1"/>
  <c r="Z225" i="31" s="1"/>
  <c r="Y5" i="31"/>
  <c r="Y25" i="31" s="1"/>
  <c r="Y45" i="31" s="1"/>
  <c r="Y65" i="31" s="1"/>
  <c r="Y85" i="31" s="1"/>
  <c r="Y105" i="31" s="1"/>
  <c r="Y125" i="31" s="1"/>
  <c r="Y145" i="31" s="1"/>
  <c r="Y165" i="31" s="1"/>
  <c r="Y185" i="31" s="1"/>
  <c r="Y205" i="31" s="1"/>
  <c r="Y225" i="31" s="1"/>
  <c r="X5" i="31"/>
  <c r="W5" i="31"/>
  <c r="W25" i="31" s="1"/>
  <c r="W45" i="31" s="1"/>
  <c r="W65" i="31" s="1"/>
  <c r="W85" i="31" s="1"/>
  <c r="W105" i="31" s="1"/>
  <c r="W125" i="31" s="1"/>
  <c r="W145" i="31" s="1"/>
  <c r="W165" i="31" s="1"/>
  <c r="W185" i="31" s="1"/>
  <c r="W205" i="31" s="1"/>
  <c r="W225" i="31" s="1"/>
  <c r="V5" i="31"/>
  <c r="V25" i="31" s="1"/>
  <c r="V45" i="31" s="1"/>
  <c r="V65" i="31" s="1"/>
  <c r="V85" i="31" s="1"/>
  <c r="V105" i="31" s="1"/>
  <c r="V125" i="31" s="1"/>
  <c r="V145" i="31" s="1"/>
  <c r="V165" i="31" s="1"/>
  <c r="V185" i="31" s="1"/>
  <c r="V205" i="31" s="1"/>
  <c r="V225" i="31" s="1"/>
  <c r="U5" i="31"/>
  <c r="U25" i="31" s="1"/>
  <c r="U45" i="31" s="1"/>
  <c r="U65" i="31" s="1"/>
  <c r="U85" i="31" s="1"/>
  <c r="U105" i="31" s="1"/>
  <c r="U125" i="31" s="1"/>
  <c r="U145" i="31" s="1"/>
  <c r="U165" i="31" s="1"/>
  <c r="U185" i="31" s="1"/>
  <c r="U205" i="31" s="1"/>
  <c r="U225" i="31" s="1"/>
  <c r="T5" i="31"/>
  <c r="T25" i="31" s="1"/>
  <c r="T45" i="31" s="1"/>
  <c r="T65" i="31" s="1"/>
  <c r="T85" i="31" s="1"/>
  <c r="T105" i="31" s="1"/>
  <c r="T125" i="31" s="1"/>
  <c r="T145" i="31" s="1"/>
  <c r="T165" i="31" s="1"/>
  <c r="T185" i="31" s="1"/>
  <c r="T205" i="31" s="1"/>
  <c r="T225" i="31" s="1"/>
  <c r="S5" i="31"/>
  <c r="S25" i="31" s="1"/>
  <c r="S45" i="31" s="1"/>
  <c r="S65" i="31" s="1"/>
  <c r="S85" i="31" s="1"/>
  <c r="S105" i="31" s="1"/>
  <c r="S125" i="31" s="1"/>
  <c r="S145" i="31" s="1"/>
  <c r="S165" i="31" s="1"/>
  <c r="S185" i="31" s="1"/>
  <c r="S205" i="31" s="1"/>
  <c r="S225" i="31" s="1"/>
  <c r="R5" i="31"/>
  <c r="R25" i="31" s="1"/>
  <c r="R45" i="31" s="1"/>
  <c r="R65" i="31" s="1"/>
  <c r="R85" i="31" s="1"/>
  <c r="R105" i="31" s="1"/>
  <c r="R125" i="31" s="1"/>
  <c r="R145" i="31" s="1"/>
  <c r="R165" i="31" s="1"/>
  <c r="R185" i="31" s="1"/>
  <c r="R205" i="31" s="1"/>
  <c r="R225" i="31" s="1"/>
  <c r="Q5" i="31"/>
  <c r="Q25" i="31" s="1"/>
  <c r="Q45" i="31" s="1"/>
  <c r="Q65" i="31" s="1"/>
  <c r="Q85" i="31" s="1"/>
  <c r="Q105" i="31" s="1"/>
  <c r="Q125" i="31" s="1"/>
  <c r="Q145" i="31" s="1"/>
  <c r="Q165" i="31" s="1"/>
  <c r="Q185" i="31" s="1"/>
  <c r="Q205" i="31" s="1"/>
  <c r="Q225" i="31" s="1"/>
  <c r="P5" i="31"/>
  <c r="O5" i="31"/>
  <c r="O25" i="31" s="1"/>
  <c r="O45" i="31" s="1"/>
  <c r="O65" i="31" s="1"/>
  <c r="O85" i="31" s="1"/>
  <c r="O105" i="31" s="1"/>
  <c r="O125" i="31" s="1"/>
  <c r="O145" i="31" s="1"/>
  <c r="O165" i="31" s="1"/>
  <c r="O185" i="31" s="1"/>
  <c r="O205" i="31" s="1"/>
  <c r="O225" i="31" s="1"/>
  <c r="N5" i="31"/>
  <c r="N25" i="31" s="1"/>
  <c r="N45" i="31" s="1"/>
  <c r="N65" i="31" s="1"/>
  <c r="N85" i="31" s="1"/>
  <c r="N105" i="31" s="1"/>
  <c r="N125" i="31" s="1"/>
  <c r="N145" i="31" s="1"/>
  <c r="N165" i="31" s="1"/>
  <c r="N185" i="31" s="1"/>
  <c r="N205" i="31" s="1"/>
  <c r="N225" i="31" s="1"/>
  <c r="M5" i="31"/>
  <c r="M25" i="31" s="1"/>
  <c r="M45" i="31" s="1"/>
  <c r="M65" i="31" s="1"/>
  <c r="M85" i="31" s="1"/>
  <c r="M105" i="31" s="1"/>
  <c r="M125" i="31" s="1"/>
  <c r="M145" i="31" s="1"/>
  <c r="M165" i="31" s="1"/>
  <c r="M185" i="31" s="1"/>
  <c r="M205" i="31" s="1"/>
  <c r="M225" i="31" s="1"/>
  <c r="L5" i="31"/>
  <c r="L25" i="31" s="1"/>
  <c r="L45" i="31" s="1"/>
  <c r="L65" i="31" s="1"/>
  <c r="L85" i="31" s="1"/>
  <c r="L105" i="31" s="1"/>
  <c r="L125" i="31" s="1"/>
  <c r="L145" i="31" s="1"/>
  <c r="L165" i="31" s="1"/>
  <c r="L185" i="31" s="1"/>
  <c r="L205" i="31" s="1"/>
  <c r="L225" i="31" s="1"/>
  <c r="K5" i="31"/>
  <c r="K25" i="31" s="1"/>
  <c r="K45" i="31" s="1"/>
  <c r="K65" i="31" s="1"/>
  <c r="K85" i="31" s="1"/>
  <c r="K105" i="31" s="1"/>
  <c r="K125" i="31" s="1"/>
  <c r="K145" i="31" s="1"/>
  <c r="K165" i="31" s="1"/>
  <c r="K185" i="31" s="1"/>
  <c r="K205" i="31" s="1"/>
  <c r="K225" i="31" s="1"/>
  <c r="J5" i="31"/>
  <c r="J25" i="31" s="1"/>
  <c r="J45" i="31" s="1"/>
  <c r="J65" i="31" s="1"/>
  <c r="J85" i="31" s="1"/>
  <c r="J105" i="31" s="1"/>
  <c r="J125" i="31" s="1"/>
  <c r="J145" i="31" s="1"/>
  <c r="J165" i="31" s="1"/>
  <c r="J185" i="31" s="1"/>
  <c r="J205" i="31" s="1"/>
  <c r="J225" i="31" s="1"/>
  <c r="I5" i="31"/>
  <c r="I25" i="31" s="1"/>
  <c r="I45" i="31" s="1"/>
  <c r="I65" i="31" s="1"/>
  <c r="I85" i="31" s="1"/>
  <c r="I105" i="31" s="1"/>
  <c r="I125" i="31" s="1"/>
  <c r="I145" i="31" s="1"/>
  <c r="I165" i="31" s="1"/>
  <c r="I185" i="31" s="1"/>
  <c r="I205" i="31" s="1"/>
  <c r="I225" i="31" s="1"/>
  <c r="H5" i="31"/>
  <c r="G5" i="31"/>
  <c r="G25" i="31" s="1"/>
  <c r="G45" i="31" s="1"/>
  <c r="G65" i="31" s="1"/>
  <c r="G85" i="31" s="1"/>
  <c r="G105" i="31" s="1"/>
  <c r="G125" i="31" s="1"/>
  <c r="G145" i="31" s="1"/>
  <c r="G165" i="31" s="1"/>
  <c r="G185" i="31" s="1"/>
  <c r="G205" i="31" s="1"/>
  <c r="G225" i="31" s="1"/>
  <c r="F5" i="31"/>
  <c r="F25" i="31" s="1"/>
  <c r="F45" i="31" s="1"/>
  <c r="F65" i="31" s="1"/>
  <c r="F85" i="31" s="1"/>
  <c r="F105" i="31" s="1"/>
  <c r="F125" i="31" s="1"/>
  <c r="F145" i="31" s="1"/>
  <c r="F165" i="31" s="1"/>
  <c r="F185" i="31" s="1"/>
  <c r="F205" i="31" s="1"/>
  <c r="F225" i="31" s="1"/>
  <c r="E5" i="31"/>
  <c r="E25" i="31" s="1"/>
  <c r="E45" i="31" s="1"/>
  <c r="E65" i="31" s="1"/>
  <c r="E85" i="31" s="1"/>
  <c r="E105" i="31" s="1"/>
  <c r="E125" i="31" s="1"/>
  <c r="E145" i="31" s="1"/>
  <c r="E165" i="31" s="1"/>
  <c r="E185" i="31" s="1"/>
  <c r="E205" i="31" s="1"/>
  <c r="E225" i="31" s="1"/>
  <c r="D5" i="31"/>
  <c r="D25" i="31" s="1"/>
  <c r="D45" i="31" s="1"/>
  <c r="D65" i="31" s="1"/>
  <c r="AG4" i="31"/>
  <c r="AG24" i="31" s="1"/>
  <c r="AG44" i="31" s="1"/>
  <c r="AG64" i="31" s="1"/>
  <c r="AG84" i="31" s="1"/>
  <c r="AG104" i="31" s="1"/>
  <c r="AG124" i="31" s="1"/>
  <c r="AG144" i="31" s="1"/>
  <c r="AG164" i="31" s="1"/>
  <c r="AG184" i="31" s="1"/>
  <c r="AG204" i="31" s="1"/>
  <c r="AG224" i="31" s="1"/>
  <c r="AF4" i="31"/>
  <c r="AE4" i="31"/>
  <c r="AE24" i="31" s="1"/>
  <c r="AE44" i="31" s="1"/>
  <c r="AE64" i="31" s="1"/>
  <c r="AE84" i="31" s="1"/>
  <c r="AE104" i="31" s="1"/>
  <c r="AE124" i="31" s="1"/>
  <c r="AE144" i="31" s="1"/>
  <c r="AE164" i="31" s="1"/>
  <c r="AE184" i="31" s="1"/>
  <c r="AE204" i="31" s="1"/>
  <c r="AE224" i="31" s="1"/>
  <c r="AD4" i="31"/>
  <c r="AD24" i="31" s="1"/>
  <c r="AD44" i="31" s="1"/>
  <c r="AD64" i="31" s="1"/>
  <c r="AD84" i="31" s="1"/>
  <c r="AD104" i="31" s="1"/>
  <c r="AD124" i="31" s="1"/>
  <c r="AD144" i="31" s="1"/>
  <c r="AD164" i="31" s="1"/>
  <c r="AD184" i="31" s="1"/>
  <c r="AD204" i="31" s="1"/>
  <c r="AD224" i="31" s="1"/>
  <c r="AC4" i="31"/>
  <c r="AC24" i="31" s="1"/>
  <c r="AC44" i="31" s="1"/>
  <c r="AC64" i="31" s="1"/>
  <c r="AC84" i="31" s="1"/>
  <c r="AC104" i="31" s="1"/>
  <c r="AC124" i="31" s="1"/>
  <c r="AC144" i="31" s="1"/>
  <c r="AC164" i="31" s="1"/>
  <c r="AC184" i="31" s="1"/>
  <c r="AC204" i="31" s="1"/>
  <c r="AC224" i="31" s="1"/>
  <c r="AB4" i="31"/>
  <c r="AB24" i="31" s="1"/>
  <c r="AB44" i="31" s="1"/>
  <c r="AB64" i="31" s="1"/>
  <c r="AB84" i="31" s="1"/>
  <c r="AB104" i="31" s="1"/>
  <c r="AB124" i="31" s="1"/>
  <c r="AB144" i="31" s="1"/>
  <c r="AB164" i="31" s="1"/>
  <c r="AB184" i="31" s="1"/>
  <c r="AB204" i="31" s="1"/>
  <c r="AB224" i="31" s="1"/>
  <c r="AA4" i="31"/>
  <c r="AA24" i="31" s="1"/>
  <c r="AA44" i="31" s="1"/>
  <c r="AA64" i="31" s="1"/>
  <c r="AA84" i="31" s="1"/>
  <c r="AA104" i="31" s="1"/>
  <c r="AA124" i="31" s="1"/>
  <c r="AA144" i="31" s="1"/>
  <c r="AA164" i="31" s="1"/>
  <c r="AA184" i="31" s="1"/>
  <c r="AA204" i="31" s="1"/>
  <c r="AA224" i="31" s="1"/>
  <c r="Z4" i="31"/>
  <c r="Z24" i="31" s="1"/>
  <c r="Z44" i="31" s="1"/>
  <c r="Z64" i="31" s="1"/>
  <c r="Z84" i="31" s="1"/>
  <c r="Z104" i="31" s="1"/>
  <c r="Z124" i="31" s="1"/>
  <c r="Z144" i="31" s="1"/>
  <c r="Z164" i="31" s="1"/>
  <c r="Z184" i="31" s="1"/>
  <c r="Z204" i="31" s="1"/>
  <c r="Z224" i="31" s="1"/>
  <c r="Y4" i="31"/>
  <c r="Y24" i="31" s="1"/>
  <c r="Y44" i="31" s="1"/>
  <c r="Y64" i="31" s="1"/>
  <c r="Y84" i="31" s="1"/>
  <c r="Y104" i="31" s="1"/>
  <c r="Y124" i="31" s="1"/>
  <c r="Y144" i="31" s="1"/>
  <c r="Y164" i="31" s="1"/>
  <c r="Y184" i="31" s="1"/>
  <c r="Y204" i="31" s="1"/>
  <c r="Y224" i="31" s="1"/>
  <c r="X4" i="31"/>
  <c r="W4" i="31"/>
  <c r="W24" i="31" s="1"/>
  <c r="W44" i="31" s="1"/>
  <c r="W64" i="31" s="1"/>
  <c r="W84" i="31" s="1"/>
  <c r="W104" i="31" s="1"/>
  <c r="W124" i="31" s="1"/>
  <c r="W144" i="31" s="1"/>
  <c r="W164" i="31" s="1"/>
  <c r="W184" i="31" s="1"/>
  <c r="W204" i="31" s="1"/>
  <c r="W224" i="31" s="1"/>
  <c r="V4" i="31"/>
  <c r="V24" i="31" s="1"/>
  <c r="V44" i="31" s="1"/>
  <c r="V64" i="31" s="1"/>
  <c r="V84" i="31" s="1"/>
  <c r="V104" i="31" s="1"/>
  <c r="V124" i="31" s="1"/>
  <c r="V144" i="31" s="1"/>
  <c r="V164" i="31" s="1"/>
  <c r="V184" i="31" s="1"/>
  <c r="V204" i="31" s="1"/>
  <c r="V224" i="31" s="1"/>
  <c r="U4" i="31"/>
  <c r="U24" i="31" s="1"/>
  <c r="U44" i="31" s="1"/>
  <c r="U64" i="31" s="1"/>
  <c r="U84" i="31" s="1"/>
  <c r="U104" i="31" s="1"/>
  <c r="U124" i="31" s="1"/>
  <c r="U144" i="31" s="1"/>
  <c r="U164" i="31" s="1"/>
  <c r="U184" i="31" s="1"/>
  <c r="U204" i="31" s="1"/>
  <c r="U224" i="31" s="1"/>
  <c r="T4" i="31"/>
  <c r="T24" i="31" s="1"/>
  <c r="T44" i="31" s="1"/>
  <c r="T64" i="31" s="1"/>
  <c r="T84" i="31" s="1"/>
  <c r="T104" i="31" s="1"/>
  <c r="T124" i="31" s="1"/>
  <c r="T144" i="31" s="1"/>
  <c r="T164" i="31" s="1"/>
  <c r="T184" i="31" s="1"/>
  <c r="T204" i="31" s="1"/>
  <c r="T224" i="31" s="1"/>
  <c r="S4" i="31"/>
  <c r="S24" i="31" s="1"/>
  <c r="S44" i="31" s="1"/>
  <c r="S64" i="31" s="1"/>
  <c r="S84" i="31" s="1"/>
  <c r="S104" i="31" s="1"/>
  <c r="S124" i="31" s="1"/>
  <c r="S144" i="31" s="1"/>
  <c r="S164" i="31" s="1"/>
  <c r="S184" i="31" s="1"/>
  <c r="S204" i="31" s="1"/>
  <c r="S224" i="31" s="1"/>
  <c r="R4" i="31"/>
  <c r="R24" i="31" s="1"/>
  <c r="R44" i="31" s="1"/>
  <c r="R64" i="31" s="1"/>
  <c r="R84" i="31" s="1"/>
  <c r="R104" i="31" s="1"/>
  <c r="R124" i="31" s="1"/>
  <c r="R144" i="31" s="1"/>
  <c r="R164" i="31" s="1"/>
  <c r="R184" i="31" s="1"/>
  <c r="R204" i="31" s="1"/>
  <c r="R224" i="31" s="1"/>
  <c r="Q4" i="31"/>
  <c r="Q24" i="31" s="1"/>
  <c r="Q44" i="31" s="1"/>
  <c r="Q64" i="31" s="1"/>
  <c r="Q84" i="31" s="1"/>
  <c r="Q104" i="31" s="1"/>
  <c r="Q124" i="31" s="1"/>
  <c r="Q144" i="31" s="1"/>
  <c r="Q164" i="31" s="1"/>
  <c r="Q184" i="31" s="1"/>
  <c r="Q204" i="31" s="1"/>
  <c r="Q224" i="31" s="1"/>
  <c r="P4" i="31"/>
  <c r="O4" i="31"/>
  <c r="O24" i="31" s="1"/>
  <c r="O44" i="31" s="1"/>
  <c r="O64" i="31" s="1"/>
  <c r="O84" i="31" s="1"/>
  <c r="O104" i="31" s="1"/>
  <c r="O124" i="31" s="1"/>
  <c r="O144" i="31" s="1"/>
  <c r="O164" i="31" s="1"/>
  <c r="O184" i="31" s="1"/>
  <c r="O204" i="31" s="1"/>
  <c r="O224" i="31" s="1"/>
  <c r="N4" i="31"/>
  <c r="N24" i="31" s="1"/>
  <c r="N44" i="31" s="1"/>
  <c r="N64" i="31" s="1"/>
  <c r="N84" i="31" s="1"/>
  <c r="N104" i="31" s="1"/>
  <c r="N124" i="31" s="1"/>
  <c r="N144" i="31" s="1"/>
  <c r="N164" i="31" s="1"/>
  <c r="N184" i="31" s="1"/>
  <c r="N204" i="31" s="1"/>
  <c r="N224" i="31" s="1"/>
  <c r="M4" i="31"/>
  <c r="M24" i="31" s="1"/>
  <c r="M44" i="31" s="1"/>
  <c r="M64" i="31" s="1"/>
  <c r="M84" i="31" s="1"/>
  <c r="M104" i="31" s="1"/>
  <c r="M124" i="31" s="1"/>
  <c r="M144" i="31" s="1"/>
  <c r="M164" i="31" s="1"/>
  <c r="M184" i="31" s="1"/>
  <c r="M204" i="31" s="1"/>
  <c r="M224" i="31" s="1"/>
  <c r="L4" i="31"/>
  <c r="L24" i="31" s="1"/>
  <c r="L44" i="31" s="1"/>
  <c r="L64" i="31" s="1"/>
  <c r="L84" i="31" s="1"/>
  <c r="L104" i="31" s="1"/>
  <c r="L124" i="31" s="1"/>
  <c r="L144" i="31" s="1"/>
  <c r="L164" i="31" s="1"/>
  <c r="L184" i="31" s="1"/>
  <c r="L204" i="31" s="1"/>
  <c r="L224" i="31" s="1"/>
  <c r="K4" i="31"/>
  <c r="K24" i="31" s="1"/>
  <c r="K44" i="31" s="1"/>
  <c r="K64" i="31" s="1"/>
  <c r="K84" i="31" s="1"/>
  <c r="K104" i="31" s="1"/>
  <c r="K124" i="31" s="1"/>
  <c r="K144" i="31" s="1"/>
  <c r="K164" i="31" s="1"/>
  <c r="K184" i="31" s="1"/>
  <c r="K204" i="31" s="1"/>
  <c r="K224" i="31" s="1"/>
  <c r="J4" i="31"/>
  <c r="J24" i="31" s="1"/>
  <c r="J44" i="31" s="1"/>
  <c r="J64" i="31" s="1"/>
  <c r="J84" i="31" s="1"/>
  <c r="J104" i="31" s="1"/>
  <c r="J124" i="31" s="1"/>
  <c r="J144" i="31" s="1"/>
  <c r="J164" i="31" s="1"/>
  <c r="J184" i="31" s="1"/>
  <c r="J204" i="31" s="1"/>
  <c r="J224" i="31" s="1"/>
  <c r="I4" i="31"/>
  <c r="I24" i="31" s="1"/>
  <c r="I44" i="31" s="1"/>
  <c r="I64" i="31" s="1"/>
  <c r="I84" i="31" s="1"/>
  <c r="I104" i="31" s="1"/>
  <c r="I124" i="31" s="1"/>
  <c r="I144" i="31" s="1"/>
  <c r="I164" i="31" s="1"/>
  <c r="I184" i="31" s="1"/>
  <c r="I204" i="31" s="1"/>
  <c r="I224" i="31" s="1"/>
  <c r="H4" i="31"/>
  <c r="G4" i="31"/>
  <c r="G24" i="31" s="1"/>
  <c r="G44" i="31" s="1"/>
  <c r="G64" i="31" s="1"/>
  <c r="G84" i="31" s="1"/>
  <c r="G104" i="31" s="1"/>
  <c r="G124" i="31" s="1"/>
  <c r="G144" i="31" s="1"/>
  <c r="G164" i="31" s="1"/>
  <c r="G184" i="31" s="1"/>
  <c r="G204" i="31" s="1"/>
  <c r="G224" i="31" s="1"/>
  <c r="F4" i="31"/>
  <c r="F24" i="31" s="1"/>
  <c r="F44" i="31" s="1"/>
  <c r="F64" i="31" s="1"/>
  <c r="F84" i="31" s="1"/>
  <c r="F104" i="31" s="1"/>
  <c r="F124" i="31" s="1"/>
  <c r="F144" i="31" s="1"/>
  <c r="F164" i="31" s="1"/>
  <c r="F184" i="31" s="1"/>
  <c r="F204" i="31" s="1"/>
  <c r="F224" i="31" s="1"/>
  <c r="E4" i="31"/>
  <c r="E24" i="31" s="1"/>
  <c r="E44" i="31" s="1"/>
  <c r="E64" i="31" s="1"/>
  <c r="E84" i="31" s="1"/>
  <c r="E104" i="31" s="1"/>
  <c r="E124" i="31" s="1"/>
  <c r="E144" i="31" s="1"/>
  <c r="E164" i="31" s="1"/>
  <c r="E184" i="31" s="1"/>
  <c r="E204" i="31" s="1"/>
  <c r="E224" i="31" s="1"/>
  <c r="D4" i="31"/>
  <c r="D24" i="31" s="1"/>
  <c r="D44" i="31" s="1"/>
  <c r="D64" i="31" s="1"/>
  <c r="B4" i="31"/>
  <c r="B5" i="31" s="1"/>
  <c r="C5" i="31" s="1"/>
  <c r="AF2" i="31"/>
  <c r="AF22" i="31" s="1"/>
  <c r="AF42" i="31" s="1"/>
  <c r="AF62" i="31" s="1"/>
  <c r="AF82" i="31" s="1"/>
  <c r="AF102" i="31" s="1"/>
  <c r="AF122" i="31" s="1"/>
  <c r="AF142" i="31" s="1"/>
  <c r="AF162" i="31" s="1"/>
  <c r="AF182" i="31" s="1"/>
  <c r="AF202" i="31" s="1"/>
  <c r="AF222" i="31" s="1"/>
  <c r="AD2" i="31"/>
  <c r="AD22" i="31" s="1"/>
  <c r="AD42" i="31" s="1"/>
  <c r="AD62" i="31" s="1"/>
  <c r="AD82" i="31" s="1"/>
  <c r="AD102" i="31" s="1"/>
  <c r="AD122" i="31" s="1"/>
  <c r="AD142" i="31" s="1"/>
  <c r="AD162" i="31" s="1"/>
  <c r="AD182" i="31" s="1"/>
  <c r="AD202" i="31" s="1"/>
  <c r="AD222" i="31" s="1"/>
  <c r="AB2" i="31"/>
  <c r="AB22" i="31" s="1"/>
  <c r="AB42" i="31" s="1"/>
  <c r="AB62" i="31" s="1"/>
  <c r="AB82" i="31" s="1"/>
  <c r="AB102" i="31" s="1"/>
  <c r="AB122" i="31" s="1"/>
  <c r="AB142" i="31" s="1"/>
  <c r="AB162" i="31" s="1"/>
  <c r="AB182" i="31" s="1"/>
  <c r="AB202" i="31" s="1"/>
  <c r="AB222" i="31" s="1"/>
  <c r="Z2" i="31"/>
  <c r="Z22" i="31" s="1"/>
  <c r="Z42" i="31" s="1"/>
  <c r="Z62" i="31" s="1"/>
  <c r="Z82" i="31" s="1"/>
  <c r="Z102" i="31" s="1"/>
  <c r="Z122" i="31" s="1"/>
  <c r="Z142" i="31" s="1"/>
  <c r="Z162" i="31" s="1"/>
  <c r="Z182" i="31" s="1"/>
  <c r="Z202" i="31" s="1"/>
  <c r="Z222" i="31" s="1"/>
  <c r="X2" i="31"/>
  <c r="X22" i="31" s="1"/>
  <c r="X42" i="31" s="1"/>
  <c r="X62" i="31" s="1"/>
  <c r="X82" i="31" s="1"/>
  <c r="X102" i="31" s="1"/>
  <c r="X122" i="31" s="1"/>
  <c r="X142" i="31" s="1"/>
  <c r="X162" i="31" s="1"/>
  <c r="X182" i="31" s="1"/>
  <c r="X202" i="31" s="1"/>
  <c r="X222" i="31" s="1"/>
  <c r="V2" i="31"/>
  <c r="V22" i="31" s="1"/>
  <c r="V42" i="31" s="1"/>
  <c r="V62" i="31" s="1"/>
  <c r="V82" i="31" s="1"/>
  <c r="V102" i="31" s="1"/>
  <c r="V122" i="31" s="1"/>
  <c r="V142" i="31" s="1"/>
  <c r="V162" i="31" s="1"/>
  <c r="V182" i="31" s="1"/>
  <c r="V202" i="31" s="1"/>
  <c r="V222" i="31" s="1"/>
  <c r="T2" i="31"/>
  <c r="R2" i="31"/>
  <c r="R22" i="31" s="1"/>
  <c r="R42" i="31" s="1"/>
  <c r="R62" i="31" s="1"/>
  <c r="R82" i="31" s="1"/>
  <c r="R102" i="31" s="1"/>
  <c r="R122" i="31" s="1"/>
  <c r="R142" i="31" s="1"/>
  <c r="R162" i="31" s="1"/>
  <c r="R182" i="31" s="1"/>
  <c r="R202" i="31" s="1"/>
  <c r="R222" i="31" s="1"/>
  <c r="P2" i="31"/>
  <c r="P22" i="31" s="1"/>
  <c r="P42" i="31" s="1"/>
  <c r="P62" i="31" s="1"/>
  <c r="P82" i="31" s="1"/>
  <c r="P102" i="31" s="1"/>
  <c r="P122" i="31" s="1"/>
  <c r="P142" i="31" s="1"/>
  <c r="P162" i="31" s="1"/>
  <c r="P182" i="31" s="1"/>
  <c r="P202" i="31" s="1"/>
  <c r="P222" i="31" s="1"/>
  <c r="N2" i="31"/>
  <c r="N22" i="31" s="1"/>
  <c r="N42" i="31" s="1"/>
  <c r="N62" i="31" s="1"/>
  <c r="N82" i="31" s="1"/>
  <c r="N102" i="31" s="1"/>
  <c r="N122" i="31" s="1"/>
  <c r="N142" i="31" s="1"/>
  <c r="N162" i="31" s="1"/>
  <c r="N182" i="31" s="1"/>
  <c r="N202" i="31" s="1"/>
  <c r="N222" i="31" s="1"/>
  <c r="L2" i="31"/>
  <c r="L22" i="31" s="1"/>
  <c r="L42" i="31" s="1"/>
  <c r="L62" i="31" s="1"/>
  <c r="L82" i="31" s="1"/>
  <c r="L102" i="31" s="1"/>
  <c r="L122" i="31" s="1"/>
  <c r="L142" i="31" s="1"/>
  <c r="L162" i="31" s="1"/>
  <c r="L182" i="31" s="1"/>
  <c r="L202" i="31" s="1"/>
  <c r="L222" i="31" s="1"/>
  <c r="J2" i="31"/>
  <c r="J22" i="31" s="1"/>
  <c r="J42" i="31" s="1"/>
  <c r="J62" i="31" s="1"/>
  <c r="J82" i="31" s="1"/>
  <c r="J102" i="31" s="1"/>
  <c r="J122" i="31" s="1"/>
  <c r="J142" i="31" s="1"/>
  <c r="J162" i="31" s="1"/>
  <c r="J182" i="31" s="1"/>
  <c r="J202" i="31" s="1"/>
  <c r="J222" i="31" s="1"/>
  <c r="H2" i="31"/>
  <c r="H22" i="31" s="1"/>
  <c r="H42" i="31" s="1"/>
  <c r="H62" i="31" s="1"/>
  <c r="H82" i="31" s="1"/>
  <c r="H102" i="31" s="1"/>
  <c r="H122" i="31" s="1"/>
  <c r="H142" i="31" s="1"/>
  <c r="H162" i="31" s="1"/>
  <c r="H182" i="31" s="1"/>
  <c r="H202" i="31" s="1"/>
  <c r="H222" i="31" s="1"/>
  <c r="F2" i="31"/>
  <c r="F22" i="31" s="1"/>
  <c r="F42" i="31" s="1"/>
  <c r="F62" i="31" s="1"/>
  <c r="D2" i="31"/>
  <c r="B224" i="30"/>
  <c r="B204" i="30"/>
  <c r="B205" i="30" s="1"/>
  <c r="B206" i="30" s="1"/>
  <c r="B207" i="30" s="1"/>
  <c r="B208" i="30" s="1"/>
  <c r="B209" i="30" s="1"/>
  <c r="B210" i="30" s="1"/>
  <c r="B211" i="30" s="1"/>
  <c r="B212" i="30" s="1"/>
  <c r="B213" i="30" s="1"/>
  <c r="B214" i="30" s="1"/>
  <c r="B215" i="30" s="1"/>
  <c r="B216" i="30" s="1"/>
  <c r="B217" i="30" s="1"/>
  <c r="B218" i="30" s="1"/>
  <c r="B184" i="30"/>
  <c r="B185" i="30" s="1"/>
  <c r="B186" i="30" s="1"/>
  <c r="B187" i="30" s="1"/>
  <c r="B188" i="30" s="1"/>
  <c r="B189" i="30" s="1"/>
  <c r="B164" i="30"/>
  <c r="B144" i="30"/>
  <c r="B124" i="30"/>
  <c r="B104" i="30"/>
  <c r="B84" i="30"/>
  <c r="B64" i="30"/>
  <c r="B44" i="30"/>
  <c r="B24" i="30"/>
  <c r="AG20" i="30"/>
  <c r="AG40" i="30" s="1"/>
  <c r="AG60" i="30" s="1"/>
  <c r="AG80" i="30" s="1"/>
  <c r="AG100" i="30" s="1"/>
  <c r="AG120" i="30" s="1"/>
  <c r="AG140" i="30" s="1"/>
  <c r="AG160" i="30" s="1"/>
  <c r="AG180" i="30" s="1"/>
  <c r="AG200" i="30" s="1"/>
  <c r="AG220" i="30" s="1"/>
  <c r="AG240" i="30" s="1"/>
  <c r="AF20" i="30"/>
  <c r="AF40" i="30" s="1"/>
  <c r="AF60" i="30" s="1"/>
  <c r="AF80" i="30" s="1"/>
  <c r="AF100" i="30" s="1"/>
  <c r="AF120" i="30" s="1"/>
  <c r="AF140" i="30" s="1"/>
  <c r="AF160" i="30" s="1"/>
  <c r="AF180" i="30" s="1"/>
  <c r="AF200" i="30" s="1"/>
  <c r="AF220" i="30" s="1"/>
  <c r="AF240" i="30" s="1"/>
  <c r="AE20" i="30"/>
  <c r="AE40" i="30" s="1"/>
  <c r="AE60" i="30" s="1"/>
  <c r="AE80" i="30" s="1"/>
  <c r="AE100" i="30" s="1"/>
  <c r="AE120" i="30" s="1"/>
  <c r="AE140" i="30" s="1"/>
  <c r="AE160" i="30" s="1"/>
  <c r="AE180" i="30" s="1"/>
  <c r="AE200" i="30" s="1"/>
  <c r="AE220" i="30" s="1"/>
  <c r="AE240" i="30" s="1"/>
  <c r="AD20" i="30"/>
  <c r="AD40" i="30" s="1"/>
  <c r="AD60" i="30" s="1"/>
  <c r="AD80" i="30" s="1"/>
  <c r="AD100" i="30" s="1"/>
  <c r="AD120" i="30" s="1"/>
  <c r="AD140" i="30" s="1"/>
  <c r="AD160" i="30" s="1"/>
  <c r="AD180" i="30" s="1"/>
  <c r="AD200" i="30" s="1"/>
  <c r="AD220" i="30" s="1"/>
  <c r="AD240" i="30" s="1"/>
  <c r="AC20" i="30"/>
  <c r="AC40" i="30" s="1"/>
  <c r="AC60" i="30" s="1"/>
  <c r="AC80" i="30" s="1"/>
  <c r="AC100" i="30" s="1"/>
  <c r="AC120" i="30" s="1"/>
  <c r="AC140" i="30" s="1"/>
  <c r="AC160" i="30" s="1"/>
  <c r="AC180" i="30" s="1"/>
  <c r="AC200" i="30" s="1"/>
  <c r="AC220" i="30" s="1"/>
  <c r="AC240" i="30" s="1"/>
  <c r="AB20" i="30"/>
  <c r="AB40" i="30" s="1"/>
  <c r="AB60" i="30" s="1"/>
  <c r="AB80" i="30" s="1"/>
  <c r="AB100" i="30" s="1"/>
  <c r="AB120" i="30" s="1"/>
  <c r="AB140" i="30" s="1"/>
  <c r="AB160" i="30" s="1"/>
  <c r="AB180" i="30" s="1"/>
  <c r="AB200" i="30" s="1"/>
  <c r="AB220" i="30" s="1"/>
  <c r="AB240" i="30" s="1"/>
  <c r="AA20" i="30"/>
  <c r="AA40" i="30" s="1"/>
  <c r="AA60" i="30" s="1"/>
  <c r="AA80" i="30" s="1"/>
  <c r="AA100" i="30" s="1"/>
  <c r="AA120" i="30" s="1"/>
  <c r="AA140" i="30" s="1"/>
  <c r="AA160" i="30" s="1"/>
  <c r="AA180" i="30" s="1"/>
  <c r="AA200" i="30" s="1"/>
  <c r="AA220" i="30" s="1"/>
  <c r="AA240" i="30" s="1"/>
  <c r="Z20" i="30"/>
  <c r="Z40" i="30" s="1"/>
  <c r="Z60" i="30" s="1"/>
  <c r="Z80" i="30" s="1"/>
  <c r="Z100" i="30" s="1"/>
  <c r="Z120" i="30" s="1"/>
  <c r="Z140" i="30" s="1"/>
  <c r="Z160" i="30" s="1"/>
  <c r="Z180" i="30" s="1"/>
  <c r="Z200" i="30" s="1"/>
  <c r="Z220" i="30" s="1"/>
  <c r="Z240" i="30" s="1"/>
  <c r="Y20" i="30"/>
  <c r="Y40" i="30" s="1"/>
  <c r="Y60" i="30" s="1"/>
  <c r="Y80" i="30" s="1"/>
  <c r="Y100" i="30" s="1"/>
  <c r="Y120" i="30" s="1"/>
  <c r="Y140" i="30" s="1"/>
  <c r="Y160" i="30" s="1"/>
  <c r="Y180" i="30" s="1"/>
  <c r="Y200" i="30" s="1"/>
  <c r="Y220" i="30" s="1"/>
  <c r="Y240" i="30" s="1"/>
  <c r="X20" i="30"/>
  <c r="X40" i="30" s="1"/>
  <c r="X60" i="30" s="1"/>
  <c r="X80" i="30" s="1"/>
  <c r="X100" i="30" s="1"/>
  <c r="X120" i="30" s="1"/>
  <c r="X140" i="30" s="1"/>
  <c r="X160" i="30" s="1"/>
  <c r="X180" i="30" s="1"/>
  <c r="X200" i="30" s="1"/>
  <c r="X220" i="30" s="1"/>
  <c r="X240" i="30" s="1"/>
  <c r="W20" i="30"/>
  <c r="W40" i="30" s="1"/>
  <c r="W60" i="30" s="1"/>
  <c r="W80" i="30" s="1"/>
  <c r="W100" i="30" s="1"/>
  <c r="W120" i="30" s="1"/>
  <c r="W140" i="30" s="1"/>
  <c r="W160" i="30" s="1"/>
  <c r="W180" i="30" s="1"/>
  <c r="W200" i="30" s="1"/>
  <c r="W220" i="30" s="1"/>
  <c r="W240" i="30" s="1"/>
  <c r="V20" i="30"/>
  <c r="V40" i="30" s="1"/>
  <c r="V60" i="30" s="1"/>
  <c r="V80" i="30" s="1"/>
  <c r="V100" i="30" s="1"/>
  <c r="V120" i="30" s="1"/>
  <c r="V140" i="30" s="1"/>
  <c r="V160" i="30" s="1"/>
  <c r="V180" i="30" s="1"/>
  <c r="V200" i="30" s="1"/>
  <c r="V220" i="30" s="1"/>
  <c r="V240" i="30" s="1"/>
  <c r="U20" i="30"/>
  <c r="U40" i="30" s="1"/>
  <c r="U60" i="30" s="1"/>
  <c r="U80" i="30" s="1"/>
  <c r="U100" i="30" s="1"/>
  <c r="U120" i="30" s="1"/>
  <c r="U140" i="30" s="1"/>
  <c r="U160" i="30" s="1"/>
  <c r="U180" i="30" s="1"/>
  <c r="U200" i="30" s="1"/>
  <c r="U220" i="30" s="1"/>
  <c r="U240" i="30" s="1"/>
  <c r="T20" i="30"/>
  <c r="T40" i="30" s="1"/>
  <c r="T60" i="30" s="1"/>
  <c r="T80" i="30" s="1"/>
  <c r="T100" i="30" s="1"/>
  <c r="T120" i="30" s="1"/>
  <c r="T140" i="30" s="1"/>
  <c r="T160" i="30" s="1"/>
  <c r="T180" i="30" s="1"/>
  <c r="T200" i="30" s="1"/>
  <c r="T220" i="30" s="1"/>
  <c r="T240" i="30" s="1"/>
  <c r="S20" i="30"/>
  <c r="S40" i="30" s="1"/>
  <c r="S60" i="30" s="1"/>
  <c r="S80" i="30" s="1"/>
  <c r="S100" i="30" s="1"/>
  <c r="S120" i="30" s="1"/>
  <c r="S140" i="30" s="1"/>
  <c r="S160" i="30" s="1"/>
  <c r="S180" i="30" s="1"/>
  <c r="S200" i="30" s="1"/>
  <c r="S220" i="30" s="1"/>
  <c r="S240" i="30" s="1"/>
  <c r="R20" i="30"/>
  <c r="R40" i="30" s="1"/>
  <c r="R60" i="30" s="1"/>
  <c r="R80" i="30" s="1"/>
  <c r="R100" i="30" s="1"/>
  <c r="R120" i="30" s="1"/>
  <c r="R140" i="30" s="1"/>
  <c r="R160" i="30" s="1"/>
  <c r="R180" i="30" s="1"/>
  <c r="R200" i="30" s="1"/>
  <c r="R220" i="30" s="1"/>
  <c r="R240" i="30" s="1"/>
  <c r="Q20" i="30"/>
  <c r="Q40" i="30" s="1"/>
  <c r="Q60" i="30" s="1"/>
  <c r="Q80" i="30" s="1"/>
  <c r="Q100" i="30" s="1"/>
  <c r="Q120" i="30" s="1"/>
  <c r="Q140" i="30" s="1"/>
  <c r="Q160" i="30" s="1"/>
  <c r="Q180" i="30" s="1"/>
  <c r="Q200" i="30" s="1"/>
  <c r="Q220" i="30" s="1"/>
  <c r="Q240" i="30" s="1"/>
  <c r="P20" i="30"/>
  <c r="P40" i="30" s="1"/>
  <c r="P60" i="30" s="1"/>
  <c r="P80" i="30" s="1"/>
  <c r="P100" i="30" s="1"/>
  <c r="P120" i="30" s="1"/>
  <c r="P140" i="30" s="1"/>
  <c r="P160" i="30" s="1"/>
  <c r="P180" i="30" s="1"/>
  <c r="P200" i="30" s="1"/>
  <c r="P220" i="30" s="1"/>
  <c r="P240" i="30" s="1"/>
  <c r="O20" i="30"/>
  <c r="O40" i="30" s="1"/>
  <c r="O60" i="30" s="1"/>
  <c r="O80" i="30" s="1"/>
  <c r="O100" i="30" s="1"/>
  <c r="O120" i="30" s="1"/>
  <c r="O140" i="30" s="1"/>
  <c r="O160" i="30" s="1"/>
  <c r="O180" i="30" s="1"/>
  <c r="O200" i="30" s="1"/>
  <c r="O220" i="30" s="1"/>
  <c r="O240" i="30" s="1"/>
  <c r="N20" i="30"/>
  <c r="N40" i="30" s="1"/>
  <c r="N60" i="30" s="1"/>
  <c r="N80" i="30" s="1"/>
  <c r="N100" i="30" s="1"/>
  <c r="N120" i="30" s="1"/>
  <c r="N140" i="30" s="1"/>
  <c r="N160" i="30" s="1"/>
  <c r="N180" i="30" s="1"/>
  <c r="N200" i="30" s="1"/>
  <c r="N220" i="30" s="1"/>
  <c r="N240" i="30" s="1"/>
  <c r="M20" i="30"/>
  <c r="M40" i="30" s="1"/>
  <c r="M60" i="30" s="1"/>
  <c r="M80" i="30" s="1"/>
  <c r="M100" i="30" s="1"/>
  <c r="M120" i="30" s="1"/>
  <c r="M140" i="30" s="1"/>
  <c r="M160" i="30" s="1"/>
  <c r="M180" i="30" s="1"/>
  <c r="M200" i="30" s="1"/>
  <c r="M220" i="30" s="1"/>
  <c r="M240" i="30" s="1"/>
  <c r="L20" i="30"/>
  <c r="L40" i="30" s="1"/>
  <c r="L60" i="30" s="1"/>
  <c r="L80" i="30" s="1"/>
  <c r="L100" i="30" s="1"/>
  <c r="L120" i="30" s="1"/>
  <c r="L140" i="30" s="1"/>
  <c r="L160" i="30" s="1"/>
  <c r="L180" i="30" s="1"/>
  <c r="L200" i="30" s="1"/>
  <c r="L220" i="30" s="1"/>
  <c r="L240" i="30" s="1"/>
  <c r="K20" i="30"/>
  <c r="K40" i="30" s="1"/>
  <c r="K60" i="30" s="1"/>
  <c r="K80" i="30" s="1"/>
  <c r="K100" i="30" s="1"/>
  <c r="K120" i="30" s="1"/>
  <c r="K140" i="30" s="1"/>
  <c r="K160" i="30" s="1"/>
  <c r="K180" i="30" s="1"/>
  <c r="K200" i="30" s="1"/>
  <c r="K220" i="30" s="1"/>
  <c r="K240" i="30" s="1"/>
  <c r="J20" i="30"/>
  <c r="J40" i="30" s="1"/>
  <c r="J60" i="30" s="1"/>
  <c r="J80" i="30" s="1"/>
  <c r="J100" i="30" s="1"/>
  <c r="J120" i="30" s="1"/>
  <c r="J140" i="30" s="1"/>
  <c r="J160" i="30" s="1"/>
  <c r="J180" i="30" s="1"/>
  <c r="J200" i="30" s="1"/>
  <c r="J220" i="30" s="1"/>
  <c r="J240" i="30" s="1"/>
  <c r="I20" i="30"/>
  <c r="I40" i="30" s="1"/>
  <c r="I60" i="30" s="1"/>
  <c r="I80" i="30" s="1"/>
  <c r="I100" i="30" s="1"/>
  <c r="I120" i="30" s="1"/>
  <c r="I140" i="30" s="1"/>
  <c r="I160" i="30" s="1"/>
  <c r="I180" i="30" s="1"/>
  <c r="I200" i="30" s="1"/>
  <c r="I220" i="30" s="1"/>
  <c r="I240" i="30" s="1"/>
  <c r="H20" i="30"/>
  <c r="H40" i="30" s="1"/>
  <c r="H60" i="30" s="1"/>
  <c r="H80" i="30" s="1"/>
  <c r="H100" i="30" s="1"/>
  <c r="H120" i="30" s="1"/>
  <c r="H140" i="30" s="1"/>
  <c r="H160" i="30" s="1"/>
  <c r="H180" i="30" s="1"/>
  <c r="H200" i="30" s="1"/>
  <c r="H220" i="30" s="1"/>
  <c r="H240" i="30" s="1"/>
  <c r="G20" i="30"/>
  <c r="G40" i="30" s="1"/>
  <c r="G60" i="30" s="1"/>
  <c r="G80" i="30" s="1"/>
  <c r="G100" i="30" s="1"/>
  <c r="G120" i="30" s="1"/>
  <c r="G140" i="30" s="1"/>
  <c r="G160" i="30" s="1"/>
  <c r="G180" i="30" s="1"/>
  <c r="G200" i="30" s="1"/>
  <c r="G220" i="30" s="1"/>
  <c r="G240" i="30" s="1"/>
  <c r="F20" i="30"/>
  <c r="F40" i="30" s="1"/>
  <c r="F60" i="30" s="1"/>
  <c r="F80" i="30" s="1"/>
  <c r="F100" i="30" s="1"/>
  <c r="F120" i="30" s="1"/>
  <c r="F140" i="30" s="1"/>
  <c r="F160" i="30" s="1"/>
  <c r="F180" i="30" s="1"/>
  <c r="F200" i="30" s="1"/>
  <c r="F220" i="30" s="1"/>
  <c r="F240" i="30" s="1"/>
  <c r="E20" i="30"/>
  <c r="E40" i="30" s="1"/>
  <c r="E60" i="30" s="1"/>
  <c r="E80" i="30" s="1"/>
  <c r="E100" i="30" s="1"/>
  <c r="E120" i="30" s="1"/>
  <c r="E140" i="30" s="1"/>
  <c r="E160" i="30" s="1"/>
  <c r="E180" i="30" s="1"/>
  <c r="E200" i="30" s="1"/>
  <c r="E220" i="30" s="1"/>
  <c r="E240" i="30" s="1"/>
  <c r="D20" i="30"/>
  <c r="D40" i="30" s="1"/>
  <c r="D60" i="30" s="1"/>
  <c r="D80" i="30" s="1"/>
  <c r="D100" i="30" s="1"/>
  <c r="D120" i="30" s="1"/>
  <c r="D140" i="30" s="1"/>
  <c r="D160" i="30" s="1"/>
  <c r="D180" i="30" s="1"/>
  <c r="D200" i="30" s="1"/>
  <c r="D220" i="30" s="1"/>
  <c r="D240" i="30" s="1"/>
  <c r="AG19" i="30"/>
  <c r="AG39" i="30" s="1"/>
  <c r="AG59" i="30" s="1"/>
  <c r="AG79" i="30" s="1"/>
  <c r="AG99" i="30" s="1"/>
  <c r="AG119" i="30" s="1"/>
  <c r="AG139" i="30" s="1"/>
  <c r="AG159" i="30" s="1"/>
  <c r="AG179" i="30" s="1"/>
  <c r="AG199" i="30" s="1"/>
  <c r="AG219" i="30" s="1"/>
  <c r="AG239" i="30" s="1"/>
  <c r="AF19" i="30"/>
  <c r="AF39" i="30" s="1"/>
  <c r="AF59" i="30" s="1"/>
  <c r="AF79" i="30" s="1"/>
  <c r="AF99" i="30" s="1"/>
  <c r="AF119" i="30" s="1"/>
  <c r="AF139" i="30" s="1"/>
  <c r="AF159" i="30" s="1"/>
  <c r="AF179" i="30" s="1"/>
  <c r="AF199" i="30" s="1"/>
  <c r="AF219" i="30" s="1"/>
  <c r="AF239" i="30" s="1"/>
  <c r="AE19" i="30"/>
  <c r="AE39" i="30" s="1"/>
  <c r="AE59" i="30" s="1"/>
  <c r="AE79" i="30" s="1"/>
  <c r="AE99" i="30" s="1"/>
  <c r="AE119" i="30" s="1"/>
  <c r="AE139" i="30" s="1"/>
  <c r="AE159" i="30" s="1"/>
  <c r="AE179" i="30" s="1"/>
  <c r="AE199" i="30" s="1"/>
  <c r="AE219" i="30" s="1"/>
  <c r="AE239" i="30" s="1"/>
  <c r="AD19" i="30"/>
  <c r="AD39" i="30" s="1"/>
  <c r="AD59" i="30" s="1"/>
  <c r="AD79" i="30" s="1"/>
  <c r="AD99" i="30" s="1"/>
  <c r="AD119" i="30" s="1"/>
  <c r="AD139" i="30" s="1"/>
  <c r="AD159" i="30" s="1"/>
  <c r="AD179" i="30" s="1"/>
  <c r="AD199" i="30" s="1"/>
  <c r="AD219" i="30" s="1"/>
  <c r="AD239" i="30" s="1"/>
  <c r="AC19" i="30"/>
  <c r="AC39" i="30" s="1"/>
  <c r="AC59" i="30" s="1"/>
  <c r="AC79" i="30" s="1"/>
  <c r="AC99" i="30" s="1"/>
  <c r="AC119" i="30" s="1"/>
  <c r="AC139" i="30" s="1"/>
  <c r="AC159" i="30" s="1"/>
  <c r="AC179" i="30" s="1"/>
  <c r="AC199" i="30" s="1"/>
  <c r="AC219" i="30" s="1"/>
  <c r="AC239" i="30" s="1"/>
  <c r="AB19" i="30"/>
  <c r="AB39" i="30" s="1"/>
  <c r="AB59" i="30" s="1"/>
  <c r="AB79" i="30" s="1"/>
  <c r="AB99" i="30" s="1"/>
  <c r="AB119" i="30" s="1"/>
  <c r="AB139" i="30" s="1"/>
  <c r="AB159" i="30" s="1"/>
  <c r="AB179" i="30" s="1"/>
  <c r="AB199" i="30" s="1"/>
  <c r="AB219" i="30" s="1"/>
  <c r="AB239" i="30" s="1"/>
  <c r="AA19" i="30"/>
  <c r="AA39" i="30" s="1"/>
  <c r="AA59" i="30" s="1"/>
  <c r="AA79" i="30" s="1"/>
  <c r="AA99" i="30" s="1"/>
  <c r="AA119" i="30" s="1"/>
  <c r="AA139" i="30" s="1"/>
  <c r="AA159" i="30" s="1"/>
  <c r="AA179" i="30" s="1"/>
  <c r="AA199" i="30" s="1"/>
  <c r="AA219" i="30" s="1"/>
  <c r="AA239" i="30" s="1"/>
  <c r="Z19" i="30"/>
  <c r="Z39" i="30" s="1"/>
  <c r="Z59" i="30" s="1"/>
  <c r="Z79" i="30" s="1"/>
  <c r="Z99" i="30" s="1"/>
  <c r="Z119" i="30" s="1"/>
  <c r="Z139" i="30" s="1"/>
  <c r="Z159" i="30" s="1"/>
  <c r="Z179" i="30" s="1"/>
  <c r="Z199" i="30" s="1"/>
  <c r="Z219" i="30" s="1"/>
  <c r="Z239" i="30" s="1"/>
  <c r="Y19" i="30"/>
  <c r="Y39" i="30" s="1"/>
  <c r="Y59" i="30" s="1"/>
  <c r="Y79" i="30" s="1"/>
  <c r="Y99" i="30" s="1"/>
  <c r="Y119" i="30" s="1"/>
  <c r="Y139" i="30" s="1"/>
  <c r="Y159" i="30" s="1"/>
  <c r="Y179" i="30" s="1"/>
  <c r="Y199" i="30" s="1"/>
  <c r="Y219" i="30" s="1"/>
  <c r="Y239" i="30" s="1"/>
  <c r="X19" i="30"/>
  <c r="X39" i="30" s="1"/>
  <c r="X59" i="30" s="1"/>
  <c r="X79" i="30" s="1"/>
  <c r="X99" i="30" s="1"/>
  <c r="X119" i="30" s="1"/>
  <c r="X139" i="30" s="1"/>
  <c r="X159" i="30" s="1"/>
  <c r="X179" i="30" s="1"/>
  <c r="X199" i="30" s="1"/>
  <c r="X219" i="30" s="1"/>
  <c r="X239" i="30" s="1"/>
  <c r="W19" i="30"/>
  <c r="W39" i="30" s="1"/>
  <c r="W59" i="30" s="1"/>
  <c r="W79" i="30" s="1"/>
  <c r="W99" i="30" s="1"/>
  <c r="W119" i="30" s="1"/>
  <c r="W139" i="30" s="1"/>
  <c r="W159" i="30" s="1"/>
  <c r="W179" i="30" s="1"/>
  <c r="W199" i="30" s="1"/>
  <c r="W219" i="30" s="1"/>
  <c r="W239" i="30" s="1"/>
  <c r="V19" i="30"/>
  <c r="V39" i="30" s="1"/>
  <c r="V59" i="30" s="1"/>
  <c r="V79" i="30" s="1"/>
  <c r="V99" i="30" s="1"/>
  <c r="V119" i="30" s="1"/>
  <c r="V139" i="30" s="1"/>
  <c r="V159" i="30" s="1"/>
  <c r="V179" i="30" s="1"/>
  <c r="V199" i="30" s="1"/>
  <c r="V219" i="30" s="1"/>
  <c r="V239" i="30" s="1"/>
  <c r="U19" i="30"/>
  <c r="U39" i="30" s="1"/>
  <c r="U59" i="30" s="1"/>
  <c r="U79" i="30" s="1"/>
  <c r="U99" i="30" s="1"/>
  <c r="U119" i="30" s="1"/>
  <c r="U139" i="30" s="1"/>
  <c r="U159" i="30" s="1"/>
  <c r="U179" i="30" s="1"/>
  <c r="U199" i="30" s="1"/>
  <c r="U219" i="30" s="1"/>
  <c r="U239" i="30" s="1"/>
  <c r="T19" i="30"/>
  <c r="T39" i="30" s="1"/>
  <c r="T59" i="30" s="1"/>
  <c r="T79" i="30" s="1"/>
  <c r="T99" i="30" s="1"/>
  <c r="T119" i="30" s="1"/>
  <c r="T139" i="30" s="1"/>
  <c r="T159" i="30" s="1"/>
  <c r="T179" i="30" s="1"/>
  <c r="T199" i="30" s="1"/>
  <c r="T219" i="30" s="1"/>
  <c r="T239" i="30" s="1"/>
  <c r="S19" i="30"/>
  <c r="S39" i="30" s="1"/>
  <c r="S59" i="30" s="1"/>
  <c r="S79" i="30" s="1"/>
  <c r="S99" i="30" s="1"/>
  <c r="S119" i="30" s="1"/>
  <c r="S139" i="30" s="1"/>
  <c r="S159" i="30" s="1"/>
  <c r="S179" i="30" s="1"/>
  <c r="S199" i="30" s="1"/>
  <c r="S219" i="30" s="1"/>
  <c r="S239" i="30" s="1"/>
  <c r="R19" i="30"/>
  <c r="R39" i="30" s="1"/>
  <c r="R59" i="30" s="1"/>
  <c r="R79" i="30" s="1"/>
  <c r="R99" i="30" s="1"/>
  <c r="R119" i="30" s="1"/>
  <c r="R139" i="30" s="1"/>
  <c r="R159" i="30" s="1"/>
  <c r="R179" i="30" s="1"/>
  <c r="R199" i="30" s="1"/>
  <c r="R219" i="30" s="1"/>
  <c r="R239" i="30" s="1"/>
  <c r="Q19" i="30"/>
  <c r="Q39" i="30" s="1"/>
  <c r="Q59" i="30" s="1"/>
  <c r="Q79" i="30" s="1"/>
  <c r="Q99" i="30" s="1"/>
  <c r="Q119" i="30" s="1"/>
  <c r="Q139" i="30" s="1"/>
  <c r="Q159" i="30" s="1"/>
  <c r="Q179" i="30" s="1"/>
  <c r="Q199" i="30" s="1"/>
  <c r="Q219" i="30" s="1"/>
  <c r="Q239" i="30" s="1"/>
  <c r="P19" i="30"/>
  <c r="P39" i="30" s="1"/>
  <c r="P59" i="30" s="1"/>
  <c r="P79" i="30" s="1"/>
  <c r="P99" i="30" s="1"/>
  <c r="P119" i="30" s="1"/>
  <c r="P139" i="30" s="1"/>
  <c r="P159" i="30" s="1"/>
  <c r="P179" i="30" s="1"/>
  <c r="P199" i="30" s="1"/>
  <c r="P219" i="30" s="1"/>
  <c r="P239" i="30" s="1"/>
  <c r="O19" i="30"/>
  <c r="O39" i="30" s="1"/>
  <c r="O59" i="30" s="1"/>
  <c r="O79" i="30" s="1"/>
  <c r="O99" i="30" s="1"/>
  <c r="O119" i="30" s="1"/>
  <c r="O139" i="30" s="1"/>
  <c r="O159" i="30" s="1"/>
  <c r="O179" i="30" s="1"/>
  <c r="O199" i="30" s="1"/>
  <c r="O219" i="30" s="1"/>
  <c r="O239" i="30" s="1"/>
  <c r="N19" i="30"/>
  <c r="N39" i="30" s="1"/>
  <c r="N59" i="30" s="1"/>
  <c r="N79" i="30" s="1"/>
  <c r="N99" i="30" s="1"/>
  <c r="N119" i="30" s="1"/>
  <c r="N139" i="30" s="1"/>
  <c r="N159" i="30" s="1"/>
  <c r="N179" i="30" s="1"/>
  <c r="N199" i="30" s="1"/>
  <c r="N219" i="30" s="1"/>
  <c r="N239" i="30" s="1"/>
  <c r="M19" i="30"/>
  <c r="M39" i="30" s="1"/>
  <c r="M59" i="30" s="1"/>
  <c r="M79" i="30" s="1"/>
  <c r="M99" i="30" s="1"/>
  <c r="M119" i="30" s="1"/>
  <c r="M139" i="30" s="1"/>
  <c r="M159" i="30" s="1"/>
  <c r="M179" i="30" s="1"/>
  <c r="M199" i="30" s="1"/>
  <c r="M219" i="30" s="1"/>
  <c r="M239" i="30" s="1"/>
  <c r="L19" i="30"/>
  <c r="L39" i="30" s="1"/>
  <c r="L59" i="30" s="1"/>
  <c r="L79" i="30" s="1"/>
  <c r="L99" i="30" s="1"/>
  <c r="L119" i="30" s="1"/>
  <c r="L139" i="30" s="1"/>
  <c r="L159" i="30" s="1"/>
  <c r="L179" i="30" s="1"/>
  <c r="L199" i="30" s="1"/>
  <c r="L219" i="30" s="1"/>
  <c r="L239" i="30" s="1"/>
  <c r="K19" i="30"/>
  <c r="K39" i="30" s="1"/>
  <c r="K59" i="30" s="1"/>
  <c r="K79" i="30" s="1"/>
  <c r="K99" i="30" s="1"/>
  <c r="K119" i="30" s="1"/>
  <c r="K139" i="30" s="1"/>
  <c r="K159" i="30" s="1"/>
  <c r="K179" i="30" s="1"/>
  <c r="K199" i="30" s="1"/>
  <c r="K219" i="30" s="1"/>
  <c r="K239" i="30" s="1"/>
  <c r="J19" i="30"/>
  <c r="J39" i="30" s="1"/>
  <c r="J59" i="30" s="1"/>
  <c r="J79" i="30" s="1"/>
  <c r="J99" i="30" s="1"/>
  <c r="J119" i="30" s="1"/>
  <c r="J139" i="30" s="1"/>
  <c r="J159" i="30" s="1"/>
  <c r="J179" i="30" s="1"/>
  <c r="J199" i="30" s="1"/>
  <c r="J219" i="30" s="1"/>
  <c r="J239" i="30" s="1"/>
  <c r="I19" i="30"/>
  <c r="I39" i="30" s="1"/>
  <c r="I59" i="30" s="1"/>
  <c r="I79" i="30" s="1"/>
  <c r="I99" i="30" s="1"/>
  <c r="I119" i="30" s="1"/>
  <c r="I139" i="30" s="1"/>
  <c r="I159" i="30" s="1"/>
  <c r="I179" i="30" s="1"/>
  <c r="I199" i="30" s="1"/>
  <c r="I219" i="30" s="1"/>
  <c r="I239" i="30" s="1"/>
  <c r="H19" i="30"/>
  <c r="H39" i="30" s="1"/>
  <c r="H59" i="30" s="1"/>
  <c r="H79" i="30" s="1"/>
  <c r="H99" i="30" s="1"/>
  <c r="H119" i="30" s="1"/>
  <c r="H139" i="30" s="1"/>
  <c r="H159" i="30" s="1"/>
  <c r="H179" i="30" s="1"/>
  <c r="H199" i="30" s="1"/>
  <c r="H219" i="30" s="1"/>
  <c r="H239" i="30" s="1"/>
  <c r="G19" i="30"/>
  <c r="G39" i="30" s="1"/>
  <c r="G59" i="30" s="1"/>
  <c r="G79" i="30" s="1"/>
  <c r="G99" i="30" s="1"/>
  <c r="G119" i="30" s="1"/>
  <c r="G139" i="30" s="1"/>
  <c r="G159" i="30" s="1"/>
  <c r="G179" i="30" s="1"/>
  <c r="G199" i="30" s="1"/>
  <c r="G219" i="30" s="1"/>
  <c r="G239" i="30" s="1"/>
  <c r="F19" i="30"/>
  <c r="F39" i="30" s="1"/>
  <c r="F59" i="30" s="1"/>
  <c r="F79" i="30" s="1"/>
  <c r="F99" i="30" s="1"/>
  <c r="F119" i="30" s="1"/>
  <c r="F139" i="30" s="1"/>
  <c r="F159" i="30" s="1"/>
  <c r="F179" i="30" s="1"/>
  <c r="F199" i="30" s="1"/>
  <c r="F219" i="30" s="1"/>
  <c r="F239" i="30" s="1"/>
  <c r="E19" i="30"/>
  <c r="E39" i="30" s="1"/>
  <c r="E59" i="30" s="1"/>
  <c r="E79" i="30" s="1"/>
  <c r="E99" i="30" s="1"/>
  <c r="E119" i="30" s="1"/>
  <c r="E139" i="30" s="1"/>
  <c r="E159" i="30" s="1"/>
  <c r="E179" i="30" s="1"/>
  <c r="E199" i="30" s="1"/>
  <c r="E219" i="30" s="1"/>
  <c r="E239" i="30" s="1"/>
  <c r="D19" i="30"/>
  <c r="D39" i="30" s="1"/>
  <c r="D59" i="30" s="1"/>
  <c r="D79" i="30" s="1"/>
  <c r="D99" i="30" s="1"/>
  <c r="D119" i="30" s="1"/>
  <c r="D139" i="30" s="1"/>
  <c r="D159" i="30" s="1"/>
  <c r="D179" i="30" s="1"/>
  <c r="D199" i="30" s="1"/>
  <c r="D219" i="30" s="1"/>
  <c r="D239" i="30" s="1"/>
  <c r="AG18" i="30"/>
  <c r="AG38" i="30" s="1"/>
  <c r="AG58" i="30" s="1"/>
  <c r="AG78" i="30" s="1"/>
  <c r="AG98" i="30" s="1"/>
  <c r="AG118" i="30" s="1"/>
  <c r="AG138" i="30" s="1"/>
  <c r="AG158" i="30" s="1"/>
  <c r="AG178" i="30" s="1"/>
  <c r="AG198" i="30" s="1"/>
  <c r="AG218" i="30" s="1"/>
  <c r="AG238" i="30" s="1"/>
  <c r="AF18" i="30"/>
  <c r="AF38" i="30" s="1"/>
  <c r="AF58" i="30" s="1"/>
  <c r="AF78" i="30" s="1"/>
  <c r="AF98" i="30" s="1"/>
  <c r="AF118" i="30" s="1"/>
  <c r="AF138" i="30" s="1"/>
  <c r="AF158" i="30" s="1"/>
  <c r="AF178" i="30" s="1"/>
  <c r="AF198" i="30" s="1"/>
  <c r="AF218" i="30" s="1"/>
  <c r="AF238" i="30" s="1"/>
  <c r="AE18" i="30"/>
  <c r="AE38" i="30" s="1"/>
  <c r="AE58" i="30" s="1"/>
  <c r="AE78" i="30" s="1"/>
  <c r="AE98" i="30" s="1"/>
  <c r="AE118" i="30" s="1"/>
  <c r="AE138" i="30" s="1"/>
  <c r="AE158" i="30" s="1"/>
  <c r="AE178" i="30" s="1"/>
  <c r="AE198" i="30" s="1"/>
  <c r="AE218" i="30" s="1"/>
  <c r="AE238" i="30" s="1"/>
  <c r="AD18" i="30"/>
  <c r="AD38" i="30" s="1"/>
  <c r="AD58" i="30" s="1"/>
  <c r="AD78" i="30" s="1"/>
  <c r="AD98" i="30" s="1"/>
  <c r="AD118" i="30" s="1"/>
  <c r="AD138" i="30" s="1"/>
  <c r="AD158" i="30" s="1"/>
  <c r="AD178" i="30" s="1"/>
  <c r="AD198" i="30" s="1"/>
  <c r="AD218" i="30" s="1"/>
  <c r="AD238" i="30" s="1"/>
  <c r="AC18" i="30"/>
  <c r="AC38" i="30" s="1"/>
  <c r="AC58" i="30" s="1"/>
  <c r="AC78" i="30" s="1"/>
  <c r="AC98" i="30" s="1"/>
  <c r="AC118" i="30" s="1"/>
  <c r="AC138" i="30" s="1"/>
  <c r="AC158" i="30" s="1"/>
  <c r="AC178" i="30" s="1"/>
  <c r="AC198" i="30" s="1"/>
  <c r="AC218" i="30" s="1"/>
  <c r="AC238" i="30" s="1"/>
  <c r="AB18" i="30"/>
  <c r="AB38" i="30" s="1"/>
  <c r="AB58" i="30" s="1"/>
  <c r="AB78" i="30" s="1"/>
  <c r="AB98" i="30" s="1"/>
  <c r="AB118" i="30" s="1"/>
  <c r="AB138" i="30" s="1"/>
  <c r="AB158" i="30" s="1"/>
  <c r="AB178" i="30" s="1"/>
  <c r="AB198" i="30" s="1"/>
  <c r="AB218" i="30" s="1"/>
  <c r="AB238" i="30" s="1"/>
  <c r="AA18" i="30"/>
  <c r="AA38" i="30" s="1"/>
  <c r="AA58" i="30" s="1"/>
  <c r="AA78" i="30" s="1"/>
  <c r="AA98" i="30" s="1"/>
  <c r="AA118" i="30" s="1"/>
  <c r="AA138" i="30" s="1"/>
  <c r="AA158" i="30" s="1"/>
  <c r="AA178" i="30" s="1"/>
  <c r="AA198" i="30" s="1"/>
  <c r="AA218" i="30" s="1"/>
  <c r="AA238" i="30" s="1"/>
  <c r="Z18" i="30"/>
  <c r="Z38" i="30" s="1"/>
  <c r="Z58" i="30" s="1"/>
  <c r="Z78" i="30" s="1"/>
  <c r="Z98" i="30" s="1"/>
  <c r="Z118" i="30" s="1"/>
  <c r="Z138" i="30" s="1"/>
  <c r="Z158" i="30" s="1"/>
  <c r="Z178" i="30" s="1"/>
  <c r="Z198" i="30" s="1"/>
  <c r="Z218" i="30" s="1"/>
  <c r="Z238" i="30" s="1"/>
  <c r="Y18" i="30"/>
  <c r="Y38" i="30" s="1"/>
  <c r="Y58" i="30" s="1"/>
  <c r="Y78" i="30" s="1"/>
  <c r="Y98" i="30" s="1"/>
  <c r="Y118" i="30" s="1"/>
  <c r="Y138" i="30" s="1"/>
  <c r="Y158" i="30" s="1"/>
  <c r="Y178" i="30" s="1"/>
  <c r="Y198" i="30" s="1"/>
  <c r="Y218" i="30" s="1"/>
  <c r="Y238" i="30" s="1"/>
  <c r="X18" i="30"/>
  <c r="X38" i="30" s="1"/>
  <c r="X58" i="30" s="1"/>
  <c r="X78" i="30" s="1"/>
  <c r="X98" i="30" s="1"/>
  <c r="X118" i="30" s="1"/>
  <c r="X138" i="30" s="1"/>
  <c r="X158" i="30" s="1"/>
  <c r="X178" i="30" s="1"/>
  <c r="X198" i="30" s="1"/>
  <c r="X218" i="30" s="1"/>
  <c r="X238" i="30" s="1"/>
  <c r="W18" i="30"/>
  <c r="W38" i="30" s="1"/>
  <c r="W58" i="30" s="1"/>
  <c r="W78" i="30" s="1"/>
  <c r="W98" i="30" s="1"/>
  <c r="W118" i="30" s="1"/>
  <c r="W138" i="30" s="1"/>
  <c r="W158" i="30" s="1"/>
  <c r="W178" i="30" s="1"/>
  <c r="W198" i="30" s="1"/>
  <c r="W218" i="30" s="1"/>
  <c r="W238" i="30" s="1"/>
  <c r="V18" i="30"/>
  <c r="V38" i="30" s="1"/>
  <c r="V58" i="30" s="1"/>
  <c r="V78" i="30" s="1"/>
  <c r="V98" i="30" s="1"/>
  <c r="V118" i="30" s="1"/>
  <c r="V138" i="30" s="1"/>
  <c r="V158" i="30" s="1"/>
  <c r="V178" i="30" s="1"/>
  <c r="V198" i="30" s="1"/>
  <c r="V218" i="30" s="1"/>
  <c r="V238" i="30" s="1"/>
  <c r="U18" i="30"/>
  <c r="U38" i="30" s="1"/>
  <c r="U58" i="30" s="1"/>
  <c r="U78" i="30" s="1"/>
  <c r="U98" i="30" s="1"/>
  <c r="U118" i="30" s="1"/>
  <c r="U138" i="30" s="1"/>
  <c r="U158" i="30" s="1"/>
  <c r="U178" i="30" s="1"/>
  <c r="U198" i="30" s="1"/>
  <c r="U218" i="30" s="1"/>
  <c r="U238" i="30" s="1"/>
  <c r="T18" i="30"/>
  <c r="T38" i="30" s="1"/>
  <c r="T58" i="30" s="1"/>
  <c r="T78" i="30" s="1"/>
  <c r="T98" i="30" s="1"/>
  <c r="T118" i="30" s="1"/>
  <c r="T138" i="30" s="1"/>
  <c r="T158" i="30" s="1"/>
  <c r="T178" i="30" s="1"/>
  <c r="T198" i="30" s="1"/>
  <c r="T218" i="30" s="1"/>
  <c r="T238" i="30" s="1"/>
  <c r="S18" i="30"/>
  <c r="S38" i="30" s="1"/>
  <c r="S58" i="30" s="1"/>
  <c r="S78" i="30" s="1"/>
  <c r="S98" i="30" s="1"/>
  <c r="S118" i="30" s="1"/>
  <c r="S138" i="30" s="1"/>
  <c r="S158" i="30" s="1"/>
  <c r="S178" i="30" s="1"/>
  <c r="S198" i="30" s="1"/>
  <c r="S218" i="30" s="1"/>
  <c r="S238" i="30" s="1"/>
  <c r="R18" i="30"/>
  <c r="R38" i="30" s="1"/>
  <c r="R58" i="30" s="1"/>
  <c r="R78" i="30" s="1"/>
  <c r="R98" i="30" s="1"/>
  <c r="R118" i="30" s="1"/>
  <c r="R138" i="30" s="1"/>
  <c r="R158" i="30" s="1"/>
  <c r="R178" i="30" s="1"/>
  <c r="R198" i="30" s="1"/>
  <c r="R218" i="30" s="1"/>
  <c r="R238" i="30" s="1"/>
  <c r="Q18" i="30"/>
  <c r="Q38" i="30" s="1"/>
  <c r="Q58" i="30" s="1"/>
  <c r="Q78" i="30" s="1"/>
  <c r="Q98" i="30" s="1"/>
  <c r="Q118" i="30" s="1"/>
  <c r="Q138" i="30" s="1"/>
  <c r="Q158" i="30" s="1"/>
  <c r="Q178" i="30" s="1"/>
  <c r="Q198" i="30" s="1"/>
  <c r="Q218" i="30" s="1"/>
  <c r="Q238" i="30" s="1"/>
  <c r="P18" i="30"/>
  <c r="P38" i="30" s="1"/>
  <c r="P58" i="30" s="1"/>
  <c r="P78" i="30" s="1"/>
  <c r="P98" i="30" s="1"/>
  <c r="P118" i="30" s="1"/>
  <c r="P138" i="30" s="1"/>
  <c r="P158" i="30" s="1"/>
  <c r="P178" i="30" s="1"/>
  <c r="P198" i="30" s="1"/>
  <c r="P218" i="30" s="1"/>
  <c r="P238" i="30" s="1"/>
  <c r="O18" i="30"/>
  <c r="O38" i="30" s="1"/>
  <c r="O58" i="30" s="1"/>
  <c r="O78" i="30" s="1"/>
  <c r="O98" i="30" s="1"/>
  <c r="O118" i="30" s="1"/>
  <c r="O138" i="30" s="1"/>
  <c r="O158" i="30" s="1"/>
  <c r="O178" i="30" s="1"/>
  <c r="O198" i="30" s="1"/>
  <c r="O218" i="30" s="1"/>
  <c r="O238" i="30" s="1"/>
  <c r="N18" i="30"/>
  <c r="N38" i="30" s="1"/>
  <c r="N58" i="30" s="1"/>
  <c r="N78" i="30" s="1"/>
  <c r="N98" i="30" s="1"/>
  <c r="N118" i="30" s="1"/>
  <c r="N138" i="30" s="1"/>
  <c r="N158" i="30" s="1"/>
  <c r="N178" i="30" s="1"/>
  <c r="N198" i="30" s="1"/>
  <c r="N218" i="30" s="1"/>
  <c r="N238" i="30" s="1"/>
  <c r="M18" i="30"/>
  <c r="M38" i="30" s="1"/>
  <c r="M58" i="30" s="1"/>
  <c r="M78" i="30" s="1"/>
  <c r="M98" i="30" s="1"/>
  <c r="M118" i="30" s="1"/>
  <c r="M138" i="30" s="1"/>
  <c r="M158" i="30" s="1"/>
  <c r="M178" i="30" s="1"/>
  <c r="M198" i="30" s="1"/>
  <c r="M218" i="30" s="1"/>
  <c r="M238" i="30" s="1"/>
  <c r="L18" i="30"/>
  <c r="L38" i="30" s="1"/>
  <c r="L58" i="30" s="1"/>
  <c r="L78" i="30" s="1"/>
  <c r="L98" i="30" s="1"/>
  <c r="L118" i="30" s="1"/>
  <c r="L138" i="30" s="1"/>
  <c r="L158" i="30" s="1"/>
  <c r="L178" i="30" s="1"/>
  <c r="L198" i="30" s="1"/>
  <c r="L218" i="30" s="1"/>
  <c r="L238" i="30" s="1"/>
  <c r="K18" i="30"/>
  <c r="K38" i="30" s="1"/>
  <c r="K58" i="30" s="1"/>
  <c r="K78" i="30" s="1"/>
  <c r="K98" i="30" s="1"/>
  <c r="K118" i="30" s="1"/>
  <c r="K138" i="30" s="1"/>
  <c r="K158" i="30" s="1"/>
  <c r="K178" i="30" s="1"/>
  <c r="K198" i="30" s="1"/>
  <c r="K218" i="30" s="1"/>
  <c r="K238" i="30" s="1"/>
  <c r="J18" i="30"/>
  <c r="J38" i="30" s="1"/>
  <c r="J58" i="30" s="1"/>
  <c r="J78" i="30" s="1"/>
  <c r="J98" i="30" s="1"/>
  <c r="J118" i="30" s="1"/>
  <c r="J138" i="30" s="1"/>
  <c r="J158" i="30" s="1"/>
  <c r="J178" i="30" s="1"/>
  <c r="J198" i="30" s="1"/>
  <c r="J218" i="30" s="1"/>
  <c r="J238" i="30" s="1"/>
  <c r="I18" i="30"/>
  <c r="I38" i="30" s="1"/>
  <c r="I58" i="30" s="1"/>
  <c r="I78" i="30" s="1"/>
  <c r="I98" i="30" s="1"/>
  <c r="I118" i="30" s="1"/>
  <c r="I138" i="30" s="1"/>
  <c r="I158" i="30" s="1"/>
  <c r="I178" i="30" s="1"/>
  <c r="I198" i="30" s="1"/>
  <c r="I218" i="30" s="1"/>
  <c r="I238" i="30" s="1"/>
  <c r="H18" i="30"/>
  <c r="H38" i="30" s="1"/>
  <c r="H58" i="30" s="1"/>
  <c r="H78" i="30" s="1"/>
  <c r="H98" i="30" s="1"/>
  <c r="H118" i="30" s="1"/>
  <c r="H138" i="30" s="1"/>
  <c r="H158" i="30" s="1"/>
  <c r="H178" i="30" s="1"/>
  <c r="H198" i="30" s="1"/>
  <c r="H218" i="30" s="1"/>
  <c r="H238" i="30" s="1"/>
  <c r="G18" i="30"/>
  <c r="G38" i="30" s="1"/>
  <c r="G58" i="30" s="1"/>
  <c r="G78" i="30" s="1"/>
  <c r="G98" i="30" s="1"/>
  <c r="G118" i="30" s="1"/>
  <c r="G138" i="30" s="1"/>
  <c r="G158" i="30" s="1"/>
  <c r="G178" i="30" s="1"/>
  <c r="G198" i="30" s="1"/>
  <c r="G218" i="30" s="1"/>
  <c r="G238" i="30" s="1"/>
  <c r="F18" i="30"/>
  <c r="F38" i="30" s="1"/>
  <c r="F58" i="30" s="1"/>
  <c r="F78" i="30" s="1"/>
  <c r="F98" i="30" s="1"/>
  <c r="F118" i="30" s="1"/>
  <c r="F138" i="30" s="1"/>
  <c r="F158" i="30" s="1"/>
  <c r="F178" i="30" s="1"/>
  <c r="F198" i="30" s="1"/>
  <c r="F218" i="30" s="1"/>
  <c r="F238" i="30" s="1"/>
  <c r="E18" i="30"/>
  <c r="E38" i="30" s="1"/>
  <c r="E58" i="30" s="1"/>
  <c r="E78" i="30" s="1"/>
  <c r="E98" i="30" s="1"/>
  <c r="E118" i="30" s="1"/>
  <c r="E138" i="30" s="1"/>
  <c r="E158" i="30" s="1"/>
  <c r="E178" i="30" s="1"/>
  <c r="E198" i="30" s="1"/>
  <c r="E218" i="30" s="1"/>
  <c r="E238" i="30" s="1"/>
  <c r="D18" i="30"/>
  <c r="D38" i="30" s="1"/>
  <c r="D58" i="30" s="1"/>
  <c r="D78" i="30" s="1"/>
  <c r="D98" i="30" s="1"/>
  <c r="D118" i="30" s="1"/>
  <c r="D138" i="30" s="1"/>
  <c r="D158" i="30" s="1"/>
  <c r="D178" i="30" s="1"/>
  <c r="D198" i="30" s="1"/>
  <c r="D218" i="30" s="1"/>
  <c r="D238" i="30" s="1"/>
  <c r="AG17" i="30"/>
  <c r="AG37" i="30" s="1"/>
  <c r="AG57" i="30" s="1"/>
  <c r="AG77" i="30" s="1"/>
  <c r="AG97" i="30" s="1"/>
  <c r="AG117" i="30" s="1"/>
  <c r="AG137" i="30" s="1"/>
  <c r="AG157" i="30" s="1"/>
  <c r="AG177" i="30" s="1"/>
  <c r="AG197" i="30" s="1"/>
  <c r="AG217" i="30" s="1"/>
  <c r="AG237" i="30" s="1"/>
  <c r="AF17" i="30"/>
  <c r="AF37" i="30" s="1"/>
  <c r="AF57" i="30" s="1"/>
  <c r="AF77" i="30" s="1"/>
  <c r="AF97" i="30" s="1"/>
  <c r="AF117" i="30" s="1"/>
  <c r="AF137" i="30" s="1"/>
  <c r="AF157" i="30" s="1"/>
  <c r="AF177" i="30" s="1"/>
  <c r="AF197" i="30" s="1"/>
  <c r="AF217" i="30" s="1"/>
  <c r="AF237" i="30" s="1"/>
  <c r="AE17" i="30"/>
  <c r="AE37" i="30" s="1"/>
  <c r="AE57" i="30" s="1"/>
  <c r="AE77" i="30" s="1"/>
  <c r="AE97" i="30" s="1"/>
  <c r="AE117" i="30" s="1"/>
  <c r="AE137" i="30" s="1"/>
  <c r="AE157" i="30" s="1"/>
  <c r="AE177" i="30" s="1"/>
  <c r="AE197" i="30" s="1"/>
  <c r="AE217" i="30" s="1"/>
  <c r="AE237" i="30" s="1"/>
  <c r="AD17" i="30"/>
  <c r="AD37" i="30" s="1"/>
  <c r="AD57" i="30" s="1"/>
  <c r="AD77" i="30" s="1"/>
  <c r="AD97" i="30" s="1"/>
  <c r="AD117" i="30" s="1"/>
  <c r="AD137" i="30" s="1"/>
  <c r="AD157" i="30" s="1"/>
  <c r="AD177" i="30" s="1"/>
  <c r="AD197" i="30" s="1"/>
  <c r="AD217" i="30" s="1"/>
  <c r="AD237" i="30" s="1"/>
  <c r="AC17" i="30"/>
  <c r="AC37" i="30" s="1"/>
  <c r="AC57" i="30" s="1"/>
  <c r="AC77" i="30" s="1"/>
  <c r="AC97" i="30" s="1"/>
  <c r="AC117" i="30" s="1"/>
  <c r="AC137" i="30" s="1"/>
  <c r="AC157" i="30" s="1"/>
  <c r="AC177" i="30" s="1"/>
  <c r="AC197" i="30" s="1"/>
  <c r="AC217" i="30" s="1"/>
  <c r="AC237" i="30" s="1"/>
  <c r="AB17" i="30"/>
  <c r="AB37" i="30" s="1"/>
  <c r="AB57" i="30" s="1"/>
  <c r="AB77" i="30" s="1"/>
  <c r="AB97" i="30" s="1"/>
  <c r="AB117" i="30" s="1"/>
  <c r="AB137" i="30" s="1"/>
  <c r="AB157" i="30" s="1"/>
  <c r="AB177" i="30" s="1"/>
  <c r="AB197" i="30" s="1"/>
  <c r="AB217" i="30" s="1"/>
  <c r="AB237" i="30" s="1"/>
  <c r="AA17" i="30"/>
  <c r="AA37" i="30" s="1"/>
  <c r="AA57" i="30" s="1"/>
  <c r="AA77" i="30" s="1"/>
  <c r="AA97" i="30" s="1"/>
  <c r="AA117" i="30" s="1"/>
  <c r="AA137" i="30" s="1"/>
  <c r="AA157" i="30" s="1"/>
  <c r="AA177" i="30" s="1"/>
  <c r="AA197" i="30" s="1"/>
  <c r="AA217" i="30" s="1"/>
  <c r="AA237" i="30" s="1"/>
  <c r="Z17" i="30"/>
  <c r="Z37" i="30" s="1"/>
  <c r="Z57" i="30" s="1"/>
  <c r="Z77" i="30" s="1"/>
  <c r="Z97" i="30" s="1"/>
  <c r="Z117" i="30" s="1"/>
  <c r="Z137" i="30" s="1"/>
  <c r="Z157" i="30" s="1"/>
  <c r="Z177" i="30" s="1"/>
  <c r="Z197" i="30" s="1"/>
  <c r="Z217" i="30" s="1"/>
  <c r="Z237" i="30" s="1"/>
  <c r="Y17" i="30"/>
  <c r="Y37" i="30" s="1"/>
  <c r="Y57" i="30" s="1"/>
  <c r="Y77" i="30" s="1"/>
  <c r="Y97" i="30" s="1"/>
  <c r="Y117" i="30" s="1"/>
  <c r="Y137" i="30" s="1"/>
  <c r="Y157" i="30" s="1"/>
  <c r="Y177" i="30" s="1"/>
  <c r="Y197" i="30" s="1"/>
  <c r="Y217" i="30" s="1"/>
  <c r="Y237" i="30" s="1"/>
  <c r="X17" i="30"/>
  <c r="X37" i="30" s="1"/>
  <c r="X57" i="30" s="1"/>
  <c r="X77" i="30" s="1"/>
  <c r="X97" i="30" s="1"/>
  <c r="X117" i="30" s="1"/>
  <c r="X137" i="30" s="1"/>
  <c r="X157" i="30" s="1"/>
  <c r="X177" i="30" s="1"/>
  <c r="X197" i="30" s="1"/>
  <c r="X217" i="30" s="1"/>
  <c r="X237" i="30" s="1"/>
  <c r="W17" i="30"/>
  <c r="W37" i="30" s="1"/>
  <c r="W57" i="30" s="1"/>
  <c r="W77" i="30" s="1"/>
  <c r="W97" i="30" s="1"/>
  <c r="W117" i="30" s="1"/>
  <c r="W137" i="30" s="1"/>
  <c r="W157" i="30" s="1"/>
  <c r="W177" i="30" s="1"/>
  <c r="W197" i="30" s="1"/>
  <c r="W217" i="30" s="1"/>
  <c r="W237" i="30" s="1"/>
  <c r="V17" i="30"/>
  <c r="V37" i="30" s="1"/>
  <c r="V57" i="30" s="1"/>
  <c r="V77" i="30" s="1"/>
  <c r="V97" i="30" s="1"/>
  <c r="V117" i="30" s="1"/>
  <c r="V137" i="30" s="1"/>
  <c r="V157" i="30" s="1"/>
  <c r="V177" i="30" s="1"/>
  <c r="V197" i="30" s="1"/>
  <c r="V217" i="30" s="1"/>
  <c r="V237" i="30" s="1"/>
  <c r="U17" i="30"/>
  <c r="U37" i="30" s="1"/>
  <c r="U57" i="30" s="1"/>
  <c r="U77" i="30" s="1"/>
  <c r="U97" i="30" s="1"/>
  <c r="U117" i="30" s="1"/>
  <c r="U137" i="30" s="1"/>
  <c r="U157" i="30" s="1"/>
  <c r="U177" i="30" s="1"/>
  <c r="U197" i="30" s="1"/>
  <c r="U217" i="30" s="1"/>
  <c r="U237" i="30" s="1"/>
  <c r="T17" i="30"/>
  <c r="T37" i="30" s="1"/>
  <c r="T57" i="30" s="1"/>
  <c r="T77" i="30" s="1"/>
  <c r="T97" i="30" s="1"/>
  <c r="T117" i="30" s="1"/>
  <c r="T137" i="30" s="1"/>
  <c r="T157" i="30" s="1"/>
  <c r="T177" i="30" s="1"/>
  <c r="T197" i="30" s="1"/>
  <c r="T217" i="30" s="1"/>
  <c r="T237" i="30" s="1"/>
  <c r="S17" i="30"/>
  <c r="S37" i="30" s="1"/>
  <c r="S57" i="30" s="1"/>
  <c r="S77" i="30" s="1"/>
  <c r="S97" i="30" s="1"/>
  <c r="S117" i="30" s="1"/>
  <c r="S137" i="30" s="1"/>
  <c r="S157" i="30" s="1"/>
  <c r="S177" i="30" s="1"/>
  <c r="S197" i="30" s="1"/>
  <c r="S217" i="30" s="1"/>
  <c r="S237" i="30" s="1"/>
  <c r="R17" i="30"/>
  <c r="R37" i="30" s="1"/>
  <c r="R57" i="30" s="1"/>
  <c r="R77" i="30" s="1"/>
  <c r="R97" i="30" s="1"/>
  <c r="R117" i="30" s="1"/>
  <c r="R137" i="30" s="1"/>
  <c r="R157" i="30" s="1"/>
  <c r="R177" i="30" s="1"/>
  <c r="R197" i="30" s="1"/>
  <c r="R217" i="30" s="1"/>
  <c r="R237" i="30" s="1"/>
  <c r="Q17" i="30"/>
  <c r="Q37" i="30" s="1"/>
  <c r="Q57" i="30" s="1"/>
  <c r="Q77" i="30" s="1"/>
  <c r="Q97" i="30" s="1"/>
  <c r="Q117" i="30" s="1"/>
  <c r="Q137" i="30" s="1"/>
  <c r="Q157" i="30" s="1"/>
  <c r="Q177" i="30" s="1"/>
  <c r="Q197" i="30" s="1"/>
  <c r="Q217" i="30" s="1"/>
  <c r="Q237" i="30" s="1"/>
  <c r="P17" i="30"/>
  <c r="P37" i="30" s="1"/>
  <c r="P57" i="30" s="1"/>
  <c r="P77" i="30" s="1"/>
  <c r="P97" i="30" s="1"/>
  <c r="P117" i="30" s="1"/>
  <c r="P137" i="30" s="1"/>
  <c r="P157" i="30" s="1"/>
  <c r="P177" i="30" s="1"/>
  <c r="P197" i="30" s="1"/>
  <c r="P217" i="30" s="1"/>
  <c r="P237" i="30" s="1"/>
  <c r="O17" i="30"/>
  <c r="O37" i="30" s="1"/>
  <c r="O57" i="30" s="1"/>
  <c r="O77" i="30" s="1"/>
  <c r="O97" i="30" s="1"/>
  <c r="O117" i="30" s="1"/>
  <c r="O137" i="30" s="1"/>
  <c r="O157" i="30" s="1"/>
  <c r="O177" i="30" s="1"/>
  <c r="O197" i="30" s="1"/>
  <c r="O217" i="30" s="1"/>
  <c r="O237" i="30" s="1"/>
  <c r="N17" i="30"/>
  <c r="N37" i="30" s="1"/>
  <c r="N57" i="30" s="1"/>
  <c r="N77" i="30" s="1"/>
  <c r="N97" i="30" s="1"/>
  <c r="N117" i="30" s="1"/>
  <c r="N137" i="30" s="1"/>
  <c r="N157" i="30" s="1"/>
  <c r="N177" i="30" s="1"/>
  <c r="N197" i="30" s="1"/>
  <c r="N217" i="30" s="1"/>
  <c r="N237" i="30" s="1"/>
  <c r="M17" i="30"/>
  <c r="M37" i="30" s="1"/>
  <c r="M57" i="30" s="1"/>
  <c r="M77" i="30" s="1"/>
  <c r="M97" i="30" s="1"/>
  <c r="M117" i="30" s="1"/>
  <c r="M137" i="30" s="1"/>
  <c r="M157" i="30" s="1"/>
  <c r="M177" i="30" s="1"/>
  <c r="M197" i="30" s="1"/>
  <c r="M217" i="30" s="1"/>
  <c r="M237" i="30" s="1"/>
  <c r="L17" i="30"/>
  <c r="L37" i="30" s="1"/>
  <c r="L57" i="30" s="1"/>
  <c r="L77" i="30" s="1"/>
  <c r="L97" i="30" s="1"/>
  <c r="L117" i="30" s="1"/>
  <c r="L137" i="30" s="1"/>
  <c r="L157" i="30" s="1"/>
  <c r="L177" i="30" s="1"/>
  <c r="L197" i="30" s="1"/>
  <c r="L217" i="30" s="1"/>
  <c r="L237" i="30" s="1"/>
  <c r="K17" i="30"/>
  <c r="K37" i="30" s="1"/>
  <c r="K57" i="30" s="1"/>
  <c r="K77" i="30" s="1"/>
  <c r="K97" i="30" s="1"/>
  <c r="K117" i="30" s="1"/>
  <c r="K137" i="30" s="1"/>
  <c r="K157" i="30" s="1"/>
  <c r="K177" i="30" s="1"/>
  <c r="K197" i="30" s="1"/>
  <c r="K217" i="30" s="1"/>
  <c r="K237" i="30" s="1"/>
  <c r="J17" i="30"/>
  <c r="J37" i="30" s="1"/>
  <c r="J57" i="30" s="1"/>
  <c r="J77" i="30" s="1"/>
  <c r="J97" i="30" s="1"/>
  <c r="J117" i="30" s="1"/>
  <c r="J137" i="30" s="1"/>
  <c r="J157" i="30" s="1"/>
  <c r="J177" i="30" s="1"/>
  <c r="J197" i="30" s="1"/>
  <c r="J217" i="30" s="1"/>
  <c r="J237" i="30" s="1"/>
  <c r="I17" i="30"/>
  <c r="I37" i="30" s="1"/>
  <c r="I57" i="30" s="1"/>
  <c r="I77" i="30" s="1"/>
  <c r="I97" i="30" s="1"/>
  <c r="I117" i="30" s="1"/>
  <c r="I137" i="30" s="1"/>
  <c r="I157" i="30" s="1"/>
  <c r="I177" i="30" s="1"/>
  <c r="I197" i="30" s="1"/>
  <c r="I217" i="30" s="1"/>
  <c r="I237" i="30" s="1"/>
  <c r="H17" i="30"/>
  <c r="H37" i="30" s="1"/>
  <c r="H57" i="30" s="1"/>
  <c r="H77" i="30" s="1"/>
  <c r="H97" i="30" s="1"/>
  <c r="H117" i="30" s="1"/>
  <c r="H137" i="30" s="1"/>
  <c r="H157" i="30" s="1"/>
  <c r="H177" i="30" s="1"/>
  <c r="H197" i="30" s="1"/>
  <c r="H217" i="30" s="1"/>
  <c r="H237" i="30" s="1"/>
  <c r="G17" i="30"/>
  <c r="G37" i="30" s="1"/>
  <c r="G57" i="30" s="1"/>
  <c r="G77" i="30" s="1"/>
  <c r="G97" i="30" s="1"/>
  <c r="G117" i="30" s="1"/>
  <c r="G137" i="30" s="1"/>
  <c r="G157" i="30" s="1"/>
  <c r="G177" i="30" s="1"/>
  <c r="G197" i="30" s="1"/>
  <c r="G217" i="30" s="1"/>
  <c r="G237" i="30" s="1"/>
  <c r="F17" i="30"/>
  <c r="F37" i="30" s="1"/>
  <c r="F57" i="30" s="1"/>
  <c r="F77" i="30" s="1"/>
  <c r="F97" i="30" s="1"/>
  <c r="F117" i="30" s="1"/>
  <c r="F137" i="30" s="1"/>
  <c r="F157" i="30" s="1"/>
  <c r="F177" i="30" s="1"/>
  <c r="F197" i="30" s="1"/>
  <c r="F217" i="30" s="1"/>
  <c r="F237" i="30" s="1"/>
  <c r="E17" i="30"/>
  <c r="E37" i="30" s="1"/>
  <c r="E57" i="30" s="1"/>
  <c r="E77" i="30" s="1"/>
  <c r="E97" i="30" s="1"/>
  <c r="E117" i="30" s="1"/>
  <c r="E137" i="30" s="1"/>
  <c r="E157" i="30" s="1"/>
  <c r="E177" i="30" s="1"/>
  <c r="E197" i="30" s="1"/>
  <c r="E217" i="30" s="1"/>
  <c r="E237" i="30" s="1"/>
  <c r="D17" i="30"/>
  <c r="D37" i="30" s="1"/>
  <c r="D57" i="30" s="1"/>
  <c r="D77" i="30" s="1"/>
  <c r="D97" i="30" s="1"/>
  <c r="D117" i="30" s="1"/>
  <c r="D137" i="30" s="1"/>
  <c r="D157" i="30" s="1"/>
  <c r="D177" i="30" s="1"/>
  <c r="D197" i="30" s="1"/>
  <c r="D217" i="30" s="1"/>
  <c r="D237" i="30" s="1"/>
  <c r="AG16" i="30"/>
  <c r="AG36" i="30" s="1"/>
  <c r="AG56" i="30" s="1"/>
  <c r="AG76" i="30" s="1"/>
  <c r="AG96" i="30" s="1"/>
  <c r="AG116" i="30" s="1"/>
  <c r="AG136" i="30" s="1"/>
  <c r="AG156" i="30" s="1"/>
  <c r="AG176" i="30" s="1"/>
  <c r="AG196" i="30" s="1"/>
  <c r="AG216" i="30" s="1"/>
  <c r="AG236" i="30" s="1"/>
  <c r="AF16" i="30"/>
  <c r="AF36" i="30" s="1"/>
  <c r="AF56" i="30" s="1"/>
  <c r="AF76" i="30" s="1"/>
  <c r="AF96" i="30" s="1"/>
  <c r="AF116" i="30" s="1"/>
  <c r="AF136" i="30" s="1"/>
  <c r="AF156" i="30" s="1"/>
  <c r="AF176" i="30" s="1"/>
  <c r="AF196" i="30" s="1"/>
  <c r="AF216" i="30" s="1"/>
  <c r="AF236" i="30" s="1"/>
  <c r="AE16" i="30"/>
  <c r="AE36" i="30" s="1"/>
  <c r="AE56" i="30" s="1"/>
  <c r="AE76" i="30" s="1"/>
  <c r="AE96" i="30" s="1"/>
  <c r="AE116" i="30" s="1"/>
  <c r="AE136" i="30" s="1"/>
  <c r="AE156" i="30" s="1"/>
  <c r="AE176" i="30" s="1"/>
  <c r="AE196" i="30" s="1"/>
  <c r="AE216" i="30" s="1"/>
  <c r="AE236" i="30" s="1"/>
  <c r="AD16" i="30"/>
  <c r="AD36" i="30" s="1"/>
  <c r="AD56" i="30" s="1"/>
  <c r="AD76" i="30" s="1"/>
  <c r="AD96" i="30" s="1"/>
  <c r="AD116" i="30" s="1"/>
  <c r="AD136" i="30" s="1"/>
  <c r="AD156" i="30" s="1"/>
  <c r="AD176" i="30" s="1"/>
  <c r="AD196" i="30" s="1"/>
  <c r="AD216" i="30" s="1"/>
  <c r="AD236" i="30" s="1"/>
  <c r="AC16" i="30"/>
  <c r="AC36" i="30" s="1"/>
  <c r="AC56" i="30" s="1"/>
  <c r="AC76" i="30" s="1"/>
  <c r="AC96" i="30" s="1"/>
  <c r="AC116" i="30" s="1"/>
  <c r="AC136" i="30" s="1"/>
  <c r="AC156" i="30" s="1"/>
  <c r="AC176" i="30" s="1"/>
  <c r="AC196" i="30" s="1"/>
  <c r="AC216" i="30" s="1"/>
  <c r="AC236" i="30" s="1"/>
  <c r="AB16" i="30"/>
  <c r="AB36" i="30" s="1"/>
  <c r="AB56" i="30" s="1"/>
  <c r="AB76" i="30" s="1"/>
  <c r="AB96" i="30" s="1"/>
  <c r="AB116" i="30" s="1"/>
  <c r="AB136" i="30" s="1"/>
  <c r="AB156" i="30" s="1"/>
  <c r="AB176" i="30" s="1"/>
  <c r="AB196" i="30" s="1"/>
  <c r="AB216" i="30" s="1"/>
  <c r="AB236" i="30" s="1"/>
  <c r="AA16" i="30"/>
  <c r="AA36" i="30" s="1"/>
  <c r="AA56" i="30" s="1"/>
  <c r="AA76" i="30" s="1"/>
  <c r="AA96" i="30" s="1"/>
  <c r="AA116" i="30" s="1"/>
  <c r="AA136" i="30" s="1"/>
  <c r="AA156" i="30" s="1"/>
  <c r="AA176" i="30" s="1"/>
  <c r="AA196" i="30" s="1"/>
  <c r="AA216" i="30" s="1"/>
  <c r="AA236" i="30" s="1"/>
  <c r="Z16" i="30"/>
  <c r="Z36" i="30" s="1"/>
  <c r="Z56" i="30" s="1"/>
  <c r="Z76" i="30" s="1"/>
  <c r="Z96" i="30" s="1"/>
  <c r="Z116" i="30" s="1"/>
  <c r="Z136" i="30" s="1"/>
  <c r="Z156" i="30" s="1"/>
  <c r="Z176" i="30" s="1"/>
  <c r="Z196" i="30" s="1"/>
  <c r="Z216" i="30" s="1"/>
  <c r="Z236" i="30" s="1"/>
  <c r="Y16" i="30"/>
  <c r="Y36" i="30" s="1"/>
  <c r="Y56" i="30" s="1"/>
  <c r="Y76" i="30" s="1"/>
  <c r="Y96" i="30" s="1"/>
  <c r="Y116" i="30" s="1"/>
  <c r="Y136" i="30" s="1"/>
  <c r="Y156" i="30" s="1"/>
  <c r="Y176" i="30" s="1"/>
  <c r="Y196" i="30" s="1"/>
  <c r="Y216" i="30" s="1"/>
  <c r="Y236" i="30" s="1"/>
  <c r="X16" i="30"/>
  <c r="X36" i="30" s="1"/>
  <c r="X56" i="30" s="1"/>
  <c r="X76" i="30" s="1"/>
  <c r="X96" i="30" s="1"/>
  <c r="X116" i="30" s="1"/>
  <c r="X136" i="30" s="1"/>
  <c r="X156" i="30" s="1"/>
  <c r="X176" i="30" s="1"/>
  <c r="X196" i="30" s="1"/>
  <c r="X216" i="30" s="1"/>
  <c r="X236" i="30" s="1"/>
  <c r="W16" i="30"/>
  <c r="W36" i="30" s="1"/>
  <c r="W56" i="30" s="1"/>
  <c r="W76" i="30" s="1"/>
  <c r="W96" i="30" s="1"/>
  <c r="W116" i="30" s="1"/>
  <c r="W136" i="30" s="1"/>
  <c r="W156" i="30" s="1"/>
  <c r="W176" i="30" s="1"/>
  <c r="W196" i="30" s="1"/>
  <c r="W216" i="30" s="1"/>
  <c r="W236" i="30" s="1"/>
  <c r="V16" i="30"/>
  <c r="V36" i="30" s="1"/>
  <c r="V56" i="30" s="1"/>
  <c r="V76" i="30" s="1"/>
  <c r="V96" i="30" s="1"/>
  <c r="V116" i="30" s="1"/>
  <c r="V136" i="30" s="1"/>
  <c r="V156" i="30" s="1"/>
  <c r="V176" i="30" s="1"/>
  <c r="V196" i="30" s="1"/>
  <c r="V216" i="30" s="1"/>
  <c r="V236" i="30" s="1"/>
  <c r="U16" i="30"/>
  <c r="U36" i="30" s="1"/>
  <c r="U56" i="30" s="1"/>
  <c r="U76" i="30" s="1"/>
  <c r="U96" i="30" s="1"/>
  <c r="U116" i="30" s="1"/>
  <c r="U136" i="30" s="1"/>
  <c r="U156" i="30" s="1"/>
  <c r="U176" i="30" s="1"/>
  <c r="U196" i="30" s="1"/>
  <c r="U216" i="30" s="1"/>
  <c r="U236" i="30" s="1"/>
  <c r="T16" i="30"/>
  <c r="T36" i="30" s="1"/>
  <c r="T56" i="30" s="1"/>
  <c r="T76" i="30" s="1"/>
  <c r="T96" i="30" s="1"/>
  <c r="T116" i="30" s="1"/>
  <c r="T136" i="30" s="1"/>
  <c r="T156" i="30" s="1"/>
  <c r="T176" i="30" s="1"/>
  <c r="T196" i="30" s="1"/>
  <c r="T216" i="30" s="1"/>
  <c r="T236" i="30" s="1"/>
  <c r="S16" i="30"/>
  <c r="S36" i="30" s="1"/>
  <c r="S56" i="30" s="1"/>
  <c r="S76" i="30" s="1"/>
  <c r="S96" i="30" s="1"/>
  <c r="S116" i="30" s="1"/>
  <c r="S136" i="30" s="1"/>
  <c r="S156" i="30" s="1"/>
  <c r="S176" i="30" s="1"/>
  <c r="S196" i="30" s="1"/>
  <c r="S216" i="30" s="1"/>
  <c r="S236" i="30" s="1"/>
  <c r="R16" i="30"/>
  <c r="R36" i="30" s="1"/>
  <c r="R56" i="30" s="1"/>
  <c r="R76" i="30" s="1"/>
  <c r="R96" i="30" s="1"/>
  <c r="R116" i="30" s="1"/>
  <c r="R136" i="30" s="1"/>
  <c r="R156" i="30" s="1"/>
  <c r="R176" i="30" s="1"/>
  <c r="R196" i="30" s="1"/>
  <c r="R216" i="30" s="1"/>
  <c r="R236" i="30" s="1"/>
  <c r="Q16" i="30"/>
  <c r="Q36" i="30" s="1"/>
  <c r="Q56" i="30" s="1"/>
  <c r="Q76" i="30" s="1"/>
  <c r="Q96" i="30" s="1"/>
  <c r="Q116" i="30" s="1"/>
  <c r="Q136" i="30" s="1"/>
  <c r="Q156" i="30" s="1"/>
  <c r="Q176" i="30" s="1"/>
  <c r="Q196" i="30" s="1"/>
  <c r="Q216" i="30" s="1"/>
  <c r="Q236" i="30" s="1"/>
  <c r="P16" i="30"/>
  <c r="P36" i="30" s="1"/>
  <c r="P56" i="30" s="1"/>
  <c r="P76" i="30" s="1"/>
  <c r="P96" i="30" s="1"/>
  <c r="P116" i="30" s="1"/>
  <c r="P136" i="30" s="1"/>
  <c r="P156" i="30" s="1"/>
  <c r="P176" i="30" s="1"/>
  <c r="P196" i="30" s="1"/>
  <c r="P216" i="30" s="1"/>
  <c r="P236" i="30" s="1"/>
  <c r="O16" i="30"/>
  <c r="O36" i="30" s="1"/>
  <c r="O56" i="30" s="1"/>
  <c r="O76" i="30" s="1"/>
  <c r="O96" i="30" s="1"/>
  <c r="O116" i="30" s="1"/>
  <c r="O136" i="30" s="1"/>
  <c r="O156" i="30" s="1"/>
  <c r="O176" i="30" s="1"/>
  <c r="O196" i="30" s="1"/>
  <c r="O216" i="30" s="1"/>
  <c r="O236" i="30" s="1"/>
  <c r="N16" i="30"/>
  <c r="N36" i="30" s="1"/>
  <c r="N56" i="30" s="1"/>
  <c r="N76" i="30" s="1"/>
  <c r="N96" i="30" s="1"/>
  <c r="N116" i="30" s="1"/>
  <c r="N136" i="30" s="1"/>
  <c r="N156" i="30" s="1"/>
  <c r="N176" i="30" s="1"/>
  <c r="N196" i="30" s="1"/>
  <c r="N216" i="30" s="1"/>
  <c r="N236" i="30" s="1"/>
  <c r="M16" i="30"/>
  <c r="M36" i="30" s="1"/>
  <c r="M56" i="30" s="1"/>
  <c r="M76" i="30" s="1"/>
  <c r="M96" i="30" s="1"/>
  <c r="M116" i="30" s="1"/>
  <c r="M136" i="30" s="1"/>
  <c r="M156" i="30" s="1"/>
  <c r="M176" i="30" s="1"/>
  <c r="M196" i="30" s="1"/>
  <c r="M216" i="30" s="1"/>
  <c r="M236" i="30" s="1"/>
  <c r="L16" i="30"/>
  <c r="L36" i="30" s="1"/>
  <c r="L56" i="30" s="1"/>
  <c r="L76" i="30" s="1"/>
  <c r="L96" i="30" s="1"/>
  <c r="L116" i="30" s="1"/>
  <c r="L136" i="30" s="1"/>
  <c r="L156" i="30" s="1"/>
  <c r="L176" i="30" s="1"/>
  <c r="L196" i="30" s="1"/>
  <c r="L216" i="30" s="1"/>
  <c r="L236" i="30" s="1"/>
  <c r="K16" i="30"/>
  <c r="K36" i="30" s="1"/>
  <c r="K56" i="30" s="1"/>
  <c r="K76" i="30" s="1"/>
  <c r="K96" i="30" s="1"/>
  <c r="K116" i="30" s="1"/>
  <c r="K136" i="30" s="1"/>
  <c r="K156" i="30" s="1"/>
  <c r="K176" i="30" s="1"/>
  <c r="K196" i="30" s="1"/>
  <c r="K216" i="30" s="1"/>
  <c r="K236" i="30" s="1"/>
  <c r="J16" i="30"/>
  <c r="J36" i="30" s="1"/>
  <c r="J56" i="30" s="1"/>
  <c r="J76" i="30" s="1"/>
  <c r="J96" i="30" s="1"/>
  <c r="J116" i="30" s="1"/>
  <c r="J136" i="30" s="1"/>
  <c r="J156" i="30" s="1"/>
  <c r="J176" i="30" s="1"/>
  <c r="J196" i="30" s="1"/>
  <c r="J216" i="30" s="1"/>
  <c r="J236" i="30" s="1"/>
  <c r="I16" i="30"/>
  <c r="I36" i="30" s="1"/>
  <c r="I56" i="30" s="1"/>
  <c r="I76" i="30" s="1"/>
  <c r="I96" i="30" s="1"/>
  <c r="I116" i="30" s="1"/>
  <c r="I136" i="30" s="1"/>
  <c r="I156" i="30" s="1"/>
  <c r="I176" i="30" s="1"/>
  <c r="I196" i="30" s="1"/>
  <c r="I216" i="30" s="1"/>
  <c r="I236" i="30" s="1"/>
  <c r="H16" i="30"/>
  <c r="H36" i="30" s="1"/>
  <c r="H56" i="30" s="1"/>
  <c r="H76" i="30" s="1"/>
  <c r="H96" i="30" s="1"/>
  <c r="H116" i="30" s="1"/>
  <c r="H136" i="30" s="1"/>
  <c r="H156" i="30" s="1"/>
  <c r="H176" i="30" s="1"/>
  <c r="H196" i="30" s="1"/>
  <c r="H216" i="30" s="1"/>
  <c r="H236" i="30" s="1"/>
  <c r="G16" i="30"/>
  <c r="G36" i="30" s="1"/>
  <c r="G56" i="30" s="1"/>
  <c r="G76" i="30" s="1"/>
  <c r="G96" i="30" s="1"/>
  <c r="G116" i="30" s="1"/>
  <c r="G136" i="30" s="1"/>
  <c r="G156" i="30" s="1"/>
  <c r="G176" i="30" s="1"/>
  <c r="G196" i="30" s="1"/>
  <c r="G216" i="30" s="1"/>
  <c r="G236" i="30" s="1"/>
  <c r="F16" i="30"/>
  <c r="F36" i="30" s="1"/>
  <c r="F56" i="30" s="1"/>
  <c r="F76" i="30" s="1"/>
  <c r="F96" i="30" s="1"/>
  <c r="F116" i="30" s="1"/>
  <c r="F136" i="30" s="1"/>
  <c r="F156" i="30" s="1"/>
  <c r="F176" i="30" s="1"/>
  <c r="F196" i="30" s="1"/>
  <c r="F216" i="30" s="1"/>
  <c r="F236" i="30" s="1"/>
  <c r="E16" i="30"/>
  <c r="E36" i="30" s="1"/>
  <c r="E56" i="30" s="1"/>
  <c r="E76" i="30" s="1"/>
  <c r="E96" i="30" s="1"/>
  <c r="E116" i="30" s="1"/>
  <c r="E136" i="30" s="1"/>
  <c r="E156" i="30" s="1"/>
  <c r="E176" i="30" s="1"/>
  <c r="E196" i="30" s="1"/>
  <c r="E216" i="30" s="1"/>
  <c r="E236" i="30" s="1"/>
  <c r="D16" i="30"/>
  <c r="D36" i="30" s="1"/>
  <c r="D56" i="30" s="1"/>
  <c r="D76" i="30" s="1"/>
  <c r="D96" i="30" s="1"/>
  <c r="D116" i="30" s="1"/>
  <c r="D136" i="30" s="1"/>
  <c r="D156" i="30" s="1"/>
  <c r="D176" i="30" s="1"/>
  <c r="D196" i="30" s="1"/>
  <c r="D216" i="30" s="1"/>
  <c r="D236" i="30" s="1"/>
  <c r="AG15" i="30"/>
  <c r="AG35" i="30" s="1"/>
  <c r="AG55" i="30" s="1"/>
  <c r="AG75" i="30" s="1"/>
  <c r="AG95" i="30" s="1"/>
  <c r="AG115" i="30" s="1"/>
  <c r="AG135" i="30" s="1"/>
  <c r="AG155" i="30" s="1"/>
  <c r="AG175" i="30" s="1"/>
  <c r="AG195" i="30" s="1"/>
  <c r="AG215" i="30" s="1"/>
  <c r="AG235" i="30" s="1"/>
  <c r="AF15" i="30"/>
  <c r="AF35" i="30" s="1"/>
  <c r="AF55" i="30" s="1"/>
  <c r="AF75" i="30" s="1"/>
  <c r="AF95" i="30" s="1"/>
  <c r="AF115" i="30" s="1"/>
  <c r="AF135" i="30" s="1"/>
  <c r="AF155" i="30" s="1"/>
  <c r="AF175" i="30" s="1"/>
  <c r="AF195" i="30" s="1"/>
  <c r="AF215" i="30" s="1"/>
  <c r="AF235" i="30" s="1"/>
  <c r="AE15" i="30"/>
  <c r="AE35" i="30" s="1"/>
  <c r="AE55" i="30" s="1"/>
  <c r="AE75" i="30" s="1"/>
  <c r="AE95" i="30" s="1"/>
  <c r="AE115" i="30" s="1"/>
  <c r="AE135" i="30" s="1"/>
  <c r="AE155" i="30" s="1"/>
  <c r="AE175" i="30" s="1"/>
  <c r="AE195" i="30" s="1"/>
  <c r="AE215" i="30" s="1"/>
  <c r="AE235" i="30" s="1"/>
  <c r="AD15" i="30"/>
  <c r="AD35" i="30" s="1"/>
  <c r="AD55" i="30" s="1"/>
  <c r="AD75" i="30" s="1"/>
  <c r="AD95" i="30" s="1"/>
  <c r="AD115" i="30" s="1"/>
  <c r="AD135" i="30" s="1"/>
  <c r="AD155" i="30" s="1"/>
  <c r="AD175" i="30" s="1"/>
  <c r="AD195" i="30" s="1"/>
  <c r="AD215" i="30" s="1"/>
  <c r="AD235" i="30" s="1"/>
  <c r="AC15" i="30"/>
  <c r="AC35" i="30" s="1"/>
  <c r="AC55" i="30" s="1"/>
  <c r="AC75" i="30" s="1"/>
  <c r="AC95" i="30" s="1"/>
  <c r="AC115" i="30" s="1"/>
  <c r="AC135" i="30" s="1"/>
  <c r="AC155" i="30" s="1"/>
  <c r="AC175" i="30" s="1"/>
  <c r="AC195" i="30" s="1"/>
  <c r="AC215" i="30" s="1"/>
  <c r="AC235" i="30" s="1"/>
  <c r="AB15" i="30"/>
  <c r="AB35" i="30" s="1"/>
  <c r="AB55" i="30" s="1"/>
  <c r="AB75" i="30" s="1"/>
  <c r="AB95" i="30" s="1"/>
  <c r="AB115" i="30" s="1"/>
  <c r="AB135" i="30" s="1"/>
  <c r="AB155" i="30" s="1"/>
  <c r="AB175" i="30" s="1"/>
  <c r="AB195" i="30" s="1"/>
  <c r="AB215" i="30" s="1"/>
  <c r="AB235" i="30" s="1"/>
  <c r="AA15" i="30"/>
  <c r="AA35" i="30" s="1"/>
  <c r="AA55" i="30" s="1"/>
  <c r="AA75" i="30" s="1"/>
  <c r="AA95" i="30" s="1"/>
  <c r="AA115" i="30" s="1"/>
  <c r="AA135" i="30" s="1"/>
  <c r="AA155" i="30" s="1"/>
  <c r="AA175" i="30" s="1"/>
  <c r="AA195" i="30" s="1"/>
  <c r="AA215" i="30" s="1"/>
  <c r="AA235" i="30" s="1"/>
  <c r="Z15" i="30"/>
  <c r="Z35" i="30" s="1"/>
  <c r="Z55" i="30" s="1"/>
  <c r="Z75" i="30" s="1"/>
  <c r="Z95" i="30" s="1"/>
  <c r="Z115" i="30" s="1"/>
  <c r="Z135" i="30" s="1"/>
  <c r="Z155" i="30" s="1"/>
  <c r="Z175" i="30" s="1"/>
  <c r="Z195" i="30" s="1"/>
  <c r="Z215" i="30" s="1"/>
  <c r="Z235" i="30" s="1"/>
  <c r="Y15" i="30"/>
  <c r="Y35" i="30" s="1"/>
  <c r="Y55" i="30" s="1"/>
  <c r="Y75" i="30" s="1"/>
  <c r="Y95" i="30" s="1"/>
  <c r="Y115" i="30" s="1"/>
  <c r="Y135" i="30" s="1"/>
  <c r="Y155" i="30" s="1"/>
  <c r="Y175" i="30" s="1"/>
  <c r="Y195" i="30" s="1"/>
  <c r="Y215" i="30" s="1"/>
  <c r="Y235" i="30" s="1"/>
  <c r="X15" i="30"/>
  <c r="X35" i="30" s="1"/>
  <c r="X55" i="30" s="1"/>
  <c r="X75" i="30" s="1"/>
  <c r="X95" i="30" s="1"/>
  <c r="X115" i="30" s="1"/>
  <c r="X135" i="30" s="1"/>
  <c r="X155" i="30" s="1"/>
  <c r="X175" i="30" s="1"/>
  <c r="X195" i="30" s="1"/>
  <c r="X215" i="30" s="1"/>
  <c r="X235" i="30" s="1"/>
  <c r="W15" i="30"/>
  <c r="W35" i="30" s="1"/>
  <c r="W55" i="30" s="1"/>
  <c r="W75" i="30" s="1"/>
  <c r="W95" i="30" s="1"/>
  <c r="W115" i="30" s="1"/>
  <c r="W135" i="30" s="1"/>
  <c r="W155" i="30" s="1"/>
  <c r="W175" i="30" s="1"/>
  <c r="W195" i="30" s="1"/>
  <c r="W215" i="30" s="1"/>
  <c r="W235" i="30" s="1"/>
  <c r="V15" i="30"/>
  <c r="V35" i="30" s="1"/>
  <c r="V55" i="30" s="1"/>
  <c r="V75" i="30" s="1"/>
  <c r="V95" i="30" s="1"/>
  <c r="V115" i="30" s="1"/>
  <c r="V135" i="30" s="1"/>
  <c r="V155" i="30" s="1"/>
  <c r="V175" i="30" s="1"/>
  <c r="V195" i="30" s="1"/>
  <c r="V215" i="30" s="1"/>
  <c r="V235" i="30" s="1"/>
  <c r="U15" i="30"/>
  <c r="U35" i="30" s="1"/>
  <c r="U55" i="30" s="1"/>
  <c r="U75" i="30" s="1"/>
  <c r="U95" i="30" s="1"/>
  <c r="U115" i="30" s="1"/>
  <c r="U135" i="30" s="1"/>
  <c r="U155" i="30" s="1"/>
  <c r="U175" i="30" s="1"/>
  <c r="U195" i="30" s="1"/>
  <c r="U215" i="30" s="1"/>
  <c r="U235" i="30" s="1"/>
  <c r="T15" i="30"/>
  <c r="T35" i="30" s="1"/>
  <c r="T55" i="30" s="1"/>
  <c r="T75" i="30" s="1"/>
  <c r="T95" i="30" s="1"/>
  <c r="T115" i="30" s="1"/>
  <c r="T135" i="30" s="1"/>
  <c r="T155" i="30" s="1"/>
  <c r="T175" i="30" s="1"/>
  <c r="T195" i="30" s="1"/>
  <c r="T215" i="30" s="1"/>
  <c r="T235" i="30" s="1"/>
  <c r="S15" i="30"/>
  <c r="S35" i="30" s="1"/>
  <c r="S55" i="30" s="1"/>
  <c r="S75" i="30" s="1"/>
  <c r="S95" i="30" s="1"/>
  <c r="S115" i="30" s="1"/>
  <c r="S135" i="30" s="1"/>
  <c r="S155" i="30" s="1"/>
  <c r="S175" i="30" s="1"/>
  <c r="S195" i="30" s="1"/>
  <c r="S215" i="30" s="1"/>
  <c r="S235" i="30" s="1"/>
  <c r="R15" i="30"/>
  <c r="R35" i="30" s="1"/>
  <c r="R55" i="30" s="1"/>
  <c r="R75" i="30" s="1"/>
  <c r="R95" i="30" s="1"/>
  <c r="R115" i="30" s="1"/>
  <c r="R135" i="30" s="1"/>
  <c r="R155" i="30" s="1"/>
  <c r="R175" i="30" s="1"/>
  <c r="R195" i="30" s="1"/>
  <c r="R215" i="30" s="1"/>
  <c r="R235" i="30" s="1"/>
  <c r="Q15" i="30"/>
  <c r="Q35" i="30" s="1"/>
  <c r="Q55" i="30" s="1"/>
  <c r="Q75" i="30" s="1"/>
  <c r="Q95" i="30" s="1"/>
  <c r="Q115" i="30" s="1"/>
  <c r="Q135" i="30" s="1"/>
  <c r="Q155" i="30" s="1"/>
  <c r="Q175" i="30" s="1"/>
  <c r="Q195" i="30" s="1"/>
  <c r="Q215" i="30" s="1"/>
  <c r="Q235" i="30" s="1"/>
  <c r="P15" i="30"/>
  <c r="P35" i="30" s="1"/>
  <c r="P55" i="30" s="1"/>
  <c r="P75" i="30" s="1"/>
  <c r="P95" i="30" s="1"/>
  <c r="P115" i="30" s="1"/>
  <c r="P135" i="30" s="1"/>
  <c r="P155" i="30" s="1"/>
  <c r="P175" i="30" s="1"/>
  <c r="P195" i="30" s="1"/>
  <c r="P215" i="30" s="1"/>
  <c r="P235" i="30" s="1"/>
  <c r="O15" i="30"/>
  <c r="O35" i="30" s="1"/>
  <c r="O55" i="30" s="1"/>
  <c r="O75" i="30" s="1"/>
  <c r="O95" i="30" s="1"/>
  <c r="O115" i="30" s="1"/>
  <c r="O135" i="30" s="1"/>
  <c r="O155" i="30" s="1"/>
  <c r="O175" i="30" s="1"/>
  <c r="O195" i="30" s="1"/>
  <c r="O215" i="30" s="1"/>
  <c r="O235" i="30" s="1"/>
  <c r="N15" i="30"/>
  <c r="N35" i="30" s="1"/>
  <c r="N55" i="30" s="1"/>
  <c r="N75" i="30" s="1"/>
  <c r="N95" i="30" s="1"/>
  <c r="N115" i="30" s="1"/>
  <c r="N135" i="30" s="1"/>
  <c r="N155" i="30" s="1"/>
  <c r="N175" i="30" s="1"/>
  <c r="N195" i="30" s="1"/>
  <c r="N215" i="30" s="1"/>
  <c r="N235" i="30" s="1"/>
  <c r="M15" i="30"/>
  <c r="M35" i="30" s="1"/>
  <c r="M55" i="30" s="1"/>
  <c r="M75" i="30" s="1"/>
  <c r="M95" i="30" s="1"/>
  <c r="M115" i="30" s="1"/>
  <c r="M135" i="30" s="1"/>
  <c r="M155" i="30" s="1"/>
  <c r="M175" i="30" s="1"/>
  <c r="M195" i="30" s="1"/>
  <c r="M215" i="30" s="1"/>
  <c r="M235" i="30" s="1"/>
  <c r="L15" i="30"/>
  <c r="L35" i="30" s="1"/>
  <c r="L55" i="30" s="1"/>
  <c r="L75" i="30" s="1"/>
  <c r="L95" i="30" s="1"/>
  <c r="L115" i="30" s="1"/>
  <c r="L135" i="30" s="1"/>
  <c r="L155" i="30" s="1"/>
  <c r="L175" i="30" s="1"/>
  <c r="L195" i="30" s="1"/>
  <c r="L215" i="30" s="1"/>
  <c r="L235" i="30" s="1"/>
  <c r="K15" i="30"/>
  <c r="K35" i="30" s="1"/>
  <c r="K55" i="30" s="1"/>
  <c r="K75" i="30" s="1"/>
  <c r="K95" i="30" s="1"/>
  <c r="K115" i="30" s="1"/>
  <c r="K135" i="30" s="1"/>
  <c r="K155" i="30" s="1"/>
  <c r="K175" i="30" s="1"/>
  <c r="K195" i="30" s="1"/>
  <c r="K215" i="30" s="1"/>
  <c r="K235" i="30" s="1"/>
  <c r="J15" i="30"/>
  <c r="J35" i="30" s="1"/>
  <c r="J55" i="30" s="1"/>
  <c r="J75" i="30" s="1"/>
  <c r="J95" i="30" s="1"/>
  <c r="J115" i="30" s="1"/>
  <c r="J135" i="30" s="1"/>
  <c r="J155" i="30" s="1"/>
  <c r="J175" i="30" s="1"/>
  <c r="J195" i="30" s="1"/>
  <c r="J215" i="30" s="1"/>
  <c r="J235" i="30" s="1"/>
  <c r="I15" i="30"/>
  <c r="I35" i="30" s="1"/>
  <c r="I55" i="30" s="1"/>
  <c r="I75" i="30" s="1"/>
  <c r="I95" i="30" s="1"/>
  <c r="I115" i="30" s="1"/>
  <c r="I135" i="30" s="1"/>
  <c r="I155" i="30" s="1"/>
  <c r="I175" i="30" s="1"/>
  <c r="I195" i="30" s="1"/>
  <c r="I215" i="30" s="1"/>
  <c r="I235" i="30" s="1"/>
  <c r="H15" i="30"/>
  <c r="H35" i="30" s="1"/>
  <c r="H55" i="30" s="1"/>
  <c r="H75" i="30" s="1"/>
  <c r="H95" i="30" s="1"/>
  <c r="H115" i="30" s="1"/>
  <c r="H135" i="30" s="1"/>
  <c r="H155" i="30" s="1"/>
  <c r="H175" i="30" s="1"/>
  <c r="H195" i="30" s="1"/>
  <c r="H215" i="30" s="1"/>
  <c r="H235" i="30" s="1"/>
  <c r="G15" i="30"/>
  <c r="G35" i="30" s="1"/>
  <c r="G55" i="30" s="1"/>
  <c r="G75" i="30" s="1"/>
  <c r="G95" i="30" s="1"/>
  <c r="G115" i="30" s="1"/>
  <c r="G135" i="30" s="1"/>
  <c r="G155" i="30" s="1"/>
  <c r="G175" i="30" s="1"/>
  <c r="G195" i="30" s="1"/>
  <c r="G215" i="30" s="1"/>
  <c r="G235" i="30" s="1"/>
  <c r="F15" i="30"/>
  <c r="F35" i="30" s="1"/>
  <c r="F55" i="30" s="1"/>
  <c r="F75" i="30" s="1"/>
  <c r="F95" i="30" s="1"/>
  <c r="F115" i="30" s="1"/>
  <c r="F135" i="30" s="1"/>
  <c r="F155" i="30" s="1"/>
  <c r="F175" i="30" s="1"/>
  <c r="F195" i="30" s="1"/>
  <c r="F215" i="30" s="1"/>
  <c r="F235" i="30" s="1"/>
  <c r="E15" i="30"/>
  <c r="E35" i="30" s="1"/>
  <c r="E55" i="30" s="1"/>
  <c r="E75" i="30" s="1"/>
  <c r="E95" i="30" s="1"/>
  <c r="E115" i="30" s="1"/>
  <c r="E135" i="30" s="1"/>
  <c r="E155" i="30" s="1"/>
  <c r="E175" i="30" s="1"/>
  <c r="E195" i="30" s="1"/>
  <c r="E215" i="30" s="1"/>
  <c r="E235" i="30" s="1"/>
  <c r="D15" i="30"/>
  <c r="D35" i="30" s="1"/>
  <c r="D55" i="30" s="1"/>
  <c r="D75" i="30" s="1"/>
  <c r="D95" i="30" s="1"/>
  <c r="D115" i="30" s="1"/>
  <c r="D135" i="30" s="1"/>
  <c r="D155" i="30" s="1"/>
  <c r="D175" i="30" s="1"/>
  <c r="D195" i="30" s="1"/>
  <c r="D215" i="30" s="1"/>
  <c r="D235" i="30" s="1"/>
  <c r="AG14" i="30"/>
  <c r="AG34" i="30" s="1"/>
  <c r="AG54" i="30" s="1"/>
  <c r="AG74" i="30" s="1"/>
  <c r="AG94" i="30" s="1"/>
  <c r="AG114" i="30" s="1"/>
  <c r="AG134" i="30" s="1"/>
  <c r="AG154" i="30" s="1"/>
  <c r="AG174" i="30" s="1"/>
  <c r="AG194" i="30" s="1"/>
  <c r="AG214" i="30" s="1"/>
  <c r="AG234" i="30" s="1"/>
  <c r="AF14" i="30"/>
  <c r="AF34" i="30" s="1"/>
  <c r="AF54" i="30" s="1"/>
  <c r="AF74" i="30" s="1"/>
  <c r="AF94" i="30" s="1"/>
  <c r="AF114" i="30" s="1"/>
  <c r="AF134" i="30" s="1"/>
  <c r="AF154" i="30" s="1"/>
  <c r="AF174" i="30" s="1"/>
  <c r="AF194" i="30" s="1"/>
  <c r="AF214" i="30" s="1"/>
  <c r="AF234" i="30" s="1"/>
  <c r="AE14" i="30"/>
  <c r="AE34" i="30" s="1"/>
  <c r="AE54" i="30" s="1"/>
  <c r="AE74" i="30" s="1"/>
  <c r="AE94" i="30" s="1"/>
  <c r="AE114" i="30" s="1"/>
  <c r="AE134" i="30" s="1"/>
  <c r="AE154" i="30" s="1"/>
  <c r="AE174" i="30" s="1"/>
  <c r="AE194" i="30" s="1"/>
  <c r="AE214" i="30" s="1"/>
  <c r="AE234" i="30" s="1"/>
  <c r="AD14" i="30"/>
  <c r="AD34" i="30" s="1"/>
  <c r="AD54" i="30" s="1"/>
  <c r="AD74" i="30" s="1"/>
  <c r="AD94" i="30" s="1"/>
  <c r="AD114" i="30" s="1"/>
  <c r="AD134" i="30" s="1"/>
  <c r="AD154" i="30" s="1"/>
  <c r="AD174" i="30" s="1"/>
  <c r="AD194" i="30" s="1"/>
  <c r="AD214" i="30" s="1"/>
  <c r="AD234" i="30" s="1"/>
  <c r="AC14" i="30"/>
  <c r="AC34" i="30" s="1"/>
  <c r="AC54" i="30" s="1"/>
  <c r="AC74" i="30" s="1"/>
  <c r="AC94" i="30" s="1"/>
  <c r="AC114" i="30" s="1"/>
  <c r="AC134" i="30" s="1"/>
  <c r="AC154" i="30" s="1"/>
  <c r="AC174" i="30" s="1"/>
  <c r="AC194" i="30" s="1"/>
  <c r="AC214" i="30" s="1"/>
  <c r="AC234" i="30" s="1"/>
  <c r="AB14" i="30"/>
  <c r="AB34" i="30" s="1"/>
  <c r="AB54" i="30" s="1"/>
  <c r="AB74" i="30" s="1"/>
  <c r="AB94" i="30" s="1"/>
  <c r="AB114" i="30" s="1"/>
  <c r="AB134" i="30" s="1"/>
  <c r="AB154" i="30" s="1"/>
  <c r="AB174" i="30" s="1"/>
  <c r="AB194" i="30" s="1"/>
  <c r="AB214" i="30" s="1"/>
  <c r="AB234" i="30" s="1"/>
  <c r="AA14" i="30"/>
  <c r="AA34" i="30" s="1"/>
  <c r="AA54" i="30" s="1"/>
  <c r="AA74" i="30" s="1"/>
  <c r="AA94" i="30" s="1"/>
  <c r="AA114" i="30" s="1"/>
  <c r="AA134" i="30" s="1"/>
  <c r="AA154" i="30" s="1"/>
  <c r="AA174" i="30" s="1"/>
  <c r="AA194" i="30" s="1"/>
  <c r="AA214" i="30" s="1"/>
  <c r="AA234" i="30" s="1"/>
  <c r="Z14" i="30"/>
  <c r="Z34" i="30" s="1"/>
  <c r="Z54" i="30" s="1"/>
  <c r="Z74" i="30" s="1"/>
  <c r="Z94" i="30" s="1"/>
  <c r="Z114" i="30" s="1"/>
  <c r="Z134" i="30" s="1"/>
  <c r="Z154" i="30" s="1"/>
  <c r="Z174" i="30" s="1"/>
  <c r="Z194" i="30" s="1"/>
  <c r="Z214" i="30" s="1"/>
  <c r="Z234" i="30" s="1"/>
  <c r="Y14" i="30"/>
  <c r="Y34" i="30" s="1"/>
  <c r="Y54" i="30" s="1"/>
  <c r="Y74" i="30" s="1"/>
  <c r="Y94" i="30" s="1"/>
  <c r="Y114" i="30" s="1"/>
  <c r="Y134" i="30" s="1"/>
  <c r="Y154" i="30" s="1"/>
  <c r="Y174" i="30" s="1"/>
  <c r="Y194" i="30" s="1"/>
  <c r="Y214" i="30" s="1"/>
  <c r="Y234" i="30" s="1"/>
  <c r="X14" i="30"/>
  <c r="X34" i="30" s="1"/>
  <c r="X54" i="30" s="1"/>
  <c r="X74" i="30" s="1"/>
  <c r="X94" i="30" s="1"/>
  <c r="X114" i="30" s="1"/>
  <c r="X134" i="30" s="1"/>
  <c r="X154" i="30" s="1"/>
  <c r="X174" i="30" s="1"/>
  <c r="X194" i="30" s="1"/>
  <c r="X214" i="30" s="1"/>
  <c r="X234" i="30" s="1"/>
  <c r="W14" i="30"/>
  <c r="W34" i="30" s="1"/>
  <c r="W54" i="30" s="1"/>
  <c r="W74" i="30" s="1"/>
  <c r="W94" i="30" s="1"/>
  <c r="W114" i="30" s="1"/>
  <c r="W134" i="30" s="1"/>
  <c r="W154" i="30" s="1"/>
  <c r="W174" i="30" s="1"/>
  <c r="W194" i="30" s="1"/>
  <c r="W214" i="30" s="1"/>
  <c r="W234" i="30" s="1"/>
  <c r="V14" i="30"/>
  <c r="V34" i="30" s="1"/>
  <c r="V54" i="30" s="1"/>
  <c r="V74" i="30" s="1"/>
  <c r="V94" i="30" s="1"/>
  <c r="V114" i="30" s="1"/>
  <c r="V134" i="30" s="1"/>
  <c r="V154" i="30" s="1"/>
  <c r="V174" i="30" s="1"/>
  <c r="V194" i="30" s="1"/>
  <c r="V214" i="30" s="1"/>
  <c r="V234" i="30" s="1"/>
  <c r="U14" i="30"/>
  <c r="U34" i="30" s="1"/>
  <c r="U54" i="30" s="1"/>
  <c r="U74" i="30" s="1"/>
  <c r="U94" i="30" s="1"/>
  <c r="U114" i="30" s="1"/>
  <c r="U134" i="30" s="1"/>
  <c r="U154" i="30" s="1"/>
  <c r="U174" i="30" s="1"/>
  <c r="U194" i="30" s="1"/>
  <c r="U214" i="30" s="1"/>
  <c r="U234" i="30" s="1"/>
  <c r="T14" i="30"/>
  <c r="T34" i="30" s="1"/>
  <c r="T54" i="30" s="1"/>
  <c r="T74" i="30" s="1"/>
  <c r="T94" i="30" s="1"/>
  <c r="T114" i="30" s="1"/>
  <c r="T134" i="30" s="1"/>
  <c r="T154" i="30" s="1"/>
  <c r="T174" i="30" s="1"/>
  <c r="T194" i="30" s="1"/>
  <c r="T214" i="30" s="1"/>
  <c r="T234" i="30" s="1"/>
  <c r="S14" i="30"/>
  <c r="S34" i="30" s="1"/>
  <c r="S54" i="30" s="1"/>
  <c r="S74" i="30" s="1"/>
  <c r="S94" i="30" s="1"/>
  <c r="S114" i="30" s="1"/>
  <c r="S134" i="30" s="1"/>
  <c r="S154" i="30" s="1"/>
  <c r="S174" i="30" s="1"/>
  <c r="S194" i="30" s="1"/>
  <c r="S214" i="30" s="1"/>
  <c r="S234" i="30" s="1"/>
  <c r="R14" i="30"/>
  <c r="R34" i="30" s="1"/>
  <c r="R54" i="30" s="1"/>
  <c r="R74" i="30" s="1"/>
  <c r="R94" i="30" s="1"/>
  <c r="R114" i="30" s="1"/>
  <c r="R134" i="30" s="1"/>
  <c r="R154" i="30" s="1"/>
  <c r="R174" i="30" s="1"/>
  <c r="R194" i="30" s="1"/>
  <c r="R214" i="30" s="1"/>
  <c r="R234" i="30" s="1"/>
  <c r="Q14" i="30"/>
  <c r="Q34" i="30" s="1"/>
  <c r="Q54" i="30" s="1"/>
  <c r="Q74" i="30" s="1"/>
  <c r="Q94" i="30" s="1"/>
  <c r="Q114" i="30" s="1"/>
  <c r="Q134" i="30" s="1"/>
  <c r="Q154" i="30" s="1"/>
  <c r="Q174" i="30" s="1"/>
  <c r="Q194" i="30" s="1"/>
  <c r="Q214" i="30" s="1"/>
  <c r="Q234" i="30" s="1"/>
  <c r="P14" i="30"/>
  <c r="P34" i="30" s="1"/>
  <c r="P54" i="30" s="1"/>
  <c r="P74" i="30" s="1"/>
  <c r="P94" i="30" s="1"/>
  <c r="P114" i="30" s="1"/>
  <c r="P134" i="30" s="1"/>
  <c r="P154" i="30" s="1"/>
  <c r="P174" i="30" s="1"/>
  <c r="P194" i="30" s="1"/>
  <c r="P214" i="30" s="1"/>
  <c r="P234" i="30" s="1"/>
  <c r="O14" i="30"/>
  <c r="O34" i="30" s="1"/>
  <c r="O54" i="30" s="1"/>
  <c r="O74" i="30" s="1"/>
  <c r="O94" i="30" s="1"/>
  <c r="O114" i="30" s="1"/>
  <c r="O134" i="30" s="1"/>
  <c r="O154" i="30" s="1"/>
  <c r="O174" i="30" s="1"/>
  <c r="O194" i="30" s="1"/>
  <c r="O214" i="30" s="1"/>
  <c r="O234" i="30" s="1"/>
  <c r="N14" i="30"/>
  <c r="N34" i="30" s="1"/>
  <c r="N54" i="30" s="1"/>
  <c r="N74" i="30" s="1"/>
  <c r="N94" i="30" s="1"/>
  <c r="N114" i="30" s="1"/>
  <c r="N134" i="30" s="1"/>
  <c r="N154" i="30" s="1"/>
  <c r="N174" i="30" s="1"/>
  <c r="N194" i="30" s="1"/>
  <c r="N214" i="30" s="1"/>
  <c r="N234" i="30" s="1"/>
  <c r="M14" i="30"/>
  <c r="M34" i="30" s="1"/>
  <c r="M54" i="30" s="1"/>
  <c r="M74" i="30" s="1"/>
  <c r="M94" i="30" s="1"/>
  <c r="M114" i="30" s="1"/>
  <c r="M134" i="30" s="1"/>
  <c r="M154" i="30" s="1"/>
  <c r="M174" i="30" s="1"/>
  <c r="M194" i="30" s="1"/>
  <c r="M214" i="30" s="1"/>
  <c r="M234" i="30" s="1"/>
  <c r="L14" i="30"/>
  <c r="L34" i="30" s="1"/>
  <c r="L54" i="30" s="1"/>
  <c r="L74" i="30" s="1"/>
  <c r="L94" i="30" s="1"/>
  <c r="L114" i="30" s="1"/>
  <c r="L134" i="30" s="1"/>
  <c r="L154" i="30" s="1"/>
  <c r="L174" i="30" s="1"/>
  <c r="L194" i="30" s="1"/>
  <c r="L214" i="30" s="1"/>
  <c r="L234" i="30" s="1"/>
  <c r="K14" i="30"/>
  <c r="K34" i="30" s="1"/>
  <c r="K54" i="30" s="1"/>
  <c r="K74" i="30" s="1"/>
  <c r="K94" i="30" s="1"/>
  <c r="K114" i="30" s="1"/>
  <c r="K134" i="30" s="1"/>
  <c r="K154" i="30" s="1"/>
  <c r="K174" i="30" s="1"/>
  <c r="K194" i="30" s="1"/>
  <c r="K214" i="30" s="1"/>
  <c r="K234" i="30" s="1"/>
  <c r="J14" i="30"/>
  <c r="J34" i="30" s="1"/>
  <c r="J54" i="30" s="1"/>
  <c r="J74" i="30" s="1"/>
  <c r="J94" i="30" s="1"/>
  <c r="J114" i="30" s="1"/>
  <c r="J134" i="30" s="1"/>
  <c r="J154" i="30" s="1"/>
  <c r="J174" i="30" s="1"/>
  <c r="J194" i="30" s="1"/>
  <c r="J214" i="30" s="1"/>
  <c r="J234" i="30" s="1"/>
  <c r="I14" i="30"/>
  <c r="I34" i="30" s="1"/>
  <c r="I54" i="30" s="1"/>
  <c r="I74" i="30" s="1"/>
  <c r="I94" i="30" s="1"/>
  <c r="I114" i="30" s="1"/>
  <c r="I134" i="30" s="1"/>
  <c r="I154" i="30" s="1"/>
  <c r="I174" i="30" s="1"/>
  <c r="I194" i="30" s="1"/>
  <c r="I214" i="30" s="1"/>
  <c r="I234" i="30" s="1"/>
  <c r="H14" i="30"/>
  <c r="H34" i="30" s="1"/>
  <c r="H54" i="30" s="1"/>
  <c r="H74" i="30" s="1"/>
  <c r="H94" i="30" s="1"/>
  <c r="H114" i="30" s="1"/>
  <c r="H134" i="30" s="1"/>
  <c r="H154" i="30" s="1"/>
  <c r="H174" i="30" s="1"/>
  <c r="H194" i="30" s="1"/>
  <c r="H214" i="30" s="1"/>
  <c r="H234" i="30" s="1"/>
  <c r="G14" i="30"/>
  <c r="G34" i="30" s="1"/>
  <c r="G54" i="30" s="1"/>
  <c r="G74" i="30" s="1"/>
  <c r="G94" i="30" s="1"/>
  <c r="G114" i="30" s="1"/>
  <c r="G134" i="30" s="1"/>
  <c r="G154" i="30" s="1"/>
  <c r="G174" i="30" s="1"/>
  <c r="G194" i="30" s="1"/>
  <c r="G214" i="30" s="1"/>
  <c r="G234" i="30" s="1"/>
  <c r="F14" i="30"/>
  <c r="F34" i="30" s="1"/>
  <c r="F54" i="30" s="1"/>
  <c r="F74" i="30" s="1"/>
  <c r="F94" i="30" s="1"/>
  <c r="F114" i="30" s="1"/>
  <c r="F134" i="30" s="1"/>
  <c r="F154" i="30" s="1"/>
  <c r="F174" i="30" s="1"/>
  <c r="F194" i="30" s="1"/>
  <c r="F214" i="30" s="1"/>
  <c r="F234" i="30" s="1"/>
  <c r="E14" i="30"/>
  <c r="E34" i="30" s="1"/>
  <c r="E54" i="30" s="1"/>
  <c r="E74" i="30" s="1"/>
  <c r="E94" i="30" s="1"/>
  <c r="E114" i="30" s="1"/>
  <c r="E134" i="30" s="1"/>
  <c r="E154" i="30" s="1"/>
  <c r="E174" i="30" s="1"/>
  <c r="E194" i="30" s="1"/>
  <c r="E214" i="30" s="1"/>
  <c r="E234" i="30" s="1"/>
  <c r="D14" i="30"/>
  <c r="D34" i="30" s="1"/>
  <c r="D54" i="30" s="1"/>
  <c r="D74" i="30" s="1"/>
  <c r="D94" i="30" s="1"/>
  <c r="D114" i="30" s="1"/>
  <c r="D134" i="30" s="1"/>
  <c r="D154" i="30" s="1"/>
  <c r="D174" i="30" s="1"/>
  <c r="D194" i="30" s="1"/>
  <c r="D214" i="30" s="1"/>
  <c r="D234" i="30" s="1"/>
  <c r="AG13" i="30"/>
  <c r="AG33" i="30" s="1"/>
  <c r="AG53" i="30" s="1"/>
  <c r="AG73" i="30" s="1"/>
  <c r="AG93" i="30" s="1"/>
  <c r="AG113" i="30" s="1"/>
  <c r="AG133" i="30" s="1"/>
  <c r="AG153" i="30" s="1"/>
  <c r="AG173" i="30" s="1"/>
  <c r="AG193" i="30" s="1"/>
  <c r="AG213" i="30" s="1"/>
  <c r="AG233" i="30" s="1"/>
  <c r="AF13" i="30"/>
  <c r="AF33" i="30" s="1"/>
  <c r="AF53" i="30" s="1"/>
  <c r="AF73" i="30" s="1"/>
  <c r="AF93" i="30" s="1"/>
  <c r="AF113" i="30" s="1"/>
  <c r="AF133" i="30" s="1"/>
  <c r="AF153" i="30" s="1"/>
  <c r="AF173" i="30" s="1"/>
  <c r="AF193" i="30" s="1"/>
  <c r="AF213" i="30" s="1"/>
  <c r="AF233" i="30" s="1"/>
  <c r="AE13" i="30"/>
  <c r="AE33" i="30" s="1"/>
  <c r="AE53" i="30" s="1"/>
  <c r="AE73" i="30" s="1"/>
  <c r="AE93" i="30" s="1"/>
  <c r="AE113" i="30" s="1"/>
  <c r="AE133" i="30" s="1"/>
  <c r="AE153" i="30" s="1"/>
  <c r="AE173" i="30" s="1"/>
  <c r="AE193" i="30" s="1"/>
  <c r="AE213" i="30" s="1"/>
  <c r="AE233" i="30" s="1"/>
  <c r="AD13" i="30"/>
  <c r="AD33" i="30" s="1"/>
  <c r="AD53" i="30" s="1"/>
  <c r="AD73" i="30" s="1"/>
  <c r="AD93" i="30" s="1"/>
  <c r="AD113" i="30" s="1"/>
  <c r="AD133" i="30" s="1"/>
  <c r="AD153" i="30" s="1"/>
  <c r="AD173" i="30" s="1"/>
  <c r="AD193" i="30" s="1"/>
  <c r="AD213" i="30" s="1"/>
  <c r="AD233" i="30" s="1"/>
  <c r="AC13" i="30"/>
  <c r="AC33" i="30" s="1"/>
  <c r="AC53" i="30" s="1"/>
  <c r="AC73" i="30" s="1"/>
  <c r="AC93" i="30" s="1"/>
  <c r="AC113" i="30" s="1"/>
  <c r="AC133" i="30" s="1"/>
  <c r="AC153" i="30" s="1"/>
  <c r="AC173" i="30" s="1"/>
  <c r="AC193" i="30" s="1"/>
  <c r="AC213" i="30" s="1"/>
  <c r="AC233" i="30" s="1"/>
  <c r="AB13" i="30"/>
  <c r="AB33" i="30" s="1"/>
  <c r="AB53" i="30" s="1"/>
  <c r="AB73" i="30" s="1"/>
  <c r="AB93" i="30" s="1"/>
  <c r="AB113" i="30" s="1"/>
  <c r="AB133" i="30" s="1"/>
  <c r="AB153" i="30" s="1"/>
  <c r="AB173" i="30" s="1"/>
  <c r="AB193" i="30" s="1"/>
  <c r="AB213" i="30" s="1"/>
  <c r="AB233" i="30" s="1"/>
  <c r="AA13" i="30"/>
  <c r="AA33" i="30" s="1"/>
  <c r="AA53" i="30" s="1"/>
  <c r="AA73" i="30" s="1"/>
  <c r="AA93" i="30" s="1"/>
  <c r="AA113" i="30" s="1"/>
  <c r="AA133" i="30" s="1"/>
  <c r="AA153" i="30" s="1"/>
  <c r="AA173" i="30" s="1"/>
  <c r="AA193" i="30" s="1"/>
  <c r="AA213" i="30" s="1"/>
  <c r="AA233" i="30" s="1"/>
  <c r="Z13" i="30"/>
  <c r="Z33" i="30" s="1"/>
  <c r="Z53" i="30" s="1"/>
  <c r="Z73" i="30" s="1"/>
  <c r="Z93" i="30" s="1"/>
  <c r="Z113" i="30" s="1"/>
  <c r="Z133" i="30" s="1"/>
  <c r="Z153" i="30" s="1"/>
  <c r="Z173" i="30" s="1"/>
  <c r="Z193" i="30" s="1"/>
  <c r="Z213" i="30" s="1"/>
  <c r="Z233" i="30" s="1"/>
  <c r="Y13" i="30"/>
  <c r="Y33" i="30" s="1"/>
  <c r="Y53" i="30" s="1"/>
  <c r="Y73" i="30" s="1"/>
  <c r="Y93" i="30" s="1"/>
  <c r="Y113" i="30" s="1"/>
  <c r="Y133" i="30" s="1"/>
  <c r="Y153" i="30" s="1"/>
  <c r="Y173" i="30" s="1"/>
  <c r="Y193" i="30" s="1"/>
  <c r="Y213" i="30" s="1"/>
  <c r="Y233" i="30" s="1"/>
  <c r="X13" i="30"/>
  <c r="X33" i="30" s="1"/>
  <c r="X53" i="30" s="1"/>
  <c r="X73" i="30" s="1"/>
  <c r="X93" i="30" s="1"/>
  <c r="X113" i="30" s="1"/>
  <c r="X133" i="30" s="1"/>
  <c r="X153" i="30" s="1"/>
  <c r="X173" i="30" s="1"/>
  <c r="X193" i="30" s="1"/>
  <c r="X213" i="30" s="1"/>
  <c r="X233" i="30" s="1"/>
  <c r="W13" i="30"/>
  <c r="W33" i="30" s="1"/>
  <c r="W53" i="30" s="1"/>
  <c r="W73" i="30" s="1"/>
  <c r="W93" i="30" s="1"/>
  <c r="W113" i="30" s="1"/>
  <c r="W133" i="30" s="1"/>
  <c r="W153" i="30" s="1"/>
  <c r="W173" i="30" s="1"/>
  <c r="W193" i="30" s="1"/>
  <c r="W213" i="30" s="1"/>
  <c r="W233" i="30" s="1"/>
  <c r="V13" i="30"/>
  <c r="V33" i="30" s="1"/>
  <c r="V53" i="30" s="1"/>
  <c r="V73" i="30" s="1"/>
  <c r="V93" i="30" s="1"/>
  <c r="V113" i="30" s="1"/>
  <c r="V133" i="30" s="1"/>
  <c r="V153" i="30" s="1"/>
  <c r="V173" i="30" s="1"/>
  <c r="V193" i="30" s="1"/>
  <c r="V213" i="30" s="1"/>
  <c r="V233" i="30" s="1"/>
  <c r="U13" i="30"/>
  <c r="U33" i="30" s="1"/>
  <c r="U53" i="30" s="1"/>
  <c r="U73" i="30" s="1"/>
  <c r="U93" i="30" s="1"/>
  <c r="U113" i="30" s="1"/>
  <c r="U133" i="30" s="1"/>
  <c r="U153" i="30" s="1"/>
  <c r="U173" i="30" s="1"/>
  <c r="U193" i="30" s="1"/>
  <c r="U213" i="30" s="1"/>
  <c r="U233" i="30" s="1"/>
  <c r="T13" i="30"/>
  <c r="T33" i="30" s="1"/>
  <c r="T53" i="30" s="1"/>
  <c r="T73" i="30" s="1"/>
  <c r="T93" i="30" s="1"/>
  <c r="T113" i="30" s="1"/>
  <c r="T133" i="30" s="1"/>
  <c r="T153" i="30" s="1"/>
  <c r="T173" i="30" s="1"/>
  <c r="T193" i="30" s="1"/>
  <c r="T213" i="30" s="1"/>
  <c r="T233" i="30" s="1"/>
  <c r="S13" i="30"/>
  <c r="S33" i="30" s="1"/>
  <c r="S53" i="30" s="1"/>
  <c r="S73" i="30" s="1"/>
  <c r="S93" i="30" s="1"/>
  <c r="S113" i="30" s="1"/>
  <c r="S133" i="30" s="1"/>
  <c r="S153" i="30" s="1"/>
  <c r="S173" i="30" s="1"/>
  <c r="S193" i="30" s="1"/>
  <c r="S213" i="30" s="1"/>
  <c r="S233" i="30" s="1"/>
  <c r="R13" i="30"/>
  <c r="R33" i="30" s="1"/>
  <c r="R53" i="30" s="1"/>
  <c r="R73" i="30" s="1"/>
  <c r="R93" i="30" s="1"/>
  <c r="R113" i="30" s="1"/>
  <c r="R133" i="30" s="1"/>
  <c r="R153" i="30" s="1"/>
  <c r="R173" i="30" s="1"/>
  <c r="R193" i="30" s="1"/>
  <c r="R213" i="30" s="1"/>
  <c r="R233" i="30" s="1"/>
  <c r="Q13" i="30"/>
  <c r="Q33" i="30" s="1"/>
  <c r="Q53" i="30" s="1"/>
  <c r="Q73" i="30" s="1"/>
  <c r="Q93" i="30" s="1"/>
  <c r="Q113" i="30" s="1"/>
  <c r="Q133" i="30" s="1"/>
  <c r="Q153" i="30" s="1"/>
  <c r="Q173" i="30" s="1"/>
  <c r="Q193" i="30" s="1"/>
  <c r="Q213" i="30" s="1"/>
  <c r="Q233" i="30" s="1"/>
  <c r="P13" i="30"/>
  <c r="P33" i="30" s="1"/>
  <c r="P53" i="30" s="1"/>
  <c r="P73" i="30" s="1"/>
  <c r="P93" i="30" s="1"/>
  <c r="P113" i="30" s="1"/>
  <c r="P133" i="30" s="1"/>
  <c r="P153" i="30" s="1"/>
  <c r="P173" i="30" s="1"/>
  <c r="P193" i="30" s="1"/>
  <c r="P213" i="30" s="1"/>
  <c r="P233" i="30" s="1"/>
  <c r="O13" i="30"/>
  <c r="O33" i="30" s="1"/>
  <c r="O53" i="30" s="1"/>
  <c r="O73" i="30" s="1"/>
  <c r="O93" i="30" s="1"/>
  <c r="O113" i="30" s="1"/>
  <c r="O133" i="30" s="1"/>
  <c r="O153" i="30" s="1"/>
  <c r="O173" i="30" s="1"/>
  <c r="O193" i="30" s="1"/>
  <c r="O213" i="30" s="1"/>
  <c r="O233" i="30" s="1"/>
  <c r="N13" i="30"/>
  <c r="N33" i="30" s="1"/>
  <c r="N53" i="30" s="1"/>
  <c r="N73" i="30" s="1"/>
  <c r="N93" i="30" s="1"/>
  <c r="N113" i="30" s="1"/>
  <c r="N133" i="30" s="1"/>
  <c r="N153" i="30" s="1"/>
  <c r="N173" i="30" s="1"/>
  <c r="N193" i="30" s="1"/>
  <c r="N213" i="30" s="1"/>
  <c r="N233" i="30" s="1"/>
  <c r="M13" i="30"/>
  <c r="M33" i="30" s="1"/>
  <c r="M53" i="30" s="1"/>
  <c r="M73" i="30" s="1"/>
  <c r="M93" i="30" s="1"/>
  <c r="M113" i="30" s="1"/>
  <c r="M133" i="30" s="1"/>
  <c r="M153" i="30" s="1"/>
  <c r="M173" i="30" s="1"/>
  <c r="M193" i="30" s="1"/>
  <c r="M213" i="30" s="1"/>
  <c r="M233" i="30" s="1"/>
  <c r="L13" i="30"/>
  <c r="L33" i="30" s="1"/>
  <c r="L53" i="30" s="1"/>
  <c r="L73" i="30" s="1"/>
  <c r="L93" i="30" s="1"/>
  <c r="L113" i="30" s="1"/>
  <c r="L133" i="30" s="1"/>
  <c r="L153" i="30" s="1"/>
  <c r="L173" i="30" s="1"/>
  <c r="L193" i="30" s="1"/>
  <c r="L213" i="30" s="1"/>
  <c r="L233" i="30" s="1"/>
  <c r="K13" i="30"/>
  <c r="K33" i="30" s="1"/>
  <c r="K53" i="30" s="1"/>
  <c r="K73" i="30" s="1"/>
  <c r="K93" i="30" s="1"/>
  <c r="K113" i="30" s="1"/>
  <c r="K133" i="30" s="1"/>
  <c r="K153" i="30" s="1"/>
  <c r="K173" i="30" s="1"/>
  <c r="K193" i="30" s="1"/>
  <c r="K213" i="30" s="1"/>
  <c r="K233" i="30" s="1"/>
  <c r="J13" i="30"/>
  <c r="J33" i="30" s="1"/>
  <c r="J53" i="30" s="1"/>
  <c r="J73" i="30" s="1"/>
  <c r="J93" i="30" s="1"/>
  <c r="J113" i="30" s="1"/>
  <c r="J133" i="30" s="1"/>
  <c r="J153" i="30" s="1"/>
  <c r="J173" i="30" s="1"/>
  <c r="J193" i="30" s="1"/>
  <c r="J213" i="30" s="1"/>
  <c r="J233" i="30" s="1"/>
  <c r="I13" i="30"/>
  <c r="I33" i="30" s="1"/>
  <c r="I53" i="30" s="1"/>
  <c r="I73" i="30" s="1"/>
  <c r="I93" i="30" s="1"/>
  <c r="I113" i="30" s="1"/>
  <c r="I133" i="30" s="1"/>
  <c r="I153" i="30" s="1"/>
  <c r="I173" i="30" s="1"/>
  <c r="I193" i="30" s="1"/>
  <c r="I213" i="30" s="1"/>
  <c r="I233" i="30" s="1"/>
  <c r="H13" i="30"/>
  <c r="H33" i="30" s="1"/>
  <c r="H53" i="30" s="1"/>
  <c r="H73" i="30" s="1"/>
  <c r="H93" i="30" s="1"/>
  <c r="H113" i="30" s="1"/>
  <c r="H133" i="30" s="1"/>
  <c r="H153" i="30" s="1"/>
  <c r="H173" i="30" s="1"/>
  <c r="H193" i="30" s="1"/>
  <c r="H213" i="30" s="1"/>
  <c r="H233" i="30" s="1"/>
  <c r="G13" i="30"/>
  <c r="G33" i="30" s="1"/>
  <c r="G53" i="30" s="1"/>
  <c r="G73" i="30" s="1"/>
  <c r="G93" i="30" s="1"/>
  <c r="G113" i="30" s="1"/>
  <c r="G133" i="30" s="1"/>
  <c r="G153" i="30" s="1"/>
  <c r="G173" i="30" s="1"/>
  <c r="G193" i="30" s="1"/>
  <c r="G213" i="30" s="1"/>
  <c r="G233" i="30" s="1"/>
  <c r="F13" i="30"/>
  <c r="F33" i="30" s="1"/>
  <c r="F53" i="30" s="1"/>
  <c r="F73" i="30" s="1"/>
  <c r="F93" i="30" s="1"/>
  <c r="F113" i="30" s="1"/>
  <c r="F133" i="30" s="1"/>
  <c r="F153" i="30" s="1"/>
  <c r="F173" i="30" s="1"/>
  <c r="F193" i="30" s="1"/>
  <c r="F213" i="30" s="1"/>
  <c r="F233" i="30" s="1"/>
  <c r="E13" i="30"/>
  <c r="E33" i="30" s="1"/>
  <c r="E53" i="30" s="1"/>
  <c r="E73" i="30" s="1"/>
  <c r="E93" i="30" s="1"/>
  <c r="E113" i="30" s="1"/>
  <c r="E133" i="30" s="1"/>
  <c r="E153" i="30" s="1"/>
  <c r="E173" i="30" s="1"/>
  <c r="E193" i="30" s="1"/>
  <c r="E213" i="30" s="1"/>
  <c r="E233" i="30" s="1"/>
  <c r="D13" i="30"/>
  <c r="D33" i="30" s="1"/>
  <c r="D53" i="30" s="1"/>
  <c r="D73" i="30" s="1"/>
  <c r="D93" i="30" s="1"/>
  <c r="D113" i="30" s="1"/>
  <c r="D133" i="30" s="1"/>
  <c r="D153" i="30" s="1"/>
  <c r="D173" i="30" s="1"/>
  <c r="D193" i="30" s="1"/>
  <c r="D213" i="30" s="1"/>
  <c r="D233" i="30" s="1"/>
  <c r="AG12" i="30"/>
  <c r="AG32" i="30" s="1"/>
  <c r="AG52" i="30" s="1"/>
  <c r="AG72" i="30" s="1"/>
  <c r="AG92" i="30" s="1"/>
  <c r="AG112" i="30" s="1"/>
  <c r="AG132" i="30" s="1"/>
  <c r="AG152" i="30" s="1"/>
  <c r="AG172" i="30" s="1"/>
  <c r="AG192" i="30" s="1"/>
  <c r="AG212" i="30" s="1"/>
  <c r="AG232" i="30" s="1"/>
  <c r="AF12" i="30"/>
  <c r="AF32" i="30" s="1"/>
  <c r="AF52" i="30" s="1"/>
  <c r="AF72" i="30" s="1"/>
  <c r="AF92" i="30" s="1"/>
  <c r="AF112" i="30" s="1"/>
  <c r="AF132" i="30" s="1"/>
  <c r="AF152" i="30" s="1"/>
  <c r="AF172" i="30" s="1"/>
  <c r="AF192" i="30" s="1"/>
  <c r="AF212" i="30" s="1"/>
  <c r="AF232" i="30" s="1"/>
  <c r="AE12" i="30"/>
  <c r="AE32" i="30" s="1"/>
  <c r="AE52" i="30" s="1"/>
  <c r="AE72" i="30" s="1"/>
  <c r="AE92" i="30" s="1"/>
  <c r="AE112" i="30" s="1"/>
  <c r="AE132" i="30" s="1"/>
  <c r="AE152" i="30" s="1"/>
  <c r="AE172" i="30" s="1"/>
  <c r="AE192" i="30" s="1"/>
  <c r="AE212" i="30" s="1"/>
  <c r="AE232" i="30" s="1"/>
  <c r="AD12" i="30"/>
  <c r="AD32" i="30" s="1"/>
  <c r="AD52" i="30" s="1"/>
  <c r="AD72" i="30" s="1"/>
  <c r="AD92" i="30" s="1"/>
  <c r="AD112" i="30" s="1"/>
  <c r="AD132" i="30" s="1"/>
  <c r="AD152" i="30" s="1"/>
  <c r="AD172" i="30" s="1"/>
  <c r="AD192" i="30" s="1"/>
  <c r="AD212" i="30" s="1"/>
  <c r="AD232" i="30" s="1"/>
  <c r="AC12" i="30"/>
  <c r="AC32" i="30" s="1"/>
  <c r="AC52" i="30" s="1"/>
  <c r="AC72" i="30" s="1"/>
  <c r="AC92" i="30" s="1"/>
  <c r="AC112" i="30" s="1"/>
  <c r="AC132" i="30" s="1"/>
  <c r="AC152" i="30" s="1"/>
  <c r="AC172" i="30" s="1"/>
  <c r="AC192" i="30" s="1"/>
  <c r="AC212" i="30" s="1"/>
  <c r="AC232" i="30" s="1"/>
  <c r="AB12" i="30"/>
  <c r="AB32" i="30" s="1"/>
  <c r="AB52" i="30" s="1"/>
  <c r="AB72" i="30" s="1"/>
  <c r="AB92" i="30" s="1"/>
  <c r="AB112" i="30" s="1"/>
  <c r="AB132" i="30" s="1"/>
  <c r="AB152" i="30" s="1"/>
  <c r="AB172" i="30" s="1"/>
  <c r="AB192" i="30" s="1"/>
  <c r="AB212" i="30" s="1"/>
  <c r="AB232" i="30" s="1"/>
  <c r="AA12" i="30"/>
  <c r="AA32" i="30" s="1"/>
  <c r="AA52" i="30" s="1"/>
  <c r="AA72" i="30" s="1"/>
  <c r="AA92" i="30" s="1"/>
  <c r="AA112" i="30" s="1"/>
  <c r="AA132" i="30" s="1"/>
  <c r="AA152" i="30" s="1"/>
  <c r="AA172" i="30" s="1"/>
  <c r="AA192" i="30" s="1"/>
  <c r="AA212" i="30" s="1"/>
  <c r="AA232" i="30" s="1"/>
  <c r="Z12" i="30"/>
  <c r="Z32" i="30" s="1"/>
  <c r="Z52" i="30" s="1"/>
  <c r="Z72" i="30" s="1"/>
  <c r="Z92" i="30" s="1"/>
  <c r="Z112" i="30" s="1"/>
  <c r="Z132" i="30" s="1"/>
  <c r="Z152" i="30" s="1"/>
  <c r="Z172" i="30" s="1"/>
  <c r="Z192" i="30" s="1"/>
  <c r="Z212" i="30" s="1"/>
  <c r="Z232" i="30" s="1"/>
  <c r="Y12" i="30"/>
  <c r="Y32" i="30" s="1"/>
  <c r="Y52" i="30" s="1"/>
  <c r="Y72" i="30" s="1"/>
  <c r="Y92" i="30" s="1"/>
  <c r="Y112" i="30" s="1"/>
  <c r="Y132" i="30" s="1"/>
  <c r="Y152" i="30" s="1"/>
  <c r="Y172" i="30" s="1"/>
  <c r="Y192" i="30" s="1"/>
  <c r="Y212" i="30" s="1"/>
  <c r="Y232" i="30" s="1"/>
  <c r="X12" i="30"/>
  <c r="X32" i="30" s="1"/>
  <c r="X52" i="30" s="1"/>
  <c r="X72" i="30" s="1"/>
  <c r="X92" i="30" s="1"/>
  <c r="X112" i="30" s="1"/>
  <c r="X132" i="30" s="1"/>
  <c r="X152" i="30" s="1"/>
  <c r="X172" i="30" s="1"/>
  <c r="X192" i="30" s="1"/>
  <c r="X212" i="30" s="1"/>
  <c r="X232" i="30" s="1"/>
  <c r="W12" i="30"/>
  <c r="W32" i="30" s="1"/>
  <c r="W52" i="30" s="1"/>
  <c r="W72" i="30" s="1"/>
  <c r="W92" i="30" s="1"/>
  <c r="W112" i="30" s="1"/>
  <c r="W132" i="30" s="1"/>
  <c r="W152" i="30" s="1"/>
  <c r="W172" i="30" s="1"/>
  <c r="W192" i="30" s="1"/>
  <c r="W212" i="30" s="1"/>
  <c r="W232" i="30" s="1"/>
  <c r="V12" i="30"/>
  <c r="V32" i="30" s="1"/>
  <c r="V52" i="30" s="1"/>
  <c r="V72" i="30" s="1"/>
  <c r="V92" i="30" s="1"/>
  <c r="V112" i="30" s="1"/>
  <c r="V132" i="30" s="1"/>
  <c r="V152" i="30" s="1"/>
  <c r="V172" i="30" s="1"/>
  <c r="V192" i="30" s="1"/>
  <c r="V212" i="30" s="1"/>
  <c r="V232" i="30" s="1"/>
  <c r="U12" i="30"/>
  <c r="U32" i="30" s="1"/>
  <c r="U52" i="30" s="1"/>
  <c r="U72" i="30" s="1"/>
  <c r="U92" i="30" s="1"/>
  <c r="U112" i="30" s="1"/>
  <c r="U132" i="30" s="1"/>
  <c r="U152" i="30" s="1"/>
  <c r="U172" i="30" s="1"/>
  <c r="U192" i="30" s="1"/>
  <c r="U212" i="30" s="1"/>
  <c r="U232" i="30" s="1"/>
  <c r="T12" i="30"/>
  <c r="T32" i="30" s="1"/>
  <c r="T52" i="30" s="1"/>
  <c r="T72" i="30" s="1"/>
  <c r="T92" i="30" s="1"/>
  <c r="T112" i="30" s="1"/>
  <c r="T132" i="30" s="1"/>
  <c r="T152" i="30" s="1"/>
  <c r="T172" i="30" s="1"/>
  <c r="T192" i="30" s="1"/>
  <c r="T212" i="30" s="1"/>
  <c r="T232" i="30" s="1"/>
  <c r="S12" i="30"/>
  <c r="S32" i="30" s="1"/>
  <c r="S52" i="30" s="1"/>
  <c r="S72" i="30" s="1"/>
  <c r="S92" i="30" s="1"/>
  <c r="S112" i="30" s="1"/>
  <c r="S132" i="30" s="1"/>
  <c r="S152" i="30" s="1"/>
  <c r="S172" i="30" s="1"/>
  <c r="S192" i="30" s="1"/>
  <c r="S212" i="30" s="1"/>
  <c r="S232" i="30" s="1"/>
  <c r="R12" i="30"/>
  <c r="R32" i="30" s="1"/>
  <c r="R52" i="30" s="1"/>
  <c r="R72" i="30" s="1"/>
  <c r="R92" i="30" s="1"/>
  <c r="R112" i="30" s="1"/>
  <c r="R132" i="30" s="1"/>
  <c r="R152" i="30" s="1"/>
  <c r="R172" i="30" s="1"/>
  <c r="R192" i="30" s="1"/>
  <c r="R212" i="30" s="1"/>
  <c r="R232" i="30" s="1"/>
  <c r="Q12" i="30"/>
  <c r="Q32" i="30" s="1"/>
  <c r="Q52" i="30" s="1"/>
  <c r="Q72" i="30" s="1"/>
  <c r="Q92" i="30" s="1"/>
  <c r="Q112" i="30" s="1"/>
  <c r="Q132" i="30" s="1"/>
  <c r="Q152" i="30" s="1"/>
  <c r="Q172" i="30" s="1"/>
  <c r="Q192" i="30" s="1"/>
  <c r="Q212" i="30" s="1"/>
  <c r="Q232" i="30" s="1"/>
  <c r="P12" i="30"/>
  <c r="P32" i="30" s="1"/>
  <c r="P52" i="30" s="1"/>
  <c r="P72" i="30" s="1"/>
  <c r="P92" i="30" s="1"/>
  <c r="P112" i="30" s="1"/>
  <c r="P132" i="30" s="1"/>
  <c r="P152" i="30" s="1"/>
  <c r="P172" i="30" s="1"/>
  <c r="P192" i="30" s="1"/>
  <c r="P212" i="30" s="1"/>
  <c r="P232" i="30" s="1"/>
  <c r="O12" i="30"/>
  <c r="O32" i="30" s="1"/>
  <c r="O52" i="30" s="1"/>
  <c r="O72" i="30" s="1"/>
  <c r="O92" i="30" s="1"/>
  <c r="O112" i="30" s="1"/>
  <c r="O132" i="30" s="1"/>
  <c r="O152" i="30" s="1"/>
  <c r="O172" i="30" s="1"/>
  <c r="O192" i="30" s="1"/>
  <c r="O212" i="30" s="1"/>
  <c r="O232" i="30" s="1"/>
  <c r="N12" i="30"/>
  <c r="N32" i="30" s="1"/>
  <c r="N52" i="30" s="1"/>
  <c r="N72" i="30" s="1"/>
  <c r="N92" i="30" s="1"/>
  <c r="N112" i="30" s="1"/>
  <c r="N132" i="30" s="1"/>
  <c r="N152" i="30" s="1"/>
  <c r="N172" i="30" s="1"/>
  <c r="N192" i="30" s="1"/>
  <c r="N212" i="30" s="1"/>
  <c r="N232" i="30" s="1"/>
  <c r="M12" i="30"/>
  <c r="M32" i="30" s="1"/>
  <c r="M52" i="30" s="1"/>
  <c r="M72" i="30" s="1"/>
  <c r="M92" i="30" s="1"/>
  <c r="M112" i="30" s="1"/>
  <c r="M132" i="30" s="1"/>
  <c r="M152" i="30" s="1"/>
  <c r="M172" i="30" s="1"/>
  <c r="M192" i="30" s="1"/>
  <c r="M212" i="30" s="1"/>
  <c r="M232" i="30" s="1"/>
  <c r="L12" i="30"/>
  <c r="L32" i="30" s="1"/>
  <c r="L52" i="30" s="1"/>
  <c r="L72" i="30" s="1"/>
  <c r="L92" i="30" s="1"/>
  <c r="L112" i="30" s="1"/>
  <c r="L132" i="30" s="1"/>
  <c r="L152" i="30" s="1"/>
  <c r="L172" i="30" s="1"/>
  <c r="L192" i="30" s="1"/>
  <c r="L212" i="30" s="1"/>
  <c r="L232" i="30" s="1"/>
  <c r="K12" i="30"/>
  <c r="K32" i="30" s="1"/>
  <c r="K52" i="30" s="1"/>
  <c r="K72" i="30" s="1"/>
  <c r="K92" i="30" s="1"/>
  <c r="K112" i="30" s="1"/>
  <c r="K132" i="30" s="1"/>
  <c r="K152" i="30" s="1"/>
  <c r="K172" i="30" s="1"/>
  <c r="K192" i="30" s="1"/>
  <c r="K212" i="30" s="1"/>
  <c r="K232" i="30" s="1"/>
  <c r="J12" i="30"/>
  <c r="J32" i="30" s="1"/>
  <c r="J52" i="30" s="1"/>
  <c r="J72" i="30" s="1"/>
  <c r="J92" i="30" s="1"/>
  <c r="J112" i="30" s="1"/>
  <c r="J132" i="30" s="1"/>
  <c r="J152" i="30" s="1"/>
  <c r="J172" i="30" s="1"/>
  <c r="J192" i="30" s="1"/>
  <c r="J212" i="30" s="1"/>
  <c r="J232" i="30" s="1"/>
  <c r="I12" i="30"/>
  <c r="I32" i="30" s="1"/>
  <c r="I52" i="30" s="1"/>
  <c r="I72" i="30" s="1"/>
  <c r="I92" i="30" s="1"/>
  <c r="I112" i="30" s="1"/>
  <c r="I132" i="30" s="1"/>
  <c r="I152" i="30" s="1"/>
  <c r="I172" i="30" s="1"/>
  <c r="I192" i="30" s="1"/>
  <c r="I212" i="30" s="1"/>
  <c r="I232" i="30" s="1"/>
  <c r="H12" i="30"/>
  <c r="H32" i="30" s="1"/>
  <c r="H52" i="30" s="1"/>
  <c r="H72" i="30" s="1"/>
  <c r="H92" i="30" s="1"/>
  <c r="H112" i="30" s="1"/>
  <c r="H132" i="30" s="1"/>
  <c r="H152" i="30" s="1"/>
  <c r="H172" i="30" s="1"/>
  <c r="H192" i="30" s="1"/>
  <c r="H212" i="30" s="1"/>
  <c r="H232" i="30" s="1"/>
  <c r="G12" i="30"/>
  <c r="G32" i="30" s="1"/>
  <c r="G52" i="30" s="1"/>
  <c r="G72" i="30" s="1"/>
  <c r="G92" i="30" s="1"/>
  <c r="G112" i="30" s="1"/>
  <c r="G132" i="30" s="1"/>
  <c r="G152" i="30" s="1"/>
  <c r="G172" i="30" s="1"/>
  <c r="G192" i="30" s="1"/>
  <c r="G212" i="30" s="1"/>
  <c r="G232" i="30" s="1"/>
  <c r="F12" i="30"/>
  <c r="F32" i="30" s="1"/>
  <c r="F52" i="30" s="1"/>
  <c r="F72" i="30" s="1"/>
  <c r="F92" i="30" s="1"/>
  <c r="F112" i="30" s="1"/>
  <c r="F132" i="30" s="1"/>
  <c r="F152" i="30" s="1"/>
  <c r="F172" i="30" s="1"/>
  <c r="F192" i="30" s="1"/>
  <c r="F212" i="30" s="1"/>
  <c r="F232" i="30" s="1"/>
  <c r="E12" i="30"/>
  <c r="E32" i="30" s="1"/>
  <c r="E52" i="30" s="1"/>
  <c r="E72" i="30" s="1"/>
  <c r="E92" i="30" s="1"/>
  <c r="E112" i="30" s="1"/>
  <c r="E132" i="30" s="1"/>
  <c r="E152" i="30" s="1"/>
  <c r="E172" i="30" s="1"/>
  <c r="E192" i="30" s="1"/>
  <c r="E212" i="30" s="1"/>
  <c r="E232" i="30" s="1"/>
  <c r="D12" i="30"/>
  <c r="D32" i="30" s="1"/>
  <c r="D52" i="30" s="1"/>
  <c r="D72" i="30" s="1"/>
  <c r="D92" i="30" s="1"/>
  <c r="D112" i="30" s="1"/>
  <c r="D132" i="30" s="1"/>
  <c r="D152" i="30" s="1"/>
  <c r="D172" i="30" s="1"/>
  <c r="D192" i="30" s="1"/>
  <c r="D212" i="30" s="1"/>
  <c r="D232" i="30" s="1"/>
  <c r="AG11" i="30"/>
  <c r="AG31" i="30" s="1"/>
  <c r="AG51" i="30" s="1"/>
  <c r="AG71" i="30" s="1"/>
  <c r="AG91" i="30" s="1"/>
  <c r="AG111" i="30" s="1"/>
  <c r="AG131" i="30" s="1"/>
  <c r="AG151" i="30" s="1"/>
  <c r="AG171" i="30" s="1"/>
  <c r="AG191" i="30" s="1"/>
  <c r="AG211" i="30" s="1"/>
  <c r="AG231" i="30" s="1"/>
  <c r="AF11" i="30"/>
  <c r="AF31" i="30" s="1"/>
  <c r="AF51" i="30" s="1"/>
  <c r="AF71" i="30" s="1"/>
  <c r="AF91" i="30" s="1"/>
  <c r="AF111" i="30" s="1"/>
  <c r="AF131" i="30" s="1"/>
  <c r="AF151" i="30" s="1"/>
  <c r="AF171" i="30" s="1"/>
  <c r="AF191" i="30" s="1"/>
  <c r="AF211" i="30" s="1"/>
  <c r="AF231" i="30" s="1"/>
  <c r="AE11" i="30"/>
  <c r="AE31" i="30" s="1"/>
  <c r="AE51" i="30" s="1"/>
  <c r="AE71" i="30" s="1"/>
  <c r="AE91" i="30" s="1"/>
  <c r="AE111" i="30" s="1"/>
  <c r="AE131" i="30" s="1"/>
  <c r="AE151" i="30" s="1"/>
  <c r="AE171" i="30" s="1"/>
  <c r="AE191" i="30" s="1"/>
  <c r="AE211" i="30" s="1"/>
  <c r="AE231" i="30" s="1"/>
  <c r="AD11" i="30"/>
  <c r="AD31" i="30" s="1"/>
  <c r="AD51" i="30" s="1"/>
  <c r="AD71" i="30" s="1"/>
  <c r="AD91" i="30" s="1"/>
  <c r="AD111" i="30" s="1"/>
  <c r="AD131" i="30" s="1"/>
  <c r="AD151" i="30" s="1"/>
  <c r="AD171" i="30" s="1"/>
  <c r="AD191" i="30" s="1"/>
  <c r="AD211" i="30" s="1"/>
  <c r="AD231" i="30" s="1"/>
  <c r="AC11" i="30"/>
  <c r="AC31" i="30" s="1"/>
  <c r="AC51" i="30" s="1"/>
  <c r="AC71" i="30" s="1"/>
  <c r="AC91" i="30" s="1"/>
  <c r="AC111" i="30" s="1"/>
  <c r="AC131" i="30" s="1"/>
  <c r="AC151" i="30" s="1"/>
  <c r="AC171" i="30" s="1"/>
  <c r="AC191" i="30" s="1"/>
  <c r="AC211" i="30" s="1"/>
  <c r="AC231" i="30" s="1"/>
  <c r="AB11" i="30"/>
  <c r="AB31" i="30" s="1"/>
  <c r="AB51" i="30" s="1"/>
  <c r="AB71" i="30" s="1"/>
  <c r="AB91" i="30" s="1"/>
  <c r="AB111" i="30" s="1"/>
  <c r="AB131" i="30" s="1"/>
  <c r="AB151" i="30" s="1"/>
  <c r="AB171" i="30" s="1"/>
  <c r="AB191" i="30" s="1"/>
  <c r="AB211" i="30" s="1"/>
  <c r="AB231" i="30" s="1"/>
  <c r="AA11" i="30"/>
  <c r="AA31" i="30" s="1"/>
  <c r="AA51" i="30" s="1"/>
  <c r="AA71" i="30" s="1"/>
  <c r="AA91" i="30" s="1"/>
  <c r="AA111" i="30" s="1"/>
  <c r="AA131" i="30" s="1"/>
  <c r="AA151" i="30" s="1"/>
  <c r="AA171" i="30" s="1"/>
  <c r="AA191" i="30" s="1"/>
  <c r="AA211" i="30" s="1"/>
  <c r="AA231" i="30" s="1"/>
  <c r="Z11" i="30"/>
  <c r="Z31" i="30" s="1"/>
  <c r="Z51" i="30" s="1"/>
  <c r="Z71" i="30" s="1"/>
  <c r="Z91" i="30" s="1"/>
  <c r="Z111" i="30" s="1"/>
  <c r="Z131" i="30" s="1"/>
  <c r="Z151" i="30" s="1"/>
  <c r="Z171" i="30" s="1"/>
  <c r="Z191" i="30" s="1"/>
  <c r="Z211" i="30" s="1"/>
  <c r="Z231" i="30" s="1"/>
  <c r="Y11" i="30"/>
  <c r="Y31" i="30" s="1"/>
  <c r="Y51" i="30" s="1"/>
  <c r="Y71" i="30" s="1"/>
  <c r="Y91" i="30" s="1"/>
  <c r="Y111" i="30" s="1"/>
  <c r="Y131" i="30" s="1"/>
  <c r="Y151" i="30" s="1"/>
  <c r="Y171" i="30" s="1"/>
  <c r="Y191" i="30" s="1"/>
  <c r="Y211" i="30" s="1"/>
  <c r="Y231" i="30" s="1"/>
  <c r="X11" i="30"/>
  <c r="X31" i="30" s="1"/>
  <c r="X51" i="30" s="1"/>
  <c r="X71" i="30" s="1"/>
  <c r="X91" i="30" s="1"/>
  <c r="X111" i="30" s="1"/>
  <c r="X131" i="30" s="1"/>
  <c r="X151" i="30" s="1"/>
  <c r="X171" i="30" s="1"/>
  <c r="X191" i="30" s="1"/>
  <c r="X211" i="30" s="1"/>
  <c r="X231" i="30" s="1"/>
  <c r="W11" i="30"/>
  <c r="W31" i="30" s="1"/>
  <c r="W51" i="30" s="1"/>
  <c r="W71" i="30" s="1"/>
  <c r="W91" i="30" s="1"/>
  <c r="W111" i="30" s="1"/>
  <c r="W131" i="30" s="1"/>
  <c r="W151" i="30" s="1"/>
  <c r="W171" i="30" s="1"/>
  <c r="W191" i="30" s="1"/>
  <c r="W211" i="30" s="1"/>
  <c r="W231" i="30" s="1"/>
  <c r="V11" i="30"/>
  <c r="V31" i="30" s="1"/>
  <c r="V51" i="30" s="1"/>
  <c r="V71" i="30" s="1"/>
  <c r="V91" i="30" s="1"/>
  <c r="V111" i="30" s="1"/>
  <c r="V131" i="30" s="1"/>
  <c r="V151" i="30" s="1"/>
  <c r="V171" i="30" s="1"/>
  <c r="V191" i="30" s="1"/>
  <c r="V211" i="30" s="1"/>
  <c r="V231" i="30" s="1"/>
  <c r="U11" i="30"/>
  <c r="U31" i="30" s="1"/>
  <c r="U51" i="30" s="1"/>
  <c r="U71" i="30" s="1"/>
  <c r="U91" i="30" s="1"/>
  <c r="U111" i="30" s="1"/>
  <c r="U131" i="30" s="1"/>
  <c r="U151" i="30" s="1"/>
  <c r="U171" i="30" s="1"/>
  <c r="U191" i="30" s="1"/>
  <c r="U211" i="30" s="1"/>
  <c r="U231" i="30" s="1"/>
  <c r="T11" i="30"/>
  <c r="T31" i="30" s="1"/>
  <c r="T51" i="30" s="1"/>
  <c r="T71" i="30" s="1"/>
  <c r="T91" i="30" s="1"/>
  <c r="T111" i="30" s="1"/>
  <c r="T131" i="30" s="1"/>
  <c r="T151" i="30" s="1"/>
  <c r="T171" i="30" s="1"/>
  <c r="T191" i="30" s="1"/>
  <c r="T211" i="30" s="1"/>
  <c r="T231" i="30" s="1"/>
  <c r="S11" i="30"/>
  <c r="S31" i="30" s="1"/>
  <c r="S51" i="30" s="1"/>
  <c r="S71" i="30" s="1"/>
  <c r="S91" i="30" s="1"/>
  <c r="S111" i="30" s="1"/>
  <c r="S131" i="30" s="1"/>
  <c r="S151" i="30" s="1"/>
  <c r="S171" i="30" s="1"/>
  <c r="S191" i="30" s="1"/>
  <c r="S211" i="30" s="1"/>
  <c r="S231" i="30" s="1"/>
  <c r="R11" i="30"/>
  <c r="R31" i="30" s="1"/>
  <c r="R51" i="30" s="1"/>
  <c r="R71" i="30" s="1"/>
  <c r="R91" i="30" s="1"/>
  <c r="R111" i="30" s="1"/>
  <c r="R131" i="30" s="1"/>
  <c r="R151" i="30" s="1"/>
  <c r="R171" i="30" s="1"/>
  <c r="R191" i="30" s="1"/>
  <c r="R211" i="30" s="1"/>
  <c r="R231" i="30" s="1"/>
  <c r="Q11" i="30"/>
  <c r="Q31" i="30" s="1"/>
  <c r="Q51" i="30" s="1"/>
  <c r="Q71" i="30" s="1"/>
  <c r="Q91" i="30" s="1"/>
  <c r="Q111" i="30" s="1"/>
  <c r="Q131" i="30" s="1"/>
  <c r="Q151" i="30" s="1"/>
  <c r="Q171" i="30" s="1"/>
  <c r="Q191" i="30" s="1"/>
  <c r="Q211" i="30" s="1"/>
  <c r="Q231" i="30" s="1"/>
  <c r="P11" i="30"/>
  <c r="P31" i="30" s="1"/>
  <c r="P51" i="30" s="1"/>
  <c r="P71" i="30" s="1"/>
  <c r="P91" i="30" s="1"/>
  <c r="P111" i="30" s="1"/>
  <c r="P131" i="30" s="1"/>
  <c r="P151" i="30" s="1"/>
  <c r="P171" i="30" s="1"/>
  <c r="P191" i="30" s="1"/>
  <c r="P211" i="30" s="1"/>
  <c r="P231" i="30" s="1"/>
  <c r="O11" i="30"/>
  <c r="O31" i="30" s="1"/>
  <c r="O51" i="30" s="1"/>
  <c r="O71" i="30" s="1"/>
  <c r="O91" i="30" s="1"/>
  <c r="O111" i="30" s="1"/>
  <c r="O131" i="30" s="1"/>
  <c r="O151" i="30" s="1"/>
  <c r="O171" i="30" s="1"/>
  <c r="O191" i="30" s="1"/>
  <c r="O211" i="30" s="1"/>
  <c r="O231" i="30" s="1"/>
  <c r="N11" i="30"/>
  <c r="N31" i="30" s="1"/>
  <c r="N51" i="30" s="1"/>
  <c r="N71" i="30" s="1"/>
  <c r="N91" i="30" s="1"/>
  <c r="N111" i="30" s="1"/>
  <c r="N131" i="30" s="1"/>
  <c r="N151" i="30" s="1"/>
  <c r="N171" i="30" s="1"/>
  <c r="N191" i="30" s="1"/>
  <c r="N211" i="30" s="1"/>
  <c r="N231" i="30" s="1"/>
  <c r="M11" i="30"/>
  <c r="M31" i="30" s="1"/>
  <c r="M51" i="30" s="1"/>
  <c r="M71" i="30" s="1"/>
  <c r="M91" i="30" s="1"/>
  <c r="M111" i="30" s="1"/>
  <c r="M131" i="30" s="1"/>
  <c r="M151" i="30" s="1"/>
  <c r="M171" i="30" s="1"/>
  <c r="M191" i="30" s="1"/>
  <c r="M211" i="30" s="1"/>
  <c r="M231" i="30" s="1"/>
  <c r="L11" i="30"/>
  <c r="L31" i="30" s="1"/>
  <c r="L51" i="30" s="1"/>
  <c r="L71" i="30" s="1"/>
  <c r="L91" i="30" s="1"/>
  <c r="L111" i="30" s="1"/>
  <c r="L131" i="30" s="1"/>
  <c r="L151" i="30" s="1"/>
  <c r="L171" i="30" s="1"/>
  <c r="L191" i="30" s="1"/>
  <c r="L211" i="30" s="1"/>
  <c r="L231" i="30" s="1"/>
  <c r="K11" i="30"/>
  <c r="K31" i="30" s="1"/>
  <c r="K51" i="30" s="1"/>
  <c r="K71" i="30" s="1"/>
  <c r="K91" i="30" s="1"/>
  <c r="K111" i="30" s="1"/>
  <c r="K131" i="30" s="1"/>
  <c r="K151" i="30" s="1"/>
  <c r="K171" i="30" s="1"/>
  <c r="K191" i="30" s="1"/>
  <c r="K211" i="30" s="1"/>
  <c r="K231" i="30" s="1"/>
  <c r="J11" i="30"/>
  <c r="J31" i="30" s="1"/>
  <c r="J51" i="30" s="1"/>
  <c r="J71" i="30" s="1"/>
  <c r="J91" i="30" s="1"/>
  <c r="J111" i="30" s="1"/>
  <c r="J131" i="30" s="1"/>
  <c r="J151" i="30" s="1"/>
  <c r="J171" i="30" s="1"/>
  <c r="J191" i="30" s="1"/>
  <c r="J211" i="30" s="1"/>
  <c r="J231" i="30" s="1"/>
  <c r="I11" i="30"/>
  <c r="I31" i="30" s="1"/>
  <c r="I51" i="30" s="1"/>
  <c r="I71" i="30" s="1"/>
  <c r="I91" i="30" s="1"/>
  <c r="I111" i="30" s="1"/>
  <c r="I131" i="30" s="1"/>
  <c r="I151" i="30" s="1"/>
  <c r="I171" i="30" s="1"/>
  <c r="I191" i="30" s="1"/>
  <c r="I211" i="30" s="1"/>
  <c r="I231" i="30" s="1"/>
  <c r="H11" i="30"/>
  <c r="H31" i="30" s="1"/>
  <c r="H51" i="30" s="1"/>
  <c r="H71" i="30" s="1"/>
  <c r="H91" i="30" s="1"/>
  <c r="H111" i="30" s="1"/>
  <c r="H131" i="30" s="1"/>
  <c r="H151" i="30" s="1"/>
  <c r="H171" i="30" s="1"/>
  <c r="H191" i="30" s="1"/>
  <c r="H211" i="30" s="1"/>
  <c r="H231" i="30" s="1"/>
  <c r="G11" i="30"/>
  <c r="G31" i="30" s="1"/>
  <c r="G51" i="30" s="1"/>
  <c r="G71" i="30" s="1"/>
  <c r="G91" i="30" s="1"/>
  <c r="G111" i="30" s="1"/>
  <c r="G131" i="30" s="1"/>
  <c r="G151" i="30" s="1"/>
  <c r="G171" i="30" s="1"/>
  <c r="G191" i="30" s="1"/>
  <c r="G211" i="30" s="1"/>
  <c r="G231" i="30" s="1"/>
  <c r="F11" i="30"/>
  <c r="F31" i="30" s="1"/>
  <c r="F51" i="30" s="1"/>
  <c r="F71" i="30" s="1"/>
  <c r="F91" i="30" s="1"/>
  <c r="F111" i="30" s="1"/>
  <c r="F131" i="30" s="1"/>
  <c r="F151" i="30" s="1"/>
  <c r="F171" i="30" s="1"/>
  <c r="F191" i="30" s="1"/>
  <c r="F211" i="30" s="1"/>
  <c r="F231" i="30" s="1"/>
  <c r="E11" i="30"/>
  <c r="E31" i="30" s="1"/>
  <c r="E51" i="30" s="1"/>
  <c r="E71" i="30" s="1"/>
  <c r="E91" i="30" s="1"/>
  <c r="E111" i="30" s="1"/>
  <c r="E131" i="30" s="1"/>
  <c r="E151" i="30" s="1"/>
  <c r="E171" i="30" s="1"/>
  <c r="E191" i="30" s="1"/>
  <c r="E211" i="30" s="1"/>
  <c r="E231" i="30" s="1"/>
  <c r="D11" i="30"/>
  <c r="D31" i="30" s="1"/>
  <c r="D51" i="30" s="1"/>
  <c r="D71" i="30" s="1"/>
  <c r="D91" i="30" s="1"/>
  <c r="D111" i="30" s="1"/>
  <c r="D131" i="30" s="1"/>
  <c r="D151" i="30" s="1"/>
  <c r="D171" i="30" s="1"/>
  <c r="D191" i="30" s="1"/>
  <c r="D211" i="30" s="1"/>
  <c r="D231" i="30" s="1"/>
  <c r="AG10" i="30"/>
  <c r="AG30" i="30" s="1"/>
  <c r="AG50" i="30" s="1"/>
  <c r="AG70" i="30" s="1"/>
  <c r="AG90" i="30" s="1"/>
  <c r="AG110" i="30" s="1"/>
  <c r="AG130" i="30" s="1"/>
  <c r="AG150" i="30" s="1"/>
  <c r="AG170" i="30" s="1"/>
  <c r="AG190" i="30" s="1"/>
  <c r="AG210" i="30" s="1"/>
  <c r="AG230" i="30" s="1"/>
  <c r="AF10" i="30"/>
  <c r="AF30" i="30" s="1"/>
  <c r="AF50" i="30" s="1"/>
  <c r="AF70" i="30" s="1"/>
  <c r="AF90" i="30" s="1"/>
  <c r="AF110" i="30" s="1"/>
  <c r="AF130" i="30" s="1"/>
  <c r="AF150" i="30" s="1"/>
  <c r="AF170" i="30" s="1"/>
  <c r="AF190" i="30" s="1"/>
  <c r="AF210" i="30" s="1"/>
  <c r="AF230" i="30" s="1"/>
  <c r="AE10" i="30"/>
  <c r="AE30" i="30" s="1"/>
  <c r="AE50" i="30" s="1"/>
  <c r="AE70" i="30" s="1"/>
  <c r="AE90" i="30" s="1"/>
  <c r="AE110" i="30" s="1"/>
  <c r="AE130" i="30" s="1"/>
  <c r="AE150" i="30" s="1"/>
  <c r="AE170" i="30" s="1"/>
  <c r="AE190" i="30" s="1"/>
  <c r="AE210" i="30" s="1"/>
  <c r="AE230" i="30" s="1"/>
  <c r="AD10" i="30"/>
  <c r="AD30" i="30" s="1"/>
  <c r="AD50" i="30" s="1"/>
  <c r="AD70" i="30" s="1"/>
  <c r="AD90" i="30" s="1"/>
  <c r="AD110" i="30" s="1"/>
  <c r="AD130" i="30" s="1"/>
  <c r="AD150" i="30" s="1"/>
  <c r="AD170" i="30" s="1"/>
  <c r="AD190" i="30" s="1"/>
  <c r="AD210" i="30" s="1"/>
  <c r="AD230" i="30" s="1"/>
  <c r="AC10" i="30"/>
  <c r="AC30" i="30" s="1"/>
  <c r="AC50" i="30" s="1"/>
  <c r="AC70" i="30" s="1"/>
  <c r="AC90" i="30" s="1"/>
  <c r="AC110" i="30" s="1"/>
  <c r="AC130" i="30" s="1"/>
  <c r="AC150" i="30" s="1"/>
  <c r="AC170" i="30" s="1"/>
  <c r="AC190" i="30" s="1"/>
  <c r="AC210" i="30" s="1"/>
  <c r="AC230" i="30" s="1"/>
  <c r="AB10" i="30"/>
  <c r="AB30" i="30" s="1"/>
  <c r="AB50" i="30" s="1"/>
  <c r="AB70" i="30" s="1"/>
  <c r="AB90" i="30" s="1"/>
  <c r="AB110" i="30" s="1"/>
  <c r="AB130" i="30" s="1"/>
  <c r="AB150" i="30" s="1"/>
  <c r="AB170" i="30" s="1"/>
  <c r="AB190" i="30" s="1"/>
  <c r="AB210" i="30" s="1"/>
  <c r="AB230" i="30" s="1"/>
  <c r="AA10" i="30"/>
  <c r="AA30" i="30" s="1"/>
  <c r="AA50" i="30" s="1"/>
  <c r="AA70" i="30" s="1"/>
  <c r="AA90" i="30" s="1"/>
  <c r="AA110" i="30" s="1"/>
  <c r="AA130" i="30" s="1"/>
  <c r="AA150" i="30" s="1"/>
  <c r="AA170" i="30" s="1"/>
  <c r="AA190" i="30" s="1"/>
  <c r="AA210" i="30" s="1"/>
  <c r="AA230" i="30" s="1"/>
  <c r="Z10" i="30"/>
  <c r="Z30" i="30" s="1"/>
  <c r="Z50" i="30" s="1"/>
  <c r="Z70" i="30" s="1"/>
  <c r="Z90" i="30" s="1"/>
  <c r="Z110" i="30" s="1"/>
  <c r="Z130" i="30" s="1"/>
  <c r="Z150" i="30" s="1"/>
  <c r="Z170" i="30" s="1"/>
  <c r="Z190" i="30" s="1"/>
  <c r="Z210" i="30" s="1"/>
  <c r="Z230" i="30" s="1"/>
  <c r="Y10" i="30"/>
  <c r="Y30" i="30" s="1"/>
  <c r="Y50" i="30" s="1"/>
  <c r="Y70" i="30" s="1"/>
  <c r="Y90" i="30" s="1"/>
  <c r="Y110" i="30" s="1"/>
  <c r="Y130" i="30" s="1"/>
  <c r="Y150" i="30" s="1"/>
  <c r="Y170" i="30" s="1"/>
  <c r="Y190" i="30" s="1"/>
  <c r="Y210" i="30" s="1"/>
  <c r="Y230" i="30" s="1"/>
  <c r="X10" i="30"/>
  <c r="X30" i="30" s="1"/>
  <c r="X50" i="30" s="1"/>
  <c r="X70" i="30" s="1"/>
  <c r="X90" i="30" s="1"/>
  <c r="X110" i="30" s="1"/>
  <c r="X130" i="30" s="1"/>
  <c r="X150" i="30" s="1"/>
  <c r="X170" i="30" s="1"/>
  <c r="X190" i="30" s="1"/>
  <c r="X210" i="30" s="1"/>
  <c r="X230" i="30" s="1"/>
  <c r="W10" i="30"/>
  <c r="W30" i="30" s="1"/>
  <c r="W50" i="30" s="1"/>
  <c r="W70" i="30" s="1"/>
  <c r="W90" i="30" s="1"/>
  <c r="W110" i="30" s="1"/>
  <c r="W130" i="30" s="1"/>
  <c r="W150" i="30" s="1"/>
  <c r="W170" i="30" s="1"/>
  <c r="W190" i="30" s="1"/>
  <c r="W210" i="30" s="1"/>
  <c r="W230" i="30" s="1"/>
  <c r="V10" i="30"/>
  <c r="V30" i="30" s="1"/>
  <c r="V50" i="30" s="1"/>
  <c r="V70" i="30" s="1"/>
  <c r="V90" i="30" s="1"/>
  <c r="V110" i="30" s="1"/>
  <c r="V130" i="30" s="1"/>
  <c r="V150" i="30" s="1"/>
  <c r="V170" i="30" s="1"/>
  <c r="V190" i="30" s="1"/>
  <c r="V210" i="30" s="1"/>
  <c r="V230" i="30" s="1"/>
  <c r="U10" i="30"/>
  <c r="U30" i="30" s="1"/>
  <c r="U50" i="30" s="1"/>
  <c r="U70" i="30" s="1"/>
  <c r="U90" i="30" s="1"/>
  <c r="U110" i="30" s="1"/>
  <c r="U130" i="30" s="1"/>
  <c r="U150" i="30" s="1"/>
  <c r="U170" i="30" s="1"/>
  <c r="U190" i="30" s="1"/>
  <c r="U210" i="30" s="1"/>
  <c r="U230" i="30" s="1"/>
  <c r="T10" i="30"/>
  <c r="T30" i="30" s="1"/>
  <c r="T50" i="30" s="1"/>
  <c r="T70" i="30" s="1"/>
  <c r="T90" i="30" s="1"/>
  <c r="T110" i="30" s="1"/>
  <c r="T130" i="30" s="1"/>
  <c r="T150" i="30" s="1"/>
  <c r="T170" i="30" s="1"/>
  <c r="T190" i="30" s="1"/>
  <c r="T210" i="30" s="1"/>
  <c r="T230" i="30" s="1"/>
  <c r="S10" i="30"/>
  <c r="S30" i="30" s="1"/>
  <c r="S50" i="30" s="1"/>
  <c r="S70" i="30" s="1"/>
  <c r="S90" i="30" s="1"/>
  <c r="S110" i="30" s="1"/>
  <c r="S130" i="30" s="1"/>
  <c r="S150" i="30" s="1"/>
  <c r="S170" i="30" s="1"/>
  <c r="S190" i="30" s="1"/>
  <c r="S210" i="30" s="1"/>
  <c r="S230" i="30" s="1"/>
  <c r="R10" i="30"/>
  <c r="R30" i="30" s="1"/>
  <c r="R50" i="30" s="1"/>
  <c r="R70" i="30" s="1"/>
  <c r="R90" i="30" s="1"/>
  <c r="R110" i="30" s="1"/>
  <c r="R130" i="30" s="1"/>
  <c r="R150" i="30" s="1"/>
  <c r="R170" i="30" s="1"/>
  <c r="R190" i="30" s="1"/>
  <c r="R210" i="30" s="1"/>
  <c r="R230" i="30" s="1"/>
  <c r="Q10" i="30"/>
  <c r="Q30" i="30" s="1"/>
  <c r="Q50" i="30" s="1"/>
  <c r="Q70" i="30" s="1"/>
  <c r="Q90" i="30" s="1"/>
  <c r="Q110" i="30" s="1"/>
  <c r="Q130" i="30" s="1"/>
  <c r="Q150" i="30" s="1"/>
  <c r="Q170" i="30" s="1"/>
  <c r="Q190" i="30" s="1"/>
  <c r="Q210" i="30" s="1"/>
  <c r="Q230" i="30" s="1"/>
  <c r="P10" i="30"/>
  <c r="P30" i="30" s="1"/>
  <c r="P50" i="30" s="1"/>
  <c r="P70" i="30" s="1"/>
  <c r="P90" i="30" s="1"/>
  <c r="P110" i="30" s="1"/>
  <c r="P130" i="30" s="1"/>
  <c r="P150" i="30" s="1"/>
  <c r="P170" i="30" s="1"/>
  <c r="P190" i="30" s="1"/>
  <c r="P210" i="30" s="1"/>
  <c r="P230" i="30" s="1"/>
  <c r="O10" i="30"/>
  <c r="O30" i="30" s="1"/>
  <c r="O50" i="30" s="1"/>
  <c r="O70" i="30" s="1"/>
  <c r="O90" i="30" s="1"/>
  <c r="O110" i="30" s="1"/>
  <c r="O130" i="30" s="1"/>
  <c r="O150" i="30" s="1"/>
  <c r="O170" i="30" s="1"/>
  <c r="O190" i="30" s="1"/>
  <c r="O210" i="30" s="1"/>
  <c r="O230" i="30" s="1"/>
  <c r="N10" i="30"/>
  <c r="N30" i="30" s="1"/>
  <c r="N50" i="30" s="1"/>
  <c r="N70" i="30" s="1"/>
  <c r="N90" i="30" s="1"/>
  <c r="N110" i="30" s="1"/>
  <c r="N130" i="30" s="1"/>
  <c r="N150" i="30" s="1"/>
  <c r="N170" i="30" s="1"/>
  <c r="N190" i="30" s="1"/>
  <c r="N210" i="30" s="1"/>
  <c r="N230" i="30" s="1"/>
  <c r="M10" i="30"/>
  <c r="M30" i="30" s="1"/>
  <c r="M50" i="30" s="1"/>
  <c r="M70" i="30" s="1"/>
  <c r="M90" i="30" s="1"/>
  <c r="M110" i="30" s="1"/>
  <c r="M130" i="30" s="1"/>
  <c r="M150" i="30" s="1"/>
  <c r="M170" i="30" s="1"/>
  <c r="M190" i="30" s="1"/>
  <c r="M210" i="30" s="1"/>
  <c r="M230" i="30" s="1"/>
  <c r="L10" i="30"/>
  <c r="L30" i="30" s="1"/>
  <c r="L50" i="30" s="1"/>
  <c r="L70" i="30" s="1"/>
  <c r="L90" i="30" s="1"/>
  <c r="L110" i="30" s="1"/>
  <c r="L130" i="30" s="1"/>
  <c r="L150" i="30" s="1"/>
  <c r="L170" i="30" s="1"/>
  <c r="L190" i="30" s="1"/>
  <c r="L210" i="30" s="1"/>
  <c r="L230" i="30" s="1"/>
  <c r="K10" i="30"/>
  <c r="K30" i="30" s="1"/>
  <c r="K50" i="30" s="1"/>
  <c r="K70" i="30" s="1"/>
  <c r="K90" i="30" s="1"/>
  <c r="K110" i="30" s="1"/>
  <c r="K130" i="30" s="1"/>
  <c r="K150" i="30" s="1"/>
  <c r="K170" i="30" s="1"/>
  <c r="K190" i="30" s="1"/>
  <c r="K210" i="30" s="1"/>
  <c r="K230" i="30" s="1"/>
  <c r="J10" i="30"/>
  <c r="J30" i="30" s="1"/>
  <c r="J50" i="30" s="1"/>
  <c r="J70" i="30" s="1"/>
  <c r="J90" i="30" s="1"/>
  <c r="J110" i="30" s="1"/>
  <c r="J130" i="30" s="1"/>
  <c r="J150" i="30" s="1"/>
  <c r="J170" i="30" s="1"/>
  <c r="J190" i="30" s="1"/>
  <c r="J210" i="30" s="1"/>
  <c r="J230" i="30" s="1"/>
  <c r="I10" i="30"/>
  <c r="I30" i="30" s="1"/>
  <c r="I50" i="30" s="1"/>
  <c r="I70" i="30" s="1"/>
  <c r="I90" i="30" s="1"/>
  <c r="I110" i="30" s="1"/>
  <c r="I130" i="30" s="1"/>
  <c r="I150" i="30" s="1"/>
  <c r="I170" i="30" s="1"/>
  <c r="I190" i="30" s="1"/>
  <c r="I210" i="30" s="1"/>
  <c r="I230" i="30" s="1"/>
  <c r="H10" i="30"/>
  <c r="H30" i="30" s="1"/>
  <c r="H50" i="30" s="1"/>
  <c r="H70" i="30" s="1"/>
  <c r="H90" i="30" s="1"/>
  <c r="H110" i="30" s="1"/>
  <c r="H130" i="30" s="1"/>
  <c r="H150" i="30" s="1"/>
  <c r="H170" i="30" s="1"/>
  <c r="H190" i="30" s="1"/>
  <c r="H210" i="30" s="1"/>
  <c r="H230" i="30" s="1"/>
  <c r="G10" i="30"/>
  <c r="G30" i="30" s="1"/>
  <c r="G50" i="30" s="1"/>
  <c r="G70" i="30" s="1"/>
  <c r="G90" i="30" s="1"/>
  <c r="G110" i="30" s="1"/>
  <c r="G130" i="30" s="1"/>
  <c r="G150" i="30" s="1"/>
  <c r="G170" i="30" s="1"/>
  <c r="G190" i="30" s="1"/>
  <c r="G210" i="30" s="1"/>
  <c r="G230" i="30" s="1"/>
  <c r="F10" i="30"/>
  <c r="F30" i="30" s="1"/>
  <c r="F50" i="30" s="1"/>
  <c r="F70" i="30" s="1"/>
  <c r="F90" i="30" s="1"/>
  <c r="F110" i="30" s="1"/>
  <c r="F130" i="30" s="1"/>
  <c r="F150" i="30" s="1"/>
  <c r="F170" i="30" s="1"/>
  <c r="F190" i="30" s="1"/>
  <c r="F210" i="30" s="1"/>
  <c r="F230" i="30" s="1"/>
  <c r="E10" i="30"/>
  <c r="E30" i="30" s="1"/>
  <c r="E50" i="30" s="1"/>
  <c r="E70" i="30" s="1"/>
  <c r="E90" i="30" s="1"/>
  <c r="E110" i="30" s="1"/>
  <c r="E130" i="30" s="1"/>
  <c r="E150" i="30" s="1"/>
  <c r="E170" i="30" s="1"/>
  <c r="E190" i="30" s="1"/>
  <c r="E210" i="30" s="1"/>
  <c r="E230" i="30" s="1"/>
  <c r="D10" i="30"/>
  <c r="D30" i="30" s="1"/>
  <c r="D50" i="30" s="1"/>
  <c r="D70" i="30" s="1"/>
  <c r="D90" i="30" s="1"/>
  <c r="D110" i="30" s="1"/>
  <c r="D130" i="30" s="1"/>
  <c r="D150" i="30" s="1"/>
  <c r="D170" i="30" s="1"/>
  <c r="D190" i="30" s="1"/>
  <c r="D210" i="30" s="1"/>
  <c r="D230" i="30" s="1"/>
  <c r="AG9" i="30"/>
  <c r="AG29" i="30" s="1"/>
  <c r="AG49" i="30" s="1"/>
  <c r="AG69" i="30" s="1"/>
  <c r="AG89" i="30" s="1"/>
  <c r="AG109" i="30" s="1"/>
  <c r="AG129" i="30" s="1"/>
  <c r="AG149" i="30" s="1"/>
  <c r="AG169" i="30" s="1"/>
  <c r="AG189" i="30" s="1"/>
  <c r="AG209" i="30" s="1"/>
  <c r="AG229" i="30" s="1"/>
  <c r="AF9" i="30"/>
  <c r="AF29" i="30" s="1"/>
  <c r="AF49" i="30" s="1"/>
  <c r="AF69" i="30" s="1"/>
  <c r="AF89" i="30" s="1"/>
  <c r="AF109" i="30" s="1"/>
  <c r="AF129" i="30" s="1"/>
  <c r="AF149" i="30" s="1"/>
  <c r="AF169" i="30" s="1"/>
  <c r="AF189" i="30" s="1"/>
  <c r="AF209" i="30" s="1"/>
  <c r="AF229" i="30" s="1"/>
  <c r="AE9" i="30"/>
  <c r="AE29" i="30" s="1"/>
  <c r="AE49" i="30" s="1"/>
  <c r="AE69" i="30" s="1"/>
  <c r="AE89" i="30" s="1"/>
  <c r="AE109" i="30" s="1"/>
  <c r="AE129" i="30" s="1"/>
  <c r="AE149" i="30" s="1"/>
  <c r="AE169" i="30" s="1"/>
  <c r="AE189" i="30" s="1"/>
  <c r="AE209" i="30" s="1"/>
  <c r="AE229" i="30" s="1"/>
  <c r="AD9" i="30"/>
  <c r="AD29" i="30" s="1"/>
  <c r="AD49" i="30" s="1"/>
  <c r="AD69" i="30" s="1"/>
  <c r="AD89" i="30" s="1"/>
  <c r="AD109" i="30" s="1"/>
  <c r="AD129" i="30" s="1"/>
  <c r="AD149" i="30" s="1"/>
  <c r="AD169" i="30" s="1"/>
  <c r="AD189" i="30" s="1"/>
  <c r="AD209" i="30" s="1"/>
  <c r="AD229" i="30" s="1"/>
  <c r="AC9" i="30"/>
  <c r="AC29" i="30" s="1"/>
  <c r="AC49" i="30" s="1"/>
  <c r="AC69" i="30" s="1"/>
  <c r="AC89" i="30" s="1"/>
  <c r="AC109" i="30" s="1"/>
  <c r="AC129" i="30" s="1"/>
  <c r="AC149" i="30" s="1"/>
  <c r="AC169" i="30" s="1"/>
  <c r="AC189" i="30" s="1"/>
  <c r="AC209" i="30" s="1"/>
  <c r="AC229" i="30" s="1"/>
  <c r="AB9" i="30"/>
  <c r="AB29" i="30" s="1"/>
  <c r="AB49" i="30" s="1"/>
  <c r="AB69" i="30" s="1"/>
  <c r="AB89" i="30" s="1"/>
  <c r="AB109" i="30" s="1"/>
  <c r="AB129" i="30" s="1"/>
  <c r="AB149" i="30" s="1"/>
  <c r="AB169" i="30" s="1"/>
  <c r="AB189" i="30" s="1"/>
  <c r="AB209" i="30" s="1"/>
  <c r="AB229" i="30" s="1"/>
  <c r="AA9" i="30"/>
  <c r="AA29" i="30" s="1"/>
  <c r="AA49" i="30" s="1"/>
  <c r="AA69" i="30" s="1"/>
  <c r="AA89" i="30" s="1"/>
  <c r="AA109" i="30" s="1"/>
  <c r="AA129" i="30" s="1"/>
  <c r="AA149" i="30" s="1"/>
  <c r="AA169" i="30" s="1"/>
  <c r="AA189" i="30" s="1"/>
  <c r="AA209" i="30" s="1"/>
  <c r="AA229" i="30" s="1"/>
  <c r="Z9" i="30"/>
  <c r="Z29" i="30" s="1"/>
  <c r="Z49" i="30" s="1"/>
  <c r="Z69" i="30" s="1"/>
  <c r="Z89" i="30" s="1"/>
  <c r="Z109" i="30" s="1"/>
  <c r="Z129" i="30" s="1"/>
  <c r="Z149" i="30" s="1"/>
  <c r="Z169" i="30" s="1"/>
  <c r="Z189" i="30" s="1"/>
  <c r="Z209" i="30" s="1"/>
  <c r="Z229" i="30" s="1"/>
  <c r="Y9" i="30"/>
  <c r="Y29" i="30" s="1"/>
  <c r="Y49" i="30" s="1"/>
  <c r="Y69" i="30" s="1"/>
  <c r="Y89" i="30" s="1"/>
  <c r="Y109" i="30" s="1"/>
  <c r="Y129" i="30" s="1"/>
  <c r="Y149" i="30" s="1"/>
  <c r="Y169" i="30" s="1"/>
  <c r="Y189" i="30" s="1"/>
  <c r="Y209" i="30" s="1"/>
  <c r="Y229" i="30" s="1"/>
  <c r="X9" i="30"/>
  <c r="X29" i="30" s="1"/>
  <c r="X49" i="30" s="1"/>
  <c r="X69" i="30" s="1"/>
  <c r="X89" i="30" s="1"/>
  <c r="X109" i="30" s="1"/>
  <c r="X129" i="30" s="1"/>
  <c r="X149" i="30" s="1"/>
  <c r="X169" i="30" s="1"/>
  <c r="X189" i="30" s="1"/>
  <c r="X209" i="30" s="1"/>
  <c r="X229" i="30" s="1"/>
  <c r="W9" i="30"/>
  <c r="W29" i="30" s="1"/>
  <c r="W49" i="30" s="1"/>
  <c r="W69" i="30" s="1"/>
  <c r="W89" i="30" s="1"/>
  <c r="W109" i="30" s="1"/>
  <c r="W129" i="30" s="1"/>
  <c r="W149" i="30" s="1"/>
  <c r="W169" i="30" s="1"/>
  <c r="W189" i="30" s="1"/>
  <c r="W209" i="30" s="1"/>
  <c r="W229" i="30" s="1"/>
  <c r="V9" i="30"/>
  <c r="V29" i="30" s="1"/>
  <c r="V49" i="30" s="1"/>
  <c r="V69" i="30" s="1"/>
  <c r="V89" i="30" s="1"/>
  <c r="V109" i="30" s="1"/>
  <c r="V129" i="30" s="1"/>
  <c r="V149" i="30" s="1"/>
  <c r="V169" i="30" s="1"/>
  <c r="V189" i="30" s="1"/>
  <c r="V209" i="30" s="1"/>
  <c r="V229" i="30" s="1"/>
  <c r="U9" i="30"/>
  <c r="U29" i="30" s="1"/>
  <c r="U49" i="30" s="1"/>
  <c r="U69" i="30" s="1"/>
  <c r="U89" i="30" s="1"/>
  <c r="U109" i="30" s="1"/>
  <c r="U129" i="30" s="1"/>
  <c r="U149" i="30" s="1"/>
  <c r="U169" i="30" s="1"/>
  <c r="U189" i="30" s="1"/>
  <c r="U209" i="30" s="1"/>
  <c r="U229" i="30" s="1"/>
  <c r="T9" i="30"/>
  <c r="T29" i="30" s="1"/>
  <c r="T49" i="30" s="1"/>
  <c r="T69" i="30" s="1"/>
  <c r="T89" i="30" s="1"/>
  <c r="T109" i="30" s="1"/>
  <c r="T129" i="30" s="1"/>
  <c r="T149" i="30" s="1"/>
  <c r="T169" i="30" s="1"/>
  <c r="T189" i="30" s="1"/>
  <c r="T209" i="30" s="1"/>
  <c r="T229" i="30" s="1"/>
  <c r="S9" i="30"/>
  <c r="S29" i="30" s="1"/>
  <c r="S49" i="30" s="1"/>
  <c r="S69" i="30" s="1"/>
  <c r="S89" i="30" s="1"/>
  <c r="S109" i="30" s="1"/>
  <c r="S129" i="30" s="1"/>
  <c r="S149" i="30" s="1"/>
  <c r="S169" i="30" s="1"/>
  <c r="S189" i="30" s="1"/>
  <c r="S209" i="30" s="1"/>
  <c r="S229" i="30" s="1"/>
  <c r="R9" i="30"/>
  <c r="R29" i="30" s="1"/>
  <c r="R49" i="30" s="1"/>
  <c r="R69" i="30" s="1"/>
  <c r="R89" i="30" s="1"/>
  <c r="R109" i="30" s="1"/>
  <c r="R129" i="30" s="1"/>
  <c r="R149" i="30" s="1"/>
  <c r="R169" i="30" s="1"/>
  <c r="R189" i="30" s="1"/>
  <c r="R209" i="30" s="1"/>
  <c r="R229" i="30" s="1"/>
  <c r="Q9" i="30"/>
  <c r="Q29" i="30" s="1"/>
  <c r="Q49" i="30" s="1"/>
  <c r="Q69" i="30" s="1"/>
  <c r="Q89" i="30" s="1"/>
  <c r="Q109" i="30" s="1"/>
  <c r="Q129" i="30" s="1"/>
  <c r="Q149" i="30" s="1"/>
  <c r="Q169" i="30" s="1"/>
  <c r="Q189" i="30" s="1"/>
  <c r="Q209" i="30" s="1"/>
  <c r="Q229" i="30" s="1"/>
  <c r="P9" i="30"/>
  <c r="P29" i="30" s="1"/>
  <c r="P49" i="30" s="1"/>
  <c r="P69" i="30" s="1"/>
  <c r="P89" i="30" s="1"/>
  <c r="P109" i="30" s="1"/>
  <c r="P129" i="30" s="1"/>
  <c r="P149" i="30" s="1"/>
  <c r="P169" i="30" s="1"/>
  <c r="P189" i="30" s="1"/>
  <c r="P209" i="30" s="1"/>
  <c r="P229" i="30" s="1"/>
  <c r="O9" i="30"/>
  <c r="O29" i="30" s="1"/>
  <c r="O49" i="30" s="1"/>
  <c r="O69" i="30" s="1"/>
  <c r="O89" i="30" s="1"/>
  <c r="O109" i="30" s="1"/>
  <c r="O129" i="30" s="1"/>
  <c r="O149" i="30" s="1"/>
  <c r="O169" i="30" s="1"/>
  <c r="O189" i="30" s="1"/>
  <c r="O209" i="30" s="1"/>
  <c r="O229" i="30" s="1"/>
  <c r="N9" i="30"/>
  <c r="N29" i="30" s="1"/>
  <c r="N49" i="30" s="1"/>
  <c r="N69" i="30" s="1"/>
  <c r="N89" i="30" s="1"/>
  <c r="N109" i="30" s="1"/>
  <c r="N129" i="30" s="1"/>
  <c r="N149" i="30" s="1"/>
  <c r="N169" i="30" s="1"/>
  <c r="N189" i="30" s="1"/>
  <c r="N209" i="30" s="1"/>
  <c r="N229" i="30" s="1"/>
  <c r="M9" i="30"/>
  <c r="M29" i="30" s="1"/>
  <c r="M49" i="30" s="1"/>
  <c r="M69" i="30" s="1"/>
  <c r="M89" i="30" s="1"/>
  <c r="M109" i="30" s="1"/>
  <c r="M129" i="30" s="1"/>
  <c r="M149" i="30" s="1"/>
  <c r="M169" i="30" s="1"/>
  <c r="M189" i="30" s="1"/>
  <c r="M209" i="30" s="1"/>
  <c r="M229" i="30" s="1"/>
  <c r="L9" i="30"/>
  <c r="L29" i="30" s="1"/>
  <c r="L49" i="30" s="1"/>
  <c r="L69" i="30" s="1"/>
  <c r="L89" i="30" s="1"/>
  <c r="L109" i="30" s="1"/>
  <c r="L129" i="30" s="1"/>
  <c r="L149" i="30" s="1"/>
  <c r="L169" i="30" s="1"/>
  <c r="L189" i="30" s="1"/>
  <c r="L209" i="30" s="1"/>
  <c r="L229" i="30" s="1"/>
  <c r="K9" i="30"/>
  <c r="K29" i="30" s="1"/>
  <c r="K49" i="30" s="1"/>
  <c r="K69" i="30" s="1"/>
  <c r="K89" i="30" s="1"/>
  <c r="K109" i="30" s="1"/>
  <c r="K129" i="30" s="1"/>
  <c r="K149" i="30" s="1"/>
  <c r="K169" i="30" s="1"/>
  <c r="K189" i="30" s="1"/>
  <c r="K209" i="30" s="1"/>
  <c r="K229" i="30" s="1"/>
  <c r="J9" i="30"/>
  <c r="J29" i="30" s="1"/>
  <c r="J49" i="30" s="1"/>
  <c r="J69" i="30" s="1"/>
  <c r="J89" i="30" s="1"/>
  <c r="J109" i="30" s="1"/>
  <c r="J129" i="30" s="1"/>
  <c r="J149" i="30" s="1"/>
  <c r="J169" i="30" s="1"/>
  <c r="J189" i="30" s="1"/>
  <c r="J209" i="30" s="1"/>
  <c r="J229" i="30" s="1"/>
  <c r="I9" i="30"/>
  <c r="I29" i="30" s="1"/>
  <c r="I49" i="30" s="1"/>
  <c r="I69" i="30" s="1"/>
  <c r="I89" i="30" s="1"/>
  <c r="I109" i="30" s="1"/>
  <c r="I129" i="30" s="1"/>
  <c r="I149" i="30" s="1"/>
  <c r="I169" i="30" s="1"/>
  <c r="I189" i="30" s="1"/>
  <c r="I209" i="30" s="1"/>
  <c r="I229" i="30" s="1"/>
  <c r="H9" i="30"/>
  <c r="H29" i="30" s="1"/>
  <c r="H49" i="30" s="1"/>
  <c r="H69" i="30" s="1"/>
  <c r="H89" i="30" s="1"/>
  <c r="H109" i="30" s="1"/>
  <c r="H129" i="30" s="1"/>
  <c r="H149" i="30" s="1"/>
  <c r="H169" i="30" s="1"/>
  <c r="H189" i="30" s="1"/>
  <c r="H209" i="30" s="1"/>
  <c r="H229" i="30" s="1"/>
  <c r="G9" i="30"/>
  <c r="G29" i="30" s="1"/>
  <c r="G49" i="30" s="1"/>
  <c r="G69" i="30" s="1"/>
  <c r="G89" i="30" s="1"/>
  <c r="G109" i="30" s="1"/>
  <c r="G129" i="30" s="1"/>
  <c r="G149" i="30" s="1"/>
  <c r="G169" i="30" s="1"/>
  <c r="G189" i="30" s="1"/>
  <c r="G209" i="30" s="1"/>
  <c r="G229" i="30" s="1"/>
  <c r="F9" i="30"/>
  <c r="F29" i="30" s="1"/>
  <c r="F49" i="30" s="1"/>
  <c r="F69" i="30" s="1"/>
  <c r="F89" i="30" s="1"/>
  <c r="F109" i="30" s="1"/>
  <c r="F129" i="30" s="1"/>
  <c r="F149" i="30" s="1"/>
  <c r="F169" i="30" s="1"/>
  <c r="F189" i="30" s="1"/>
  <c r="F209" i="30" s="1"/>
  <c r="F229" i="30" s="1"/>
  <c r="E9" i="30"/>
  <c r="E29" i="30" s="1"/>
  <c r="E49" i="30" s="1"/>
  <c r="E69" i="30" s="1"/>
  <c r="E89" i="30" s="1"/>
  <c r="E109" i="30" s="1"/>
  <c r="E129" i="30" s="1"/>
  <c r="E149" i="30" s="1"/>
  <c r="E169" i="30" s="1"/>
  <c r="E189" i="30" s="1"/>
  <c r="E209" i="30" s="1"/>
  <c r="E229" i="30" s="1"/>
  <c r="D9" i="30"/>
  <c r="D29" i="30" s="1"/>
  <c r="D49" i="30" s="1"/>
  <c r="D69" i="30" s="1"/>
  <c r="D89" i="30" s="1"/>
  <c r="D109" i="30" s="1"/>
  <c r="D129" i="30" s="1"/>
  <c r="D149" i="30" s="1"/>
  <c r="D169" i="30" s="1"/>
  <c r="D189" i="30" s="1"/>
  <c r="D209" i="30" s="1"/>
  <c r="D229" i="30" s="1"/>
  <c r="AG8" i="30"/>
  <c r="AG28" i="30" s="1"/>
  <c r="AG48" i="30" s="1"/>
  <c r="AG68" i="30" s="1"/>
  <c r="AG88" i="30" s="1"/>
  <c r="AG108" i="30" s="1"/>
  <c r="AG128" i="30" s="1"/>
  <c r="AG148" i="30" s="1"/>
  <c r="AG168" i="30" s="1"/>
  <c r="AG188" i="30" s="1"/>
  <c r="AG208" i="30" s="1"/>
  <c r="AG228" i="30" s="1"/>
  <c r="AF8" i="30"/>
  <c r="AF28" i="30" s="1"/>
  <c r="AF48" i="30" s="1"/>
  <c r="AF68" i="30" s="1"/>
  <c r="AF88" i="30" s="1"/>
  <c r="AF108" i="30" s="1"/>
  <c r="AF128" i="30" s="1"/>
  <c r="AF148" i="30" s="1"/>
  <c r="AF168" i="30" s="1"/>
  <c r="AF188" i="30" s="1"/>
  <c r="AF208" i="30" s="1"/>
  <c r="AF228" i="30" s="1"/>
  <c r="AE8" i="30"/>
  <c r="AE28" i="30" s="1"/>
  <c r="AE48" i="30" s="1"/>
  <c r="AE68" i="30" s="1"/>
  <c r="AE88" i="30" s="1"/>
  <c r="AE108" i="30" s="1"/>
  <c r="AE128" i="30" s="1"/>
  <c r="AE148" i="30" s="1"/>
  <c r="AE168" i="30" s="1"/>
  <c r="AE188" i="30" s="1"/>
  <c r="AE208" i="30" s="1"/>
  <c r="AE228" i="30" s="1"/>
  <c r="AD8" i="30"/>
  <c r="AD28" i="30" s="1"/>
  <c r="AD48" i="30" s="1"/>
  <c r="AD68" i="30" s="1"/>
  <c r="AD88" i="30" s="1"/>
  <c r="AD108" i="30" s="1"/>
  <c r="AD128" i="30" s="1"/>
  <c r="AD148" i="30" s="1"/>
  <c r="AD168" i="30" s="1"/>
  <c r="AD188" i="30" s="1"/>
  <c r="AD208" i="30" s="1"/>
  <c r="AD228" i="30" s="1"/>
  <c r="AC8" i="30"/>
  <c r="AC28" i="30" s="1"/>
  <c r="AC48" i="30" s="1"/>
  <c r="AC68" i="30" s="1"/>
  <c r="AC88" i="30" s="1"/>
  <c r="AC108" i="30" s="1"/>
  <c r="AC128" i="30" s="1"/>
  <c r="AC148" i="30" s="1"/>
  <c r="AC168" i="30" s="1"/>
  <c r="AC188" i="30" s="1"/>
  <c r="AC208" i="30" s="1"/>
  <c r="AC228" i="30" s="1"/>
  <c r="AB8" i="30"/>
  <c r="AB28" i="30" s="1"/>
  <c r="AB48" i="30" s="1"/>
  <c r="AB68" i="30" s="1"/>
  <c r="AB88" i="30" s="1"/>
  <c r="AB108" i="30" s="1"/>
  <c r="AB128" i="30" s="1"/>
  <c r="AB148" i="30" s="1"/>
  <c r="AB168" i="30" s="1"/>
  <c r="AB188" i="30" s="1"/>
  <c r="AB208" i="30" s="1"/>
  <c r="AB228" i="30" s="1"/>
  <c r="AA8" i="30"/>
  <c r="AA28" i="30" s="1"/>
  <c r="AA48" i="30" s="1"/>
  <c r="AA68" i="30" s="1"/>
  <c r="AA88" i="30" s="1"/>
  <c r="AA108" i="30" s="1"/>
  <c r="AA128" i="30" s="1"/>
  <c r="AA148" i="30" s="1"/>
  <c r="AA168" i="30" s="1"/>
  <c r="AA188" i="30" s="1"/>
  <c r="AA208" i="30" s="1"/>
  <c r="AA228" i="30" s="1"/>
  <c r="Z8" i="30"/>
  <c r="Z28" i="30" s="1"/>
  <c r="Z48" i="30" s="1"/>
  <c r="Z68" i="30" s="1"/>
  <c r="Z88" i="30" s="1"/>
  <c r="Z108" i="30" s="1"/>
  <c r="Z128" i="30" s="1"/>
  <c r="Z148" i="30" s="1"/>
  <c r="Z168" i="30" s="1"/>
  <c r="Z188" i="30" s="1"/>
  <c r="Z208" i="30" s="1"/>
  <c r="Z228" i="30" s="1"/>
  <c r="Y8" i="30"/>
  <c r="Y28" i="30" s="1"/>
  <c r="Y48" i="30" s="1"/>
  <c r="Y68" i="30" s="1"/>
  <c r="Y88" i="30" s="1"/>
  <c r="Y108" i="30" s="1"/>
  <c r="Y128" i="30" s="1"/>
  <c r="Y148" i="30" s="1"/>
  <c r="Y168" i="30" s="1"/>
  <c r="Y188" i="30" s="1"/>
  <c r="Y208" i="30" s="1"/>
  <c r="Y228" i="30" s="1"/>
  <c r="X8" i="30"/>
  <c r="X28" i="30" s="1"/>
  <c r="X48" i="30" s="1"/>
  <c r="X68" i="30" s="1"/>
  <c r="X88" i="30" s="1"/>
  <c r="X108" i="30" s="1"/>
  <c r="X128" i="30" s="1"/>
  <c r="X148" i="30" s="1"/>
  <c r="X168" i="30" s="1"/>
  <c r="X188" i="30" s="1"/>
  <c r="X208" i="30" s="1"/>
  <c r="X228" i="30" s="1"/>
  <c r="W8" i="30"/>
  <c r="W28" i="30" s="1"/>
  <c r="W48" i="30" s="1"/>
  <c r="W68" i="30" s="1"/>
  <c r="W88" i="30" s="1"/>
  <c r="W108" i="30" s="1"/>
  <c r="W128" i="30" s="1"/>
  <c r="W148" i="30" s="1"/>
  <c r="W168" i="30" s="1"/>
  <c r="W188" i="30" s="1"/>
  <c r="W208" i="30" s="1"/>
  <c r="W228" i="30" s="1"/>
  <c r="V8" i="30"/>
  <c r="V28" i="30" s="1"/>
  <c r="V48" i="30" s="1"/>
  <c r="V68" i="30" s="1"/>
  <c r="V88" i="30" s="1"/>
  <c r="V108" i="30" s="1"/>
  <c r="V128" i="30" s="1"/>
  <c r="V148" i="30" s="1"/>
  <c r="V168" i="30" s="1"/>
  <c r="V188" i="30" s="1"/>
  <c r="V208" i="30" s="1"/>
  <c r="V228" i="30" s="1"/>
  <c r="U8" i="30"/>
  <c r="U28" i="30" s="1"/>
  <c r="U48" i="30" s="1"/>
  <c r="U68" i="30" s="1"/>
  <c r="U88" i="30" s="1"/>
  <c r="U108" i="30" s="1"/>
  <c r="U128" i="30" s="1"/>
  <c r="U148" i="30" s="1"/>
  <c r="U168" i="30" s="1"/>
  <c r="U188" i="30" s="1"/>
  <c r="U208" i="30" s="1"/>
  <c r="U228" i="30" s="1"/>
  <c r="T8" i="30"/>
  <c r="T28" i="30" s="1"/>
  <c r="T48" i="30" s="1"/>
  <c r="T68" i="30" s="1"/>
  <c r="T88" i="30" s="1"/>
  <c r="T108" i="30" s="1"/>
  <c r="T128" i="30" s="1"/>
  <c r="T148" i="30" s="1"/>
  <c r="T168" i="30" s="1"/>
  <c r="T188" i="30" s="1"/>
  <c r="T208" i="30" s="1"/>
  <c r="T228" i="30" s="1"/>
  <c r="S8" i="30"/>
  <c r="S28" i="30" s="1"/>
  <c r="S48" i="30" s="1"/>
  <c r="S68" i="30" s="1"/>
  <c r="S88" i="30" s="1"/>
  <c r="S108" i="30" s="1"/>
  <c r="S128" i="30" s="1"/>
  <c r="S148" i="30" s="1"/>
  <c r="S168" i="30" s="1"/>
  <c r="S188" i="30" s="1"/>
  <c r="S208" i="30" s="1"/>
  <c r="S228" i="30" s="1"/>
  <c r="R8" i="30"/>
  <c r="R28" i="30" s="1"/>
  <c r="R48" i="30" s="1"/>
  <c r="R68" i="30" s="1"/>
  <c r="R88" i="30" s="1"/>
  <c r="R108" i="30" s="1"/>
  <c r="R128" i="30" s="1"/>
  <c r="R148" i="30" s="1"/>
  <c r="R168" i="30" s="1"/>
  <c r="R188" i="30" s="1"/>
  <c r="R208" i="30" s="1"/>
  <c r="R228" i="30" s="1"/>
  <c r="Q8" i="30"/>
  <c r="Q28" i="30" s="1"/>
  <c r="Q48" i="30" s="1"/>
  <c r="Q68" i="30" s="1"/>
  <c r="Q88" i="30" s="1"/>
  <c r="Q108" i="30" s="1"/>
  <c r="Q128" i="30" s="1"/>
  <c r="Q148" i="30" s="1"/>
  <c r="Q168" i="30" s="1"/>
  <c r="Q188" i="30" s="1"/>
  <c r="Q208" i="30" s="1"/>
  <c r="Q228" i="30" s="1"/>
  <c r="P8" i="30"/>
  <c r="P28" i="30" s="1"/>
  <c r="P48" i="30" s="1"/>
  <c r="P68" i="30" s="1"/>
  <c r="P88" i="30" s="1"/>
  <c r="P108" i="30" s="1"/>
  <c r="P128" i="30" s="1"/>
  <c r="P148" i="30" s="1"/>
  <c r="P168" i="30" s="1"/>
  <c r="P188" i="30" s="1"/>
  <c r="P208" i="30" s="1"/>
  <c r="P228" i="30" s="1"/>
  <c r="O8" i="30"/>
  <c r="O28" i="30" s="1"/>
  <c r="O48" i="30" s="1"/>
  <c r="O68" i="30" s="1"/>
  <c r="O88" i="30" s="1"/>
  <c r="O108" i="30" s="1"/>
  <c r="O128" i="30" s="1"/>
  <c r="O148" i="30" s="1"/>
  <c r="O168" i="30" s="1"/>
  <c r="O188" i="30" s="1"/>
  <c r="O208" i="30" s="1"/>
  <c r="O228" i="30" s="1"/>
  <c r="N8" i="30"/>
  <c r="N28" i="30" s="1"/>
  <c r="N48" i="30" s="1"/>
  <c r="N68" i="30" s="1"/>
  <c r="N88" i="30" s="1"/>
  <c r="N108" i="30" s="1"/>
  <c r="N128" i="30" s="1"/>
  <c r="N148" i="30" s="1"/>
  <c r="N168" i="30" s="1"/>
  <c r="N188" i="30" s="1"/>
  <c r="N208" i="30" s="1"/>
  <c r="N228" i="30" s="1"/>
  <c r="M8" i="30"/>
  <c r="M28" i="30" s="1"/>
  <c r="M48" i="30" s="1"/>
  <c r="M68" i="30" s="1"/>
  <c r="M88" i="30" s="1"/>
  <c r="M108" i="30" s="1"/>
  <c r="M128" i="30" s="1"/>
  <c r="M148" i="30" s="1"/>
  <c r="M168" i="30" s="1"/>
  <c r="M188" i="30" s="1"/>
  <c r="M208" i="30" s="1"/>
  <c r="M228" i="30" s="1"/>
  <c r="L8" i="30"/>
  <c r="L28" i="30" s="1"/>
  <c r="L48" i="30" s="1"/>
  <c r="L68" i="30" s="1"/>
  <c r="L88" i="30" s="1"/>
  <c r="L108" i="30" s="1"/>
  <c r="L128" i="30" s="1"/>
  <c r="L148" i="30" s="1"/>
  <c r="L168" i="30" s="1"/>
  <c r="L188" i="30" s="1"/>
  <c r="L208" i="30" s="1"/>
  <c r="L228" i="30" s="1"/>
  <c r="K8" i="30"/>
  <c r="K28" i="30" s="1"/>
  <c r="K48" i="30" s="1"/>
  <c r="K68" i="30" s="1"/>
  <c r="K88" i="30" s="1"/>
  <c r="K108" i="30" s="1"/>
  <c r="K128" i="30" s="1"/>
  <c r="K148" i="30" s="1"/>
  <c r="K168" i="30" s="1"/>
  <c r="K188" i="30" s="1"/>
  <c r="K208" i="30" s="1"/>
  <c r="K228" i="30" s="1"/>
  <c r="J8" i="30"/>
  <c r="J28" i="30" s="1"/>
  <c r="J48" i="30" s="1"/>
  <c r="J68" i="30" s="1"/>
  <c r="J88" i="30" s="1"/>
  <c r="J108" i="30" s="1"/>
  <c r="J128" i="30" s="1"/>
  <c r="J148" i="30" s="1"/>
  <c r="J168" i="30" s="1"/>
  <c r="J188" i="30" s="1"/>
  <c r="J208" i="30" s="1"/>
  <c r="J228" i="30" s="1"/>
  <c r="I8" i="30"/>
  <c r="I28" i="30" s="1"/>
  <c r="I48" i="30" s="1"/>
  <c r="I68" i="30" s="1"/>
  <c r="I88" i="30" s="1"/>
  <c r="I108" i="30" s="1"/>
  <c r="I128" i="30" s="1"/>
  <c r="I148" i="30" s="1"/>
  <c r="I168" i="30" s="1"/>
  <c r="I188" i="30" s="1"/>
  <c r="I208" i="30" s="1"/>
  <c r="I228" i="30" s="1"/>
  <c r="H8" i="30"/>
  <c r="H28" i="30" s="1"/>
  <c r="H48" i="30" s="1"/>
  <c r="H68" i="30" s="1"/>
  <c r="H88" i="30" s="1"/>
  <c r="H108" i="30" s="1"/>
  <c r="H128" i="30" s="1"/>
  <c r="H148" i="30" s="1"/>
  <c r="H168" i="30" s="1"/>
  <c r="H188" i="30" s="1"/>
  <c r="H208" i="30" s="1"/>
  <c r="H228" i="30" s="1"/>
  <c r="G8" i="30"/>
  <c r="G28" i="30" s="1"/>
  <c r="G48" i="30" s="1"/>
  <c r="G68" i="30" s="1"/>
  <c r="G88" i="30" s="1"/>
  <c r="G108" i="30" s="1"/>
  <c r="G128" i="30" s="1"/>
  <c r="G148" i="30" s="1"/>
  <c r="G168" i="30" s="1"/>
  <c r="G188" i="30" s="1"/>
  <c r="G208" i="30" s="1"/>
  <c r="G228" i="30" s="1"/>
  <c r="F8" i="30"/>
  <c r="F28" i="30" s="1"/>
  <c r="F48" i="30" s="1"/>
  <c r="F68" i="30" s="1"/>
  <c r="F88" i="30" s="1"/>
  <c r="F108" i="30" s="1"/>
  <c r="F128" i="30" s="1"/>
  <c r="F148" i="30" s="1"/>
  <c r="F168" i="30" s="1"/>
  <c r="F188" i="30" s="1"/>
  <c r="F208" i="30" s="1"/>
  <c r="F228" i="30" s="1"/>
  <c r="E8" i="30"/>
  <c r="E28" i="30" s="1"/>
  <c r="E48" i="30" s="1"/>
  <c r="E68" i="30" s="1"/>
  <c r="E88" i="30" s="1"/>
  <c r="E108" i="30" s="1"/>
  <c r="E128" i="30" s="1"/>
  <c r="E148" i="30" s="1"/>
  <c r="E168" i="30" s="1"/>
  <c r="E188" i="30" s="1"/>
  <c r="E208" i="30" s="1"/>
  <c r="E228" i="30" s="1"/>
  <c r="D8" i="30"/>
  <c r="D28" i="30" s="1"/>
  <c r="D48" i="30" s="1"/>
  <c r="D68" i="30" s="1"/>
  <c r="D88" i="30" s="1"/>
  <c r="D108" i="30" s="1"/>
  <c r="D128" i="30" s="1"/>
  <c r="D148" i="30" s="1"/>
  <c r="D168" i="30" s="1"/>
  <c r="D188" i="30" s="1"/>
  <c r="D208" i="30" s="1"/>
  <c r="D228" i="30" s="1"/>
  <c r="AG7" i="30"/>
  <c r="AG27" i="30" s="1"/>
  <c r="AG47" i="30" s="1"/>
  <c r="AG67" i="30" s="1"/>
  <c r="AG87" i="30" s="1"/>
  <c r="AG107" i="30" s="1"/>
  <c r="AG127" i="30" s="1"/>
  <c r="AG147" i="30" s="1"/>
  <c r="AG167" i="30" s="1"/>
  <c r="AG187" i="30" s="1"/>
  <c r="AG207" i="30" s="1"/>
  <c r="AG227" i="30" s="1"/>
  <c r="AF7" i="30"/>
  <c r="AF27" i="30" s="1"/>
  <c r="AF47" i="30" s="1"/>
  <c r="AF67" i="30" s="1"/>
  <c r="AF87" i="30" s="1"/>
  <c r="AF107" i="30" s="1"/>
  <c r="AF127" i="30" s="1"/>
  <c r="AF147" i="30" s="1"/>
  <c r="AF167" i="30" s="1"/>
  <c r="AF187" i="30" s="1"/>
  <c r="AF207" i="30" s="1"/>
  <c r="AF227" i="30" s="1"/>
  <c r="AE7" i="30"/>
  <c r="AE27" i="30" s="1"/>
  <c r="AE47" i="30" s="1"/>
  <c r="AE67" i="30" s="1"/>
  <c r="AE87" i="30" s="1"/>
  <c r="AE107" i="30" s="1"/>
  <c r="AE127" i="30" s="1"/>
  <c r="AE147" i="30" s="1"/>
  <c r="AE167" i="30" s="1"/>
  <c r="AE187" i="30" s="1"/>
  <c r="AE207" i="30" s="1"/>
  <c r="AE227" i="30" s="1"/>
  <c r="AD7" i="30"/>
  <c r="AD27" i="30" s="1"/>
  <c r="AD47" i="30" s="1"/>
  <c r="AD67" i="30" s="1"/>
  <c r="AD87" i="30" s="1"/>
  <c r="AD107" i="30" s="1"/>
  <c r="AD127" i="30" s="1"/>
  <c r="AD147" i="30" s="1"/>
  <c r="AD167" i="30" s="1"/>
  <c r="AD187" i="30" s="1"/>
  <c r="AD207" i="30" s="1"/>
  <c r="AD227" i="30" s="1"/>
  <c r="AC7" i="30"/>
  <c r="AC27" i="30" s="1"/>
  <c r="AC47" i="30" s="1"/>
  <c r="AC67" i="30" s="1"/>
  <c r="AC87" i="30" s="1"/>
  <c r="AC107" i="30" s="1"/>
  <c r="AC127" i="30" s="1"/>
  <c r="AC147" i="30" s="1"/>
  <c r="AC167" i="30" s="1"/>
  <c r="AC187" i="30" s="1"/>
  <c r="AC207" i="30" s="1"/>
  <c r="AC227" i="30" s="1"/>
  <c r="AB7" i="30"/>
  <c r="AB27" i="30" s="1"/>
  <c r="AB47" i="30" s="1"/>
  <c r="AB67" i="30" s="1"/>
  <c r="AB87" i="30" s="1"/>
  <c r="AB107" i="30" s="1"/>
  <c r="AB127" i="30" s="1"/>
  <c r="AB147" i="30" s="1"/>
  <c r="AB167" i="30" s="1"/>
  <c r="AB187" i="30" s="1"/>
  <c r="AB207" i="30" s="1"/>
  <c r="AB227" i="30" s="1"/>
  <c r="AA7" i="30"/>
  <c r="AA27" i="30" s="1"/>
  <c r="AA47" i="30" s="1"/>
  <c r="AA67" i="30" s="1"/>
  <c r="AA87" i="30" s="1"/>
  <c r="AA107" i="30" s="1"/>
  <c r="AA127" i="30" s="1"/>
  <c r="AA147" i="30" s="1"/>
  <c r="AA167" i="30" s="1"/>
  <c r="AA187" i="30" s="1"/>
  <c r="AA207" i="30" s="1"/>
  <c r="AA227" i="30" s="1"/>
  <c r="Z7" i="30"/>
  <c r="Z27" i="30" s="1"/>
  <c r="Z47" i="30" s="1"/>
  <c r="Z67" i="30" s="1"/>
  <c r="Z87" i="30" s="1"/>
  <c r="Z107" i="30" s="1"/>
  <c r="Z127" i="30" s="1"/>
  <c r="Z147" i="30" s="1"/>
  <c r="Z167" i="30" s="1"/>
  <c r="Z187" i="30" s="1"/>
  <c r="Z207" i="30" s="1"/>
  <c r="Z227" i="30" s="1"/>
  <c r="Y7" i="30"/>
  <c r="Y27" i="30" s="1"/>
  <c r="Y47" i="30" s="1"/>
  <c r="Y67" i="30" s="1"/>
  <c r="Y87" i="30" s="1"/>
  <c r="Y107" i="30" s="1"/>
  <c r="Y127" i="30" s="1"/>
  <c r="Y147" i="30" s="1"/>
  <c r="Y167" i="30" s="1"/>
  <c r="Y187" i="30" s="1"/>
  <c r="Y207" i="30" s="1"/>
  <c r="Y227" i="30" s="1"/>
  <c r="X7" i="30"/>
  <c r="X27" i="30" s="1"/>
  <c r="X47" i="30" s="1"/>
  <c r="X67" i="30" s="1"/>
  <c r="X87" i="30" s="1"/>
  <c r="X107" i="30" s="1"/>
  <c r="X127" i="30" s="1"/>
  <c r="X147" i="30" s="1"/>
  <c r="X167" i="30" s="1"/>
  <c r="X187" i="30" s="1"/>
  <c r="X207" i="30" s="1"/>
  <c r="X227" i="30" s="1"/>
  <c r="W7" i="30"/>
  <c r="W27" i="30" s="1"/>
  <c r="W47" i="30" s="1"/>
  <c r="W67" i="30" s="1"/>
  <c r="W87" i="30" s="1"/>
  <c r="W107" i="30" s="1"/>
  <c r="W127" i="30" s="1"/>
  <c r="W147" i="30" s="1"/>
  <c r="W167" i="30" s="1"/>
  <c r="W187" i="30" s="1"/>
  <c r="W207" i="30" s="1"/>
  <c r="W227" i="30" s="1"/>
  <c r="V7" i="30"/>
  <c r="V27" i="30" s="1"/>
  <c r="V47" i="30" s="1"/>
  <c r="V67" i="30" s="1"/>
  <c r="V87" i="30" s="1"/>
  <c r="V107" i="30" s="1"/>
  <c r="V127" i="30" s="1"/>
  <c r="V147" i="30" s="1"/>
  <c r="V167" i="30" s="1"/>
  <c r="V187" i="30" s="1"/>
  <c r="V207" i="30" s="1"/>
  <c r="V227" i="30" s="1"/>
  <c r="U7" i="30"/>
  <c r="U27" i="30" s="1"/>
  <c r="U47" i="30" s="1"/>
  <c r="U67" i="30" s="1"/>
  <c r="U87" i="30" s="1"/>
  <c r="U107" i="30" s="1"/>
  <c r="U127" i="30" s="1"/>
  <c r="U147" i="30" s="1"/>
  <c r="U167" i="30" s="1"/>
  <c r="U187" i="30" s="1"/>
  <c r="U207" i="30" s="1"/>
  <c r="U227" i="30" s="1"/>
  <c r="T7" i="30"/>
  <c r="T27" i="30" s="1"/>
  <c r="T47" i="30" s="1"/>
  <c r="T67" i="30" s="1"/>
  <c r="T87" i="30" s="1"/>
  <c r="T107" i="30" s="1"/>
  <c r="T127" i="30" s="1"/>
  <c r="T147" i="30" s="1"/>
  <c r="T167" i="30" s="1"/>
  <c r="T187" i="30" s="1"/>
  <c r="T207" i="30" s="1"/>
  <c r="T227" i="30" s="1"/>
  <c r="S7" i="30"/>
  <c r="S27" i="30" s="1"/>
  <c r="S47" i="30" s="1"/>
  <c r="S67" i="30" s="1"/>
  <c r="S87" i="30" s="1"/>
  <c r="S107" i="30" s="1"/>
  <c r="S127" i="30" s="1"/>
  <c r="S147" i="30" s="1"/>
  <c r="S167" i="30" s="1"/>
  <c r="S187" i="30" s="1"/>
  <c r="S207" i="30" s="1"/>
  <c r="S227" i="30" s="1"/>
  <c r="R7" i="30"/>
  <c r="R27" i="30" s="1"/>
  <c r="R47" i="30" s="1"/>
  <c r="R67" i="30" s="1"/>
  <c r="R87" i="30" s="1"/>
  <c r="R107" i="30" s="1"/>
  <c r="R127" i="30" s="1"/>
  <c r="R147" i="30" s="1"/>
  <c r="R167" i="30" s="1"/>
  <c r="R187" i="30" s="1"/>
  <c r="R207" i="30" s="1"/>
  <c r="R227" i="30" s="1"/>
  <c r="Q7" i="30"/>
  <c r="Q27" i="30" s="1"/>
  <c r="Q47" i="30" s="1"/>
  <c r="Q67" i="30" s="1"/>
  <c r="Q87" i="30" s="1"/>
  <c r="Q107" i="30" s="1"/>
  <c r="Q127" i="30" s="1"/>
  <c r="Q147" i="30" s="1"/>
  <c r="Q167" i="30" s="1"/>
  <c r="Q187" i="30" s="1"/>
  <c r="Q207" i="30" s="1"/>
  <c r="Q227" i="30" s="1"/>
  <c r="P7" i="30"/>
  <c r="P27" i="30" s="1"/>
  <c r="P47" i="30" s="1"/>
  <c r="P67" i="30" s="1"/>
  <c r="P87" i="30" s="1"/>
  <c r="P107" i="30" s="1"/>
  <c r="P127" i="30" s="1"/>
  <c r="P147" i="30" s="1"/>
  <c r="P167" i="30" s="1"/>
  <c r="P187" i="30" s="1"/>
  <c r="P207" i="30" s="1"/>
  <c r="P227" i="30" s="1"/>
  <c r="O7" i="30"/>
  <c r="O27" i="30" s="1"/>
  <c r="O47" i="30" s="1"/>
  <c r="O67" i="30" s="1"/>
  <c r="O87" i="30" s="1"/>
  <c r="O107" i="30" s="1"/>
  <c r="O127" i="30" s="1"/>
  <c r="O147" i="30" s="1"/>
  <c r="O167" i="30" s="1"/>
  <c r="O187" i="30" s="1"/>
  <c r="O207" i="30" s="1"/>
  <c r="O227" i="30" s="1"/>
  <c r="N7" i="30"/>
  <c r="N27" i="30" s="1"/>
  <c r="N47" i="30" s="1"/>
  <c r="N67" i="30" s="1"/>
  <c r="N87" i="30" s="1"/>
  <c r="N107" i="30" s="1"/>
  <c r="N127" i="30" s="1"/>
  <c r="N147" i="30" s="1"/>
  <c r="N167" i="30" s="1"/>
  <c r="N187" i="30" s="1"/>
  <c r="N207" i="30" s="1"/>
  <c r="N227" i="30" s="1"/>
  <c r="M7" i="30"/>
  <c r="M27" i="30" s="1"/>
  <c r="M47" i="30" s="1"/>
  <c r="M67" i="30" s="1"/>
  <c r="M87" i="30" s="1"/>
  <c r="M107" i="30" s="1"/>
  <c r="M127" i="30" s="1"/>
  <c r="M147" i="30" s="1"/>
  <c r="M167" i="30" s="1"/>
  <c r="M187" i="30" s="1"/>
  <c r="M207" i="30" s="1"/>
  <c r="M227" i="30" s="1"/>
  <c r="L7" i="30"/>
  <c r="L27" i="30" s="1"/>
  <c r="L47" i="30" s="1"/>
  <c r="L67" i="30" s="1"/>
  <c r="L87" i="30" s="1"/>
  <c r="L107" i="30" s="1"/>
  <c r="L127" i="30" s="1"/>
  <c r="L147" i="30" s="1"/>
  <c r="L167" i="30" s="1"/>
  <c r="L187" i="30" s="1"/>
  <c r="L207" i="30" s="1"/>
  <c r="L227" i="30" s="1"/>
  <c r="K7" i="30"/>
  <c r="K27" i="30" s="1"/>
  <c r="K47" i="30" s="1"/>
  <c r="K67" i="30" s="1"/>
  <c r="K87" i="30" s="1"/>
  <c r="K107" i="30" s="1"/>
  <c r="K127" i="30" s="1"/>
  <c r="K147" i="30" s="1"/>
  <c r="K167" i="30" s="1"/>
  <c r="K187" i="30" s="1"/>
  <c r="K207" i="30" s="1"/>
  <c r="K227" i="30" s="1"/>
  <c r="J7" i="30"/>
  <c r="J27" i="30" s="1"/>
  <c r="J47" i="30" s="1"/>
  <c r="J67" i="30" s="1"/>
  <c r="J87" i="30" s="1"/>
  <c r="J107" i="30" s="1"/>
  <c r="J127" i="30" s="1"/>
  <c r="J147" i="30" s="1"/>
  <c r="J167" i="30" s="1"/>
  <c r="J187" i="30" s="1"/>
  <c r="J207" i="30" s="1"/>
  <c r="J227" i="30" s="1"/>
  <c r="I7" i="30"/>
  <c r="I27" i="30" s="1"/>
  <c r="I47" i="30" s="1"/>
  <c r="I67" i="30" s="1"/>
  <c r="I87" i="30" s="1"/>
  <c r="I107" i="30" s="1"/>
  <c r="I127" i="30" s="1"/>
  <c r="I147" i="30" s="1"/>
  <c r="I167" i="30" s="1"/>
  <c r="I187" i="30" s="1"/>
  <c r="I207" i="30" s="1"/>
  <c r="I227" i="30" s="1"/>
  <c r="H7" i="30"/>
  <c r="H27" i="30" s="1"/>
  <c r="H47" i="30" s="1"/>
  <c r="H67" i="30" s="1"/>
  <c r="H87" i="30" s="1"/>
  <c r="H107" i="30" s="1"/>
  <c r="H127" i="30" s="1"/>
  <c r="H147" i="30" s="1"/>
  <c r="H167" i="30" s="1"/>
  <c r="H187" i="30" s="1"/>
  <c r="H207" i="30" s="1"/>
  <c r="H227" i="30" s="1"/>
  <c r="G7" i="30"/>
  <c r="G27" i="30" s="1"/>
  <c r="G47" i="30" s="1"/>
  <c r="G67" i="30" s="1"/>
  <c r="G87" i="30" s="1"/>
  <c r="G107" i="30" s="1"/>
  <c r="G127" i="30" s="1"/>
  <c r="G147" i="30" s="1"/>
  <c r="G167" i="30" s="1"/>
  <c r="G187" i="30" s="1"/>
  <c r="G207" i="30" s="1"/>
  <c r="G227" i="30" s="1"/>
  <c r="F7" i="30"/>
  <c r="F27" i="30" s="1"/>
  <c r="F47" i="30" s="1"/>
  <c r="F67" i="30" s="1"/>
  <c r="F87" i="30" s="1"/>
  <c r="F107" i="30" s="1"/>
  <c r="F127" i="30" s="1"/>
  <c r="F147" i="30" s="1"/>
  <c r="F167" i="30" s="1"/>
  <c r="F187" i="30" s="1"/>
  <c r="F207" i="30" s="1"/>
  <c r="F227" i="30" s="1"/>
  <c r="E7" i="30"/>
  <c r="E27" i="30" s="1"/>
  <c r="E47" i="30" s="1"/>
  <c r="E67" i="30" s="1"/>
  <c r="E87" i="30" s="1"/>
  <c r="E107" i="30" s="1"/>
  <c r="E127" i="30" s="1"/>
  <c r="E147" i="30" s="1"/>
  <c r="E167" i="30" s="1"/>
  <c r="E187" i="30" s="1"/>
  <c r="E207" i="30" s="1"/>
  <c r="E227" i="30" s="1"/>
  <c r="D7" i="30"/>
  <c r="D27" i="30" s="1"/>
  <c r="D47" i="30" s="1"/>
  <c r="D67" i="30" s="1"/>
  <c r="D87" i="30" s="1"/>
  <c r="D107" i="30" s="1"/>
  <c r="D127" i="30" s="1"/>
  <c r="D147" i="30" s="1"/>
  <c r="D167" i="30" s="1"/>
  <c r="D187" i="30" s="1"/>
  <c r="D207" i="30" s="1"/>
  <c r="D227" i="30" s="1"/>
  <c r="AG6" i="30"/>
  <c r="AG26" i="30" s="1"/>
  <c r="AG46" i="30" s="1"/>
  <c r="AG66" i="30" s="1"/>
  <c r="AG86" i="30" s="1"/>
  <c r="AG106" i="30" s="1"/>
  <c r="AG126" i="30" s="1"/>
  <c r="AG146" i="30" s="1"/>
  <c r="AG166" i="30" s="1"/>
  <c r="AG186" i="30" s="1"/>
  <c r="AG206" i="30" s="1"/>
  <c r="AG226" i="30" s="1"/>
  <c r="AF6" i="30"/>
  <c r="AF26" i="30" s="1"/>
  <c r="AF46" i="30" s="1"/>
  <c r="AF66" i="30" s="1"/>
  <c r="AF86" i="30" s="1"/>
  <c r="AF106" i="30" s="1"/>
  <c r="AF126" i="30" s="1"/>
  <c r="AF146" i="30" s="1"/>
  <c r="AF166" i="30" s="1"/>
  <c r="AF186" i="30" s="1"/>
  <c r="AF206" i="30" s="1"/>
  <c r="AF226" i="30" s="1"/>
  <c r="AE6" i="30"/>
  <c r="AE26" i="30" s="1"/>
  <c r="AE46" i="30" s="1"/>
  <c r="AE66" i="30" s="1"/>
  <c r="AE86" i="30" s="1"/>
  <c r="AE106" i="30" s="1"/>
  <c r="AE126" i="30" s="1"/>
  <c r="AE146" i="30" s="1"/>
  <c r="AE166" i="30" s="1"/>
  <c r="AE186" i="30" s="1"/>
  <c r="AE206" i="30" s="1"/>
  <c r="AE226" i="30" s="1"/>
  <c r="AD6" i="30"/>
  <c r="AD26" i="30" s="1"/>
  <c r="AD46" i="30" s="1"/>
  <c r="AD66" i="30" s="1"/>
  <c r="AD86" i="30" s="1"/>
  <c r="AD106" i="30" s="1"/>
  <c r="AD126" i="30" s="1"/>
  <c r="AD146" i="30" s="1"/>
  <c r="AD166" i="30" s="1"/>
  <c r="AD186" i="30" s="1"/>
  <c r="AD206" i="30" s="1"/>
  <c r="AD226" i="30" s="1"/>
  <c r="AC6" i="30"/>
  <c r="AC26" i="30" s="1"/>
  <c r="AC46" i="30" s="1"/>
  <c r="AC66" i="30" s="1"/>
  <c r="AC86" i="30" s="1"/>
  <c r="AC106" i="30" s="1"/>
  <c r="AC126" i="30" s="1"/>
  <c r="AC146" i="30" s="1"/>
  <c r="AC166" i="30" s="1"/>
  <c r="AC186" i="30" s="1"/>
  <c r="AC206" i="30" s="1"/>
  <c r="AC226" i="30" s="1"/>
  <c r="AB6" i="30"/>
  <c r="AB26" i="30" s="1"/>
  <c r="AB46" i="30" s="1"/>
  <c r="AB66" i="30" s="1"/>
  <c r="AB86" i="30" s="1"/>
  <c r="AB106" i="30" s="1"/>
  <c r="AB126" i="30" s="1"/>
  <c r="AB146" i="30" s="1"/>
  <c r="AB166" i="30" s="1"/>
  <c r="AB186" i="30" s="1"/>
  <c r="AB206" i="30" s="1"/>
  <c r="AB226" i="30" s="1"/>
  <c r="AA6" i="30"/>
  <c r="AA26" i="30" s="1"/>
  <c r="AA46" i="30" s="1"/>
  <c r="AA66" i="30" s="1"/>
  <c r="AA86" i="30" s="1"/>
  <c r="AA106" i="30" s="1"/>
  <c r="AA126" i="30" s="1"/>
  <c r="AA146" i="30" s="1"/>
  <c r="AA166" i="30" s="1"/>
  <c r="AA186" i="30" s="1"/>
  <c r="AA206" i="30" s="1"/>
  <c r="AA226" i="30" s="1"/>
  <c r="Z6" i="30"/>
  <c r="Z26" i="30" s="1"/>
  <c r="Z46" i="30" s="1"/>
  <c r="Z66" i="30" s="1"/>
  <c r="Z86" i="30" s="1"/>
  <c r="Z106" i="30" s="1"/>
  <c r="Z126" i="30" s="1"/>
  <c r="Z146" i="30" s="1"/>
  <c r="Z166" i="30" s="1"/>
  <c r="Z186" i="30" s="1"/>
  <c r="Z206" i="30" s="1"/>
  <c r="Z226" i="30" s="1"/>
  <c r="Y6" i="30"/>
  <c r="Y26" i="30" s="1"/>
  <c r="Y46" i="30" s="1"/>
  <c r="Y66" i="30" s="1"/>
  <c r="Y86" i="30" s="1"/>
  <c r="Y106" i="30" s="1"/>
  <c r="Y126" i="30" s="1"/>
  <c r="Y146" i="30" s="1"/>
  <c r="Y166" i="30" s="1"/>
  <c r="Y186" i="30" s="1"/>
  <c r="Y206" i="30" s="1"/>
  <c r="Y226" i="30" s="1"/>
  <c r="X6" i="30"/>
  <c r="X26" i="30" s="1"/>
  <c r="X46" i="30" s="1"/>
  <c r="X66" i="30" s="1"/>
  <c r="X86" i="30" s="1"/>
  <c r="X106" i="30" s="1"/>
  <c r="X126" i="30" s="1"/>
  <c r="X146" i="30" s="1"/>
  <c r="X166" i="30" s="1"/>
  <c r="X186" i="30" s="1"/>
  <c r="X206" i="30" s="1"/>
  <c r="X226" i="30" s="1"/>
  <c r="W6" i="30"/>
  <c r="W26" i="30" s="1"/>
  <c r="W46" i="30" s="1"/>
  <c r="W66" i="30" s="1"/>
  <c r="W86" i="30" s="1"/>
  <c r="W106" i="30" s="1"/>
  <c r="W126" i="30" s="1"/>
  <c r="W146" i="30" s="1"/>
  <c r="W166" i="30" s="1"/>
  <c r="W186" i="30" s="1"/>
  <c r="W206" i="30" s="1"/>
  <c r="W226" i="30" s="1"/>
  <c r="V6" i="30"/>
  <c r="V26" i="30" s="1"/>
  <c r="V46" i="30" s="1"/>
  <c r="V66" i="30" s="1"/>
  <c r="V86" i="30" s="1"/>
  <c r="V106" i="30" s="1"/>
  <c r="V126" i="30" s="1"/>
  <c r="V146" i="30" s="1"/>
  <c r="V166" i="30" s="1"/>
  <c r="V186" i="30" s="1"/>
  <c r="V206" i="30" s="1"/>
  <c r="V226" i="30" s="1"/>
  <c r="U6" i="30"/>
  <c r="U26" i="30" s="1"/>
  <c r="U46" i="30" s="1"/>
  <c r="U66" i="30" s="1"/>
  <c r="U86" i="30" s="1"/>
  <c r="U106" i="30" s="1"/>
  <c r="U126" i="30" s="1"/>
  <c r="U146" i="30" s="1"/>
  <c r="U166" i="30" s="1"/>
  <c r="U186" i="30" s="1"/>
  <c r="U206" i="30" s="1"/>
  <c r="U226" i="30" s="1"/>
  <c r="T6" i="30"/>
  <c r="T26" i="30" s="1"/>
  <c r="T46" i="30" s="1"/>
  <c r="T66" i="30" s="1"/>
  <c r="T86" i="30" s="1"/>
  <c r="T106" i="30" s="1"/>
  <c r="T126" i="30" s="1"/>
  <c r="T146" i="30" s="1"/>
  <c r="T166" i="30" s="1"/>
  <c r="T186" i="30" s="1"/>
  <c r="T206" i="30" s="1"/>
  <c r="T226" i="30" s="1"/>
  <c r="S6" i="30"/>
  <c r="S26" i="30" s="1"/>
  <c r="S46" i="30" s="1"/>
  <c r="S66" i="30" s="1"/>
  <c r="S86" i="30" s="1"/>
  <c r="S106" i="30" s="1"/>
  <c r="S126" i="30" s="1"/>
  <c r="S146" i="30" s="1"/>
  <c r="S166" i="30" s="1"/>
  <c r="S186" i="30" s="1"/>
  <c r="S206" i="30" s="1"/>
  <c r="S226" i="30" s="1"/>
  <c r="R6" i="30"/>
  <c r="R26" i="30" s="1"/>
  <c r="R46" i="30" s="1"/>
  <c r="R66" i="30" s="1"/>
  <c r="R86" i="30" s="1"/>
  <c r="R106" i="30" s="1"/>
  <c r="R126" i="30" s="1"/>
  <c r="R146" i="30" s="1"/>
  <c r="R166" i="30" s="1"/>
  <c r="R186" i="30" s="1"/>
  <c r="R206" i="30" s="1"/>
  <c r="R226" i="30" s="1"/>
  <c r="Q6" i="30"/>
  <c r="Q26" i="30" s="1"/>
  <c r="Q46" i="30" s="1"/>
  <c r="Q66" i="30" s="1"/>
  <c r="Q86" i="30" s="1"/>
  <c r="Q106" i="30" s="1"/>
  <c r="Q126" i="30" s="1"/>
  <c r="Q146" i="30" s="1"/>
  <c r="Q166" i="30" s="1"/>
  <c r="Q186" i="30" s="1"/>
  <c r="Q206" i="30" s="1"/>
  <c r="Q226" i="30" s="1"/>
  <c r="P6" i="30"/>
  <c r="P26" i="30" s="1"/>
  <c r="P46" i="30" s="1"/>
  <c r="P66" i="30" s="1"/>
  <c r="P86" i="30" s="1"/>
  <c r="P106" i="30" s="1"/>
  <c r="P126" i="30" s="1"/>
  <c r="P146" i="30" s="1"/>
  <c r="P166" i="30" s="1"/>
  <c r="P186" i="30" s="1"/>
  <c r="P206" i="30" s="1"/>
  <c r="P226" i="30" s="1"/>
  <c r="O6" i="30"/>
  <c r="O26" i="30" s="1"/>
  <c r="O46" i="30" s="1"/>
  <c r="O66" i="30" s="1"/>
  <c r="O86" i="30" s="1"/>
  <c r="O106" i="30" s="1"/>
  <c r="O126" i="30" s="1"/>
  <c r="O146" i="30" s="1"/>
  <c r="O166" i="30" s="1"/>
  <c r="O186" i="30" s="1"/>
  <c r="O206" i="30" s="1"/>
  <c r="O226" i="30" s="1"/>
  <c r="N6" i="30"/>
  <c r="N26" i="30" s="1"/>
  <c r="N46" i="30" s="1"/>
  <c r="N66" i="30" s="1"/>
  <c r="N86" i="30" s="1"/>
  <c r="N106" i="30" s="1"/>
  <c r="N126" i="30" s="1"/>
  <c r="N146" i="30" s="1"/>
  <c r="N166" i="30" s="1"/>
  <c r="N186" i="30" s="1"/>
  <c r="N206" i="30" s="1"/>
  <c r="N226" i="30" s="1"/>
  <c r="M6" i="30"/>
  <c r="M26" i="30" s="1"/>
  <c r="M46" i="30" s="1"/>
  <c r="M66" i="30" s="1"/>
  <c r="M86" i="30" s="1"/>
  <c r="M106" i="30" s="1"/>
  <c r="M126" i="30" s="1"/>
  <c r="M146" i="30" s="1"/>
  <c r="M166" i="30" s="1"/>
  <c r="M186" i="30" s="1"/>
  <c r="M206" i="30" s="1"/>
  <c r="M226" i="30" s="1"/>
  <c r="L6" i="30"/>
  <c r="L26" i="30" s="1"/>
  <c r="L46" i="30" s="1"/>
  <c r="L66" i="30" s="1"/>
  <c r="L86" i="30" s="1"/>
  <c r="L106" i="30" s="1"/>
  <c r="L126" i="30" s="1"/>
  <c r="L146" i="30" s="1"/>
  <c r="L166" i="30" s="1"/>
  <c r="L186" i="30" s="1"/>
  <c r="L206" i="30" s="1"/>
  <c r="L226" i="30" s="1"/>
  <c r="K6" i="30"/>
  <c r="K26" i="30" s="1"/>
  <c r="K46" i="30" s="1"/>
  <c r="K66" i="30" s="1"/>
  <c r="K86" i="30" s="1"/>
  <c r="K106" i="30" s="1"/>
  <c r="K126" i="30" s="1"/>
  <c r="K146" i="30" s="1"/>
  <c r="K166" i="30" s="1"/>
  <c r="K186" i="30" s="1"/>
  <c r="K206" i="30" s="1"/>
  <c r="K226" i="30" s="1"/>
  <c r="J6" i="30"/>
  <c r="J26" i="30" s="1"/>
  <c r="J46" i="30" s="1"/>
  <c r="J66" i="30" s="1"/>
  <c r="J86" i="30" s="1"/>
  <c r="J106" i="30" s="1"/>
  <c r="J126" i="30" s="1"/>
  <c r="J146" i="30" s="1"/>
  <c r="J166" i="30" s="1"/>
  <c r="J186" i="30" s="1"/>
  <c r="J206" i="30" s="1"/>
  <c r="J226" i="30" s="1"/>
  <c r="I6" i="30"/>
  <c r="I26" i="30" s="1"/>
  <c r="I46" i="30" s="1"/>
  <c r="I66" i="30" s="1"/>
  <c r="I86" i="30" s="1"/>
  <c r="I106" i="30" s="1"/>
  <c r="I126" i="30" s="1"/>
  <c r="I146" i="30" s="1"/>
  <c r="I166" i="30" s="1"/>
  <c r="I186" i="30" s="1"/>
  <c r="I206" i="30" s="1"/>
  <c r="I226" i="30" s="1"/>
  <c r="H6" i="30"/>
  <c r="H26" i="30" s="1"/>
  <c r="H46" i="30" s="1"/>
  <c r="H66" i="30" s="1"/>
  <c r="H86" i="30" s="1"/>
  <c r="H106" i="30" s="1"/>
  <c r="H126" i="30" s="1"/>
  <c r="H146" i="30" s="1"/>
  <c r="H166" i="30" s="1"/>
  <c r="H186" i="30" s="1"/>
  <c r="H206" i="30" s="1"/>
  <c r="H226" i="30" s="1"/>
  <c r="G6" i="30"/>
  <c r="G26" i="30" s="1"/>
  <c r="G46" i="30" s="1"/>
  <c r="G66" i="30" s="1"/>
  <c r="G86" i="30" s="1"/>
  <c r="G106" i="30" s="1"/>
  <c r="G126" i="30" s="1"/>
  <c r="G146" i="30" s="1"/>
  <c r="G166" i="30" s="1"/>
  <c r="G186" i="30" s="1"/>
  <c r="G206" i="30" s="1"/>
  <c r="G226" i="30" s="1"/>
  <c r="F6" i="30"/>
  <c r="F26" i="30" s="1"/>
  <c r="F46" i="30" s="1"/>
  <c r="F66" i="30" s="1"/>
  <c r="F86" i="30" s="1"/>
  <c r="F106" i="30" s="1"/>
  <c r="F126" i="30" s="1"/>
  <c r="F146" i="30" s="1"/>
  <c r="F166" i="30" s="1"/>
  <c r="F186" i="30" s="1"/>
  <c r="F206" i="30" s="1"/>
  <c r="F226" i="30" s="1"/>
  <c r="E6" i="30"/>
  <c r="E26" i="30" s="1"/>
  <c r="E46" i="30" s="1"/>
  <c r="E66" i="30" s="1"/>
  <c r="E86" i="30" s="1"/>
  <c r="E106" i="30" s="1"/>
  <c r="E126" i="30" s="1"/>
  <c r="E146" i="30" s="1"/>
  <c r="E166" i="30" s="1"/>
  <c r="E186" i="30" s="1"/>
  <c r="E206" i="30" s="1"/>
  <c r="E226" i="30" s="1"/>
  <c r="D6" i="30"/>
  <c r="D26" i="30" s="1"/>
  <c r="D46" i="30" s="1"/>
  <c r="D66" i="30" s="1"/>
  <c r="D86" i="30" s="1"/>
  <c r="D106" i="30" s="1"/>
  <c r="D126" i="30" s="1"/>
  <c r="D146" i="30" s="1"/>
  <c r="D166" i="30" s="1"/>
  <c r="D186" i="30" s="1"/>
  <c r="D206" i="30" s="1"/>
  <c r="D226" i="30" s="1"/>
  <c r="AG5" i="30"/>
  <c r="AG25" i="30" s="1"/>
  <c r="AG45" i="30" s="1"/>
  <c r="AG65" i="30" s="1"/>
  <c r="AG85" i="30" s="1"/>
  <c r="AG105" i="30" s="1"/>
  <c r="AG125" i="30" s="1"/>
  <c r="AG145" i="30" s="1"/>
  <c r="AG165" i="30" s="1"/>
  <c r="AG185" i="30" s="1"/>
  <c r="AG205" i="30" s="1"/>
  <c r="AG225" i="30" s="1"/>
  <c r="AF5" i="30"/>
  <c r="AF25" i="30" s="1"/>
  <c r="AF45" i="30" s="1"/>
  <c r="AF65" i="30" s="1"/>
  <c r="AF85" i="30" s="1"/>
  <c r="AF105" i="30" s="1"/>
  <c r="AF125" i="30" s="1"/>
  <c r="AF145" i="30" s="1"/>
  <c r="AF165" i="30" s="1"/>
  <c r="AF185" i="30" s="1"/>
  <c r="AF205" i="30" s="1"/>
  <c r="AF225" i="30" s="1"/>
  <c r="AE5" i="30"/>
  <c r="AE25" i="30" s="1"/>
  <c r="AE45" i="30" s="1"/>
  <c r="AE65" i="30" s="1"/>
  <c r="AE85" i="30" s="1"/>
  <c r="AE105" i="30" s="1"/>
  <c r="AE125" i="30" s="1"/>
  <c r="AE145" i="30" s="1"/>
  <c r="AE165" i="30" s="1"/>
  <c r="AE185" i="30" s="1"/>
  <c r="AE205" i="30" s="1"/>
  <c r="AE225" i="30" s="1"/>
  <c r="AD5" i="30"/>
  <c r="AD25" i="30" s="1"/>
  <c r="AD45" i="30" s="1"/>
  <c r="AD65" i="30" s="1"/>
  <c r="AD85" i="30" s="1"/>
  <c r="AD105" i="30" s="1"/>
  <c r="AD125" i="30" s="1"/>
  <c r="AD145" i="30" s="1"/>
  <c r="AD165" i="30" s="1"/>
  <c r="AD185" i="30" s="1"/>
  <c r="AD205" i="30" s="1"/>
  <c r="AD225" i="30" s="1"/>
  <c r="AC5" i="30"/>
  <c r="AC25" i="30" s="1"/>
  <c r="AC45" i="30" s="1"/>
  <c r="AC65" i="30" s="1"/>
  <c r="AC85" i="30" s="1"/>
  <c r="AC105" i="30" s="1"/>
  <c r="AC125" i="30" s="1"/>
  <c r="AC145" i="30" s="1"/>
  <c r="AC165" i="30" s="1"/>
  <c r="AC185" i="30" s="1"/>
  <c r="AC205" i="30" s="1"/>
  <c r="AC225" i="30" s="1"/>
  <c r="AB5" i="30"/>
  <c r="AB25" i="30" s="1"/>
  <c r="AB45" i="30" s="1"/>
  <c r="AB65" i="30" s="1"/>
  <c r="AB85" i="30" s="1"/>
  <c r="AB105" i="30" s="1"/>
  <c r="AB125" i="30" s="1"/>
  <c r="AB145" i="30" s="1"/>
  <c r="AB165" i="30" s="1"/>
  <c r="AB185" i="30" s="1"/>
  <c r="AB205" i="30" s="1"/>
  <c r="AB225" i="30" s="1"/>
  <c r="AA5" i="30"/>
  <c r="AA25" i="30" s="1"/>
  <c r="AA45" i="30" s="1"/>
  <c r="AA65" i="30" s="1"/>
  <c r="AA85" i="30" s="1"/>
  <c r="AA105" i="30" s="1"/>
  <c r="AA125" i="30" s="1"/>
  <c r="AA145" i="30" s="1"/>
  <c r="AA165" i="30" s="1"/>
  <c r="AA185" i="30" s="1"/>
  <c r="AA205" i="30" s="1"/>
  <c r="AA225" i="30" s="1"/>
  <c r="Z5" i="30"/>
  <c r="Z25" i="30" s="1"/>
  <c r="Z45" i="30" s="1"/>
  <c r="Z65" i="30" s="1"/>
  <c r="Z85" i="30" s="1"/>
  <c r="Z105" i="30" s="1"/>
  <c r="Z125" i="30" s="1"/>
  <c r="Z145" i="30" s="1"/>
  <c r="Z165" i="30" s="1"/>
  <c r="Z185" i="30" s="1"/>
  <c r="Z205" i="30" s="1"/>
  <c r="Z225" i="30" s="1"/>
  <c r="Y5" i="30"/>
  <c r="Y25" i="30" s="1"/>
  <c r="Y45" i="30" s="1"/>
  <c r="Y65" i="30" s="1"/>
  <c r="Y85" i="30" s="1"/>
  <c r="Y105" i="30" s="1"/>
  <c r="Y125" i="30" s="1"/>
  <c r="Y145" i="30" s="1"/>
  <c r="Y165" i="30" s="1"/>
  <c r="Y185" i="30" s="1"/>
  <c r="Y205" i="30" s="1"/>
  <c r="Y225" i="30" s="1"/>
  <c r="X5" i="30"/>
  <c r="X25" i="30" s="1"/>
  <c r="X45" i="30" s="1"/>
  <c r="X65" i="30" s="1"/>
  <c r="X85" i="30" s="1"/>
  <c r="X105" i="30" s="1"/>
  <c r="X125" i="30" s="1"/>
  <c r="X145" i="30" s="1"/>
  <c r="X165" i="30" s="1"/>
  <c r="X185" i="30" s="1"/>
  <c r="X205" i="30" s="1"/>
  <c r="X225" i="30" s="1"/>
  <c r="W5" i="30"/>
  <c r="W25" i="30" s="1"/>
  <c r="W45" i="30" s="1"/>
  <c r="W65" i="30" s="1"/>
  <c r="W85" i="30" s="1"/>
  <c r="W105" i="30" s="1"/>
  <c r="W125" i="30" s="1"/>
  <c r="W145" i="30" s="1"/>
  <c r="W165" i="30" s="1"/>
  <c r="W185" i="30" s="1"/>
  <c r="W205" i="30" s="1"/>
  <c r="W225" i="30" s="1"/>
  <c r="V5" i="30"/>
  <c r="V25" i="30" s="1"/>
  <c r="V45" i="30" s="1"/>
  <c r="V65" i="30" s="1"/>
  <c r="V85" i="30" s="1"/>
  <c r="V105" i="30" s="1"/>
  <c r="V125" i="30" s="1"/>
  <c r="V145" i="30" s="1"/>
  <c r="V165" i="30" s="1"/>
  <c r="V185" i="30" s="1"/>
  <c r="V205" i="30" s="1"/>
  <c r="V225" i="30" s="1"/>
  <c r="U5" i="30"/>
  <c r="U25" i="30" s="1"/>
  <c r="U45" i="30" s="1"/>
  <c r="U65" i="30" s="1"/>
  <c r="U85" i="30" s="1"/>
  <c r="U105" i="30" s="1"/>
  <c r="U125" i="30" s="1"/>
  <c r="U145" i="30" s="1"/>
  <c r="U165" i="30" s="1"/>
  <c r="U185" i="30" s="1"/>
  <c r="U205" i="30" s="1"/>
  <c r="U225" i="30" s="1"/>
  <c r="T5" i="30"/>
  <c r="T25" i="30" s="1"/>
  <c r="T45" i="30" s="1"/>
  <c r="T65" i="30" s="1"/>
  <c r="T85" i="30" s="1"/>
  <c r="T105" i="30" s="1"/>
  <c r="T125" i="30" s="1"/>
  <c r="T145" i="30" s="1"/>
  <c r="T165" i="30" s="1"/>
  <c r="T185" i="30" s="1"/>
  <c r="T205" i="30" s="1"/>
  <c r="T225" i="30" s="1"/>
  <c r="S5" i="30"/>
  <c r="S25" i="30" s="1"/>
  <c r="S45" i="30" s="1"/>
  <c r="S65" i="30" s="1"/>
  <c r="S85" i="30" s="1"/>
  <c r="S105" i="30" s="1"/>
  <c r="S125" i="30" s="1"/>
  <c r="S145" i="30" s="1"/>
  <c r="S165" i="30" s="1"/>
  <c r="S185" i="30" s="1"/>
  <c r="S205" i="30" s="1"/>
  <c r="S225" i="30" s="1"/>
  <c r="R5" i="30"/>
  <c r="R25" i="30" s="1"/>
  <c r="R45" i="30" s="1"/>
  <c r="R65" i="30" s="1"/>
  <c r="R85" i="30" s="1"/>
  <c r="R105" i="30" s="1"/>
  <c r="R125" i="30" s="1"/>
  <c r="R145" i="30" s="1"/>
  <c r="R165" i="30" s="1"/>
  <c r="R185" i="30" s="1"/>
  <c r="R205" i="30" s="1"/>
  <c r="R225" i="30" s="1"/>
  <c r="Q5" i="30"/>
  <c r="Q25" i="30" s="1"/>
  <c r="Q45" i="30" s="1"/>
  <c r="Q65" i="30" s="1"/>
  <c r="Q85" i="30" s="1"/>
  <c r="Q105" i="30" s="1"/>
  <c r="Q125" i="30" s="1"/>
  <c r="Q145" i="30" s="1"/>
  <c r="Q165" i="30" s="1"/>
  <c r="Q185" i="30" s="1"/>
  <c r="Q205" i="30" s="1"/>
  <c r="Q225" i="30" s="1"/>
  <c r="P5" i="30"/>
  <c r="P25" i="30" s="1"/>
  <c r="P45" i="30" s="1"/>
  <c r="P65" i="30" s="1"/>
  <c r="P85" i="30" s="1"/>
  <c r="P105" i="30" s="1"/>
  <c r="P125" i="30" s="1"/>
  <c r="P145" i="30" s="1"/>
  <c r="P165" i="30" s="1"/>
  <c r="P185" i="30" s="1"/>
  <c r="P205" i="30" s="1"/>
  <c r="P225" i="30" s="1"/>
  <c r="O5" i="30"/>
  <c r="O25" i="30" s="1"/>
  <c r="O45" i="30" s="1"/>
  <c r="O65" i="30" s="1"/>
  <c r="O85" i="30" s="1"/>
  <c r="O105" i="30" s="1"/>
  <c r="O125" i="30" s="1"/>
  <c r="O145" i="30" s="1"/>
  <c r="O165" i="30" s="1"/>
  <c r="O185" i="30" s="1"/>
  <c r="O205" i="30" s="1"/>
  <c r="O225" i="30" s="1"/>
  <c r="N5" i="30"/>
  <c r="N25" i="30" s="1"/>
  <c r="N45" i="30" s="1"/>
  <c r="N65" i="30" s="1"/>
  <c r="N85" i="30" s="1"/>
  <c r="N105" i="30" s="1"/>
  <c r="N125" i="30" s="1"/>
  <c r="N145" i="30" s="1"/>
  <c r="N165" i="30" s="1"/>
  <c r="N185" i="30" s="1"/>
  <c r="N205" i="30" s="1"/>
  <c r="N225" i="30" s="1"/>
  <c r="M5" i="30"/>
  <c r="M25" i="30" s="1"/>
  <c r="M45" i="30" s="1"/>
  <c r="M65" i="30" s="1"/>
  <c r="M85" i="30" s="1"/>
  <c r="M105" i="30" s="1"/>
  <c r="M125" i="30" s="1"/>
  <c r="M145" i="30" s="1"/>
  <c r="M165" i="30" s="1"/>
  <c r="M185" i="30" s="1"/>
  <c r="M205" i="30" s="1"/>
  <c r="M225" i="30" s="1"/>
  <c r="L5" i="30"/>
  <c r="L25" i="30" s="1"/>
  <c r="L45" i="30" s="1"/>
  <c r="L65" i="30" s="1"/>
  <c r="L85" i="30" s="1"/>
  <c r="L105" i="30" s="1"/>
  <c r="L125" i="30" s="1"/>
  <c r="L145" i="30" s="1"/>
  <c r="L165" i="30" s="1"/>
  <c r="L185" i="30" s="1"/>
  <c r="L205" i="30" s="1"/>
  <c r="L225" i="30" s="1"/>
  <c r="K5" i="30"/>
  <c r="K25" i="30" s="1"/>
  <c r="K45" i="30" s="1"/>
  <c r="K65" i="30" s="1"/>
  <c r="K85" i="30" s="1"/>
  <c r="K105" i="30" s="1"/>
  <c r="K125" i="30" s="1"/>
  <c r="K145" i="30" s="1"/>
  <c r="K165" i="30" s="1"/>
  <c r="K185" i="30" s="1"/>
  <c r="K205" i="30" s="1"/>
  <c r="K225" i="30" s="1"/>
  <c r="J5" i="30"/>
  <c r="J25" i="30" s="1"/>
  <c r="J45" i="30" s="1"/>
  <c r="J65" i="30" s="1"/>
  <c r="J85" i="30" s="1"/>
  <c r="J105" i="30" s="1"/>
  <c r="J125" i="30" s="1"/>
  <c r="J145" i="30" s="1"/>
  <c r="J165" i="30" s="1"/>
  <c r="J185" i="30" s="1"/>
  <c r="J205" i="30" s="1"/>
  <c r="J225" i="30" s="1"/>
  <c r="I5" i="30"/>
  <c r="I25" i="30" s="1"/>
  <c r="I45" i="30" s="1"/>
  <c r="I65" i="30" s="1"/>
  <c r="I85" i="30" s="1"/>
  <c r="I105" i="30" s="1"/>
  <c r="I125" i="30" s="1"/>
  <c r="I145" i="30" s="1"/>
  <c r="I165" i="30" s="1"/>
  <c r="I185" i="30" s="1"/>
  <c r="I205" i="30" s="1"/>
  <c r="I225" i="30" s="1"/>
  <c r="H5" i="30"/>
  <c r="H25" i="30" s="1"/>
  <c r="H45" i="30" s="1"/>
  <c r="H65" i="30" s="1"/>
  <c r="H85" i="30" s="1"/>
  <c r="H105" i="30" s="1"/>
  <c r="H125" i="30" s="1"/>
  <c r="H145" i="30" s="1"/>
  <c r="H165" i="30" s="1"/>
  <c r="H185" i="30" s="1"/>
  <c r="H205" i="30" s="1"/>
  <c r="H225" i="30" s="1"/>
  <c r="G5" i="30"/>
  <c r="G25" i="30" s="1"/>
  <c r="G45" i="30" s="1"/>
  <c r="G65" i="30" s="1"/>
  <c r="G85" i="30" s="1"/>
  <c r="G105" i="30" s="1"/>
  <c r="G125" i="30" s="1"/>
  <c r="G145" i="30" s="1"/>
  <c r="G165" i="30" s="1"/>
  <c r="G185" i="30" s="1"/>
  <c r="G205" i="30" s="1"/>
  <c r="G225" i="30" s="1"/>
  <c r="F5" i="30"/>
  <c r="F25" i="30" s="1"/>
  <c r="F45" i="30" s="1"/>
  <c r="F65" i="30" s="1"/>
  <c r="F85" i="30" s="1"/>
  <c r="F105" i="30" s="1"/>
  <c r="F125" i="30" s="1"/>
  <c r="F145" i="30" s="1"/>
  <c r="F165" i="30" s="1"/>
  <c r="F185" i="30" s="1"/>
  <c r="F205" i="30" s="1"/>
  <c r="F225" i="30" s="1"/>
  <c r="E5" i="30"/>
  <c r="E25" i="30" s="1"/>
  <c r="E45" i="30" s="1"/>
  <c r="E65" i="30" s="1"/>
  <c r="E85" i="30" s="1"/>
  <c r="E105" i="30" s="1"/>
  <c r="E125" i="30" s="1"/>
  <c r="E145" i="30" s="1"/>
  <c r="E165" i="30" s="1"/>
  <c r="E185" i="30" s="1"/>
  <c r="E205" i="30" s="1"/>
  <c r="E225" i="30" s="1"/>
  <c r="D5" i="30"/>
  <c r="D25" i="30" s="1"/>
  <c r="D45" i="30" s="1"/>
  <c r="D65" i="30" s="1"/>
  <c r="D85" i="30" s="1"/>
  <c r="D105" i="30" s="1"/>
  <c r="D125" i="30" s="1"/>
  <c r="D145" i="30" s="1"/>
  <c r="D165" i="30" s="1"/>
  <c r="D185" i="30" s="1"/>
  <c r="AG4" i="30"/>
  <c r="AG24" i="30" s="1"/>
  <c r="AG44" i="30" s="1"/>
  <c r="AG64" i="30" s="1"/>
  <c r="AG84" i="30" s="1"/>
  <c r="AG104" i="30" s="1"/>
  <c r="AG124" i="30" s="1"/>
  <c r="AG144" i="30" s="1"/>
  <c r="AG164" i="30" s="1"/>
  <c r="AG184" i="30" s="1"/>
  <c r="AG204" i="30" s="1"/>
  <c r="AG224" i="30" s="1"/>
  <c r="AF4" i="30"/>
  <c r="AF24" i="30" s="1"/>
  <c r="AF44" i="30" s="1"/>
  <c r="AF64" i="30" s="1"/>
  <c r="AF84" i="30" s="1"/>
  <c r="AF104" i="30" s="1"/>
  <c r="AF124" i="30" s="1"/>
  <c r="AF144" i="30" s="1"/>
  <c r="AF164" i="30" s="1"/>
  <c r="AF184" i="30" s="1"/>
  <c r="AF204" i="30" s="1"/>
  <c r="AF224" i="30" s="1"/>
  <c r="AE4" i="30"/>
  <c r="AE24" i="30" s="1"/>
  <c r="AE44" i="30" s="1"/>
  <c r="AE64" i="30" s="1"/>
  <c r="AE84" i="30" s="1"/>
  <c r="AE104" i="30" s="1"/>
  <c r="AE124" i="30" s="1"/>
  <c r="AE144" i="30" s="1"/>
  <c r="AE164" i="30" s="1"/>
  <c r="AE184" i="30" s="1"/>
  <c r="AE204" i="30" s="1"/>
  <c r="AE224" i="30" s="1"/>
  <c r="AD4" i="30"/>
  <c r="AD24" i="30" s="1"/>
  <c r="AD44" i="30" s="1"/>
  <c r="AD64" i="30" s="1"/>
  <c r="AD84" i="30" s="1"/>
  <c r="AD104" i="30" s="1"/>
  <c r="AD124" i="30" s="1"/>
  <c r="AD144" i="30" s="1"/>
  <c r="AD164" i="30" s="1"/>
  <c r="AD184" i="30" s="1"/>
  <c r="AD204" i="30" s="1"/>
  <c r="AD224" i="30" s="1"/>
  <c r="AC4" i="30"/>
  <c r="AC24" i="30" s="1"/>
  <c r="AC44" i="30" s="1"/>
  <c r="AC64" i="30" s="1"/>
  <c r="AC84" i="30" s="1"/>
  <c r="AC104" i="30" s="1"/>
  <c r="AC124" i="30" s="1"/>
  <c r="AC144" i="30" s="1"/>
  <c r="AC164" i="30" s="1"/>
  <c r="AC184" i="30" s="1"/>
  <c r="AC204" i="30" s="1"/>
  <c r="AC224" i="30" s="1"/>
  <c r="AB4" i="30"/>
  <c r="AB24" i="30" s="1"/>
  <c r="AB44" i="30" s="1"/>
  <c r="AB64" i="30" s="1"/>
  <c r="AB84" i="30" s="1"/>
  <c r="AB104" i="30" s="1"/>
  <c r="AB124" i="30" s="1"/>
  <c r="AB144" i="30" s="1"/>
  <c r="AB164" i="30" s="1"/>
  <c r="AB184" i="30" s="1"/>
  <c r="AB204" i="30" s="1"/>
  <c r="AB224" i="30" s="1"/>
  <c r="AA4" i="30"/>
  <c r="AA24" i="30" s="1"/>
  <c r="AA44" i="30" s="1"/>
  <c r="AA64" i="30" s="1"/>
  <c r="AA84" i="30" s="1"/>
  <c r="AA104" i="30" s="1"/>
  <c r="AA124" i="30" s="1"/>
  <c r="AA144" i="30" s="1"/>
  <c r="AA164" i="30" s="1"/>
  <c r="AA184" i="30" s="1"/>
  <c r="AA204" i="30" s="1"/>
  <c r="AA224" i="30" s="1"/>
  <c r="Z4" i="30"/>
  <c r="Z24" i="30" s="1"/>
  <c r="Z44" i="30" s="1"/>
  <c r="Z64" i="30" s="1"/>
  <c r="Z84" i="30" s="1"/>
  <c r="Z104" i="30" s="1"/>
  <c r="Z124" i="30" s="1"/>
  <c r="Z144" i="30" s="1"/>
  <c r="Z164" i="30" s="1"/>
  <c r="Z184" i="30" s="1"/>
  <c r="Z204" i="30" s="1"/>
  <c r="Z224" i="30" s="1"/>
  <c r="Y4" i="30"/>
  <c r="Y24" i="30" s="1"/>
  <c r="Y44" i="30" s="1"/>
  <c r="Y64" i="30" s="1"/>
  <c r="Y84" i="30" s="1"/>
  <c r="Y104" i="30" s="1"/>
  <c r="Y124" i="30" s="1"/>
  <c r="Y144" i="30" s="1"/>
  <c r="Y164" i="30" s="1"/>
  <c r="Y184" i="30" s="1"/>
  <c r="Y204" i="30" s="1"/>
  <c r="Y224" i="30" s="1"/>
  <c r="X4" i="30"/>
  <c r="X24" i="30" s="1"/>
  <c r="X44" i="30" s="1"/>
  <c r="X64" i="30" s="1"/>
  <c r="X84" i="30" s="1"/>
  <c r="X104" i="30" s="1"/>
  <c r="X124" i="30" s="1"/>
  <c r="X144" i="30" s="1"/>
  <c r="X164" i="30" s="1"/>
  <c r="X184" i="30" s="1"/>
  <c r="X204" i="30" s="1"/>
  <c r="X224" i="30" s="1"/>
  <c r="W4" i="30"/>
  <c r="W24" i="30" s="1"/>
  <c r="W44" i="30" s="1"/>
  <c r="W64" i="30" s="1"/>
  <c r="W84" i="30" s="1"/>
  <c r="W104" i="30" s="1"/>
  <c r="W124" i="30" s="1"/>
  <c r="W144" i="30" s="1"/>
  <c r="W164" i="30" s="1"/>
  <c r="W184" i="30" s="1"/>
  <c r="W204" i="30" s="1"/>
  <c r="W224" i="30" s="1"/>
  <c r="V4" i="30"/>
  <c r="V24" i="30" s="1"/>
  <c r="V44" i="30" s="1"/>
  <c r="V64" i="30" s="1"/>
  <c r="V84" i="30" s="1"/>
  <c r="V104" i="30" s="1"/>
  <c r="V124" i="30" s="1"/>
  <c r="V144" i="30" s="1"/>
  <c r="V164" i="30" s="1"/>
  <c r="V184" i="30" s="1"/>
  <c r="V204" i="30" s="1"/>
  <c r="V224" i="30" s="1"/>
  <c r="U4" i="30"/>
  <c r="U24" i="30" s="1"/>
  <c r="U44" i="30" s="1"/>
  <c r="U64" i="30" s="1"/>
  <c r="U84" i="30" s="1"/>
  <c r="U104" i="30" s="1"/>
  <c r="U124" i="30" s="1"/>
  <c r="U144" i="30" s="1"/>
  <c r="U164" i="30" s="1"/>
  <c r="U184" i="30" s="1"/>
  <c r="U204" i="30" s="1"/>
  <c r="U224" i="30" s="1"/>
  <c r="T4" i="30"/>
  <c r="T24" i="30" s="1"/>
  <c r="T44" i="30" s="1"/>
  <c r="T64" i="30" s="1"/>
  <c r="T84" i="30" s="1"/>
  <c r="T104" i="30" s="1"/>
  <c r="T124" i="30" s="1"/>
  <c r="T144" i="30" s="1"/>
  <c r="T164" i="30" s="1"/>
  <c r="T184" i="30" s="1"/>
  <c r="T204" i="30" s="1"/>
  <c r="T224" i="30" s="1"/>
  <c r="S4" i="30"/>
  <c r="S24" i="30" s="1"/>
  <c r="S44" i="30" s="1"/>
  <c r="S64" i="30" s="1"/>
  <c r="S84" i="30" s="1"/>
  <c r="S104" i="30" s="1"/>
  <c r="S124" i="30" s="1"/>
  <c r="S144" i="30" s="1"/>
  <c r="S164" i="30" s="1"/>
  <c r="S184" i="30" s="1"/>
  <c r="S204" i="30" s="1"/>
  <c r="S224" i="30" s="1"/>
  <c r="R4" i="30"/>
  <c r="R24" i="30" s="1"/>
  <c r="R44" i="30" s="1"/>
  <c r="R64" i="30" s="1"/>
  <c r="R84" i="30" s="1"/>
  <c r="R104" i="30" s="1"/>
  <c r="R124" i="30" s="1"/>
  <c r="R144" i="30" s="1"/>
  <c r="R164" i="30" s="1"/>
  <c r="R184" i="30" s="1"/>
  <c r="R204" i="30" s="1"/>
  <c r="R224" i="30" s="1"/>
  <c r="Q4" i="30"/>
  <c r="Q24" i="30" s="1"/>
  <c r="Q44" i="30" s="1"/>
  <c r="Q64" i="30" s="1"/>
  <c r="Q84" i="30" s="1"/>
  <c r="Q104" i="30" s="1"/>
  <c r="Q124" i="30" s="1"/>
  <c r="Q144" i="30" s="1"/>
  <c r="Q164" i="30" s="1"/>
  <c r="Q184" i="30" s="1"/>
  <c r="Q204" i="30" s="1"/>
  <c r="Q224" i="30" s="1"/>
  <c r="P4" i="30"/>
  <c r="P24" i="30" s="1"/>
  <c r="P44" i="30" s="1"/>
  <c r="P64" i="30" s="1"/>
  <c r="P84" i="30" s="1"/>
  <c r="P104" i="30" s="1"/>
  <c r="P124" i="30" s="1"/>
  <c r="P144" i="30" s="1"/>
  <c r="P164" i="30" s="1"/>
  <c r="P184" i="30" s="1"/>
  <c r="P204" i="30" s="1"/>
  <c r="P224" i="30" s="1"/>
  <c r="O4" i="30"/>
  <c r="O24" i="30" s="1"/>
  <c r="O44" i="30" s="1"/>
  <c r="O64" i="30" s="1"/>
  <c r="O84" i="30" s="1"/>
  <c r="O104" i="30" s="1"/>
  <c r="O124" i="30" s="1"/>
  <c r="O144" i="30" s="1"/>
  <c r="O164" i="30" s="1"/>
  <c r="O184" i="30" s="1"/>
  <c r="O204" i="30" s="1"/>
  <c r="O224" i="30" s="1"/>
  <c r="N4" i="30"/>
  <c r="N24" i="30" s="1"/>
  <c r="N44" i="30" s="1"/>
  <c r="N64" i="30" s="1"/>
  <c r="N84" i="30" s="1"/>
  <c r="N104" i="30" s="1"/>
  <c r="N124" i="30" s="1"/>
  <c r="N144" i="30" s="1"/>
  <c r="N164" i="30" s="1"/>
  <c r="N184" i="30" s="1"/>
  <c r="N204" i="30" s="1"/>
  <c r="N224" i="30" s="1"/>
  <c r="M4" i="30"/>
  <c r="M24" i="30" s="1"/>
  <c r="M44" i="30" s="1"/>
  <c r="M64" i="30" s="1"/>
  <c r="M84" i="30" s="1"/>
  <c r="M104" i="30" s="1"/>
  <c r="M124" i="30" s="1"/>
  <c r="M144" i="30" s="1"/>
  <c r="M164" i="30" s="1"/>
  <c r="M184" i="30" s="1"/>
  <c r="M204" i="30" s="1"/>
  <c r="M224" i="30" s="1"/>
  <c r="L4" i="30"/>
  <c r="L24" i="30" s="1"/>
  <c r="L44" i="30" s="1"/>
  <c r="L64" i="30" s="1"/>
  <c r="L84" i="30" s="1"/>
  <c r="L104" i="30" s="1"/>
  <c r="L124" i="30" s="1"/>
  <c r="L144" i="30" s="1"/>
  <c r="L164" i="30" s="1"/>
  <c r="L184" i="30" s="1"/>
  <c r="L204" i="30" s="1"/>
  <c r="L224" i="30" s="1"/>
  <c r="K4" i="30"/>
  <c r="K24" i="30" s="1"/>
  <c r="K44" i="30" s="1"/>
  <c r="K64" i="30" s="1"/>
  <c r="K84" i="30" s="1"/>
  <c r="K104" i="30" s="1"/>
  <c r="K124" i="30" s="1"/>
  <c r="K144" i="30" s="1"/>
  <c r="K164" i="30" s="1"/>
  <c r="K184" i="30" s="1"/>
  <c r="K204" i="30" s="1"/>
  <c r="K224" i="30" s="1"/>
  <c r="J4" i="30"/>
  <c r="J24" i="30" s="1"/>
  <c r="J44" i="30" s="1"/>
  <c r="J64" i="30" s="1"/>
  <c r="J84" i="30" s="1"/>
  <c r="J104" i="30" s="1"/>
  <c r="J124" i="30" s="1"/>
  <c r="J144" i="30" s="1"/>
  <c r="J164" i="30" s="1"/>
  <c r="J184" i="30" s="1"/>
  <c r="J204" i="30" s="1"/>
  <c r="J224" i="30" s="1"/>
  <c r="I4" i="30"/>
  <c r="I24" i="30" s="1"/>
  <c r="I44" i="30" s="1"/>
  <c r="I64" i="30" s="1"/>
  <c r="I84" i="30" s="1"/>
  <c r="I104" i="30" s="1"/>
  <c r="I124" i="30" s="1"/>
  <c r="I144" i="30" s="1"/>
  <c r="I164" i="30" s="1"/>
  <c r="I184" i="30" s="1"/>
  <c r="I204" i="30" s="1"/>
  <c r="I224" i="30" s="1"/>
  <c r="H4" i="30"/>
  <c r="H24" i="30" s="1"/>
  <c r="H44" i="30" s="1"/>
  <c r="H64" i="30" s="1"/>
  <c r="H84" i="30" s="1"/>
  <c r="H104" i="30" s="1"/>
  <c r="H124" i="30" s="1"/>
  <c r="H144" i="30" s="1"/>
  <c r="H164" i="30" s="1"/>
  <c r="H184" i="30" s="1"/>
  <c r="H204" i="30" s="1"/>
  <c r="H224" i="30" s="1"/>
  <c r="G4" i="30"/>
  <c r="G24" i="30" s="1"/>
  <c r="G44" i="30" s="1"/>
  <c r="G64" i="30" s="1"/>
  <c r="G84" i="30" s="1"/>
  <c r="G104" i="30" s="1"/>
  <c r="G124" i="30" s="1"/>
  <c r="G144" i="30" s="1"/>
  <c r="G164" i="30" s="1"/>
  <c r="G184" i="30" s="1"/>
  <c r="G204" i="30" s="1"/>
  <c r="G224" i="30" s="1"/>
  <c r="F4" i="30"/>
  <c r="F24" i="30" s="1"/>
  <c r="F44" i="30" s="1"/>
  <c r="F64" i="30" s="1"/>
  <c r="F84" i="30" s="1"/>
  <c r="F104" i="30" s="1"/>
  <c r="F124" i="30" s="1"/>
  <c r="F144" i="30" s="1"/>
  <c r="F164" i="30" s="1"/>
  <c r="F184" i="30" s="1"/>
  <c r="F204" i="30" s="1"/>
  <c r="F224" i="30" s="1"/>
  <c r="E4" i="30"/>
  <c r="E24" i="30" s="1"/>
  <c r="E44" i="30" s="1"/>
  <c r="E64" i="30" s="1"/>
  <c r="E84" i="30" s="1"/>
  <c r="E104" i="30" s="1"/>
  <c r="E124" i="30" s="1"/>
  <c r="E144" i="30" s="1"/>
  <c r="E164" i="30" s="1"/>
  <c r="E184" i="30" s="1"/>
  <c r="E204" i="30" s="1"/>
  <c r="E224" i="30" s="1"/>
  <c r="D4" i="30"/>
  <c r="D24" i="30" s="1"/>
  <c r="D44" i="30" s="1"/>
  <c r="D64" i="30" s="1"/>
  <c r="D84" i="30" s="1"/>
  <c r="D104" i="30" s="1"/>
  <c r="D124" i="30" s="1"/>
  <c r="D144" i="30" s="1"/>
  <c r="D164" i="30" s="1"/>
  <c r="D184" i="30" s="1"/>
  <c r="B4" i="30"/>
  <c r="AF2" i="30"/>
  <c r="AF22" i="30" s="1"/>
  <c r="AF42" i="30" s="1"/>
  <c r="AF62" i="30" s="1"/>
  <c r="AF82" i="30" s="1"/>
  <c r="AF102" i="30" s="1"/>
  <c r="AF122" i="30" s="1"/>
  <c r="AF142" i="30" s="1"/>
  <c r="AF162" i="30" s="1"/>
  <c r="AF182" i="30" s="1"/>
  <c r="AF202" i="30" s="1"/>
  <c r="AF222" i="30" s="1"/>
  <c r="AD2" i="30"/>
  <c r="AD22" i="30" s="1"/>
  <c r="AD42" i="30" s="1"/>
  <c r="AD62" i="30" s="1"/>
  <c r="AD82" i="30" s="1"/>
  <c r="AD102" i="30" s="1"/>
  <c r="AD122" i="30" s="1"/>
  <c r="AD142" i="30" s="1"/>
  <c r="AD162" i="30" s="1"/>
  <c r="AD182" i="30" s="1"/>
  <c r="AD202" i="30" s="1"/>
  <c r="AD222" i="30" s="1"/>
  <c r="AB2" i="30"/>
  <c r="AB22" i="30" s="1"/>
  <c r="AB42" i="30" s="1"/>
  <c r="AB62" i="30" s="1"/>
  <c r="AB82" i="30" s="1"/>
  <c r="AB102" i="30" s="1"/>
  <c r="AB122" i="30" s="1"/>
  <c r="AB142" i="30" s="1"/>
  <c r="AB162" i="30" s="1"/>
  <c r="AB182" i="30" s="1"/>
  <c r="AB202" i="30" s="1"/>
  <c r="AB222" i="30" s="1"/>
  <c r="Z2" i="30"/>
  <c r="Z22" i="30" s="1"/>
  <c r="Z42" i="30" s="1"/>
  <c r="Z62" i="30" s="1"/>
  <c r="Z82" i="30" s="1"/>
  <c r="Z102" i="30" s="1"/>
  <c r="Z122" i="30" s="1"/>
  <c r="Z142" i="30" s="1"/>
  <c r="Z162" i="30" s="1"/>
  <c r="Z182" i="30" s="1"/>
  <c r="Z202" i="30" s="1"/>
  <c r="Z222" i="30" s="1"/>
  <c r="X2" i="30"/>
  <c r="X22" i="30" s="1"/>
  <c r="X42" i="30" s="1"/>
  <c r="X62" i="30" s="1"/>
  <c r="X82" i="30" s="1"/>
  <c r="X102" i="30" s="1"/>
  <c r="X122" i="30" s="1"/>
  <c r="X142" i="30" s="1"/>
  <c r="X162" i="30" s="1"/>
  <c r="X182" i="30" s="1"/>
  <c r="X202" i="30" s="1"/>
  <c r="X222" i="30" s="1"/>
  <c r="V2" i="30"/>
  <c r="V22" i="30" s="1"/>
  <c r="V42" i="30" s="1"/>
  <c r="V62" i="30" s="1"/>
  <c r="V82" i="30" s="1"/>
  <c r="V102" i="30" s="1"/>
  <c r="V122" i="30" s="1"/>
  <c r="V142" i="30" s="1"/>
  <c r="V162" i="30" s="1"/>
  <c r="V182" i="30" s="1"/>
  <c r="V202" i="30" s="1"/>
  <c r="V222" i="30" s="1"/>
  <c r="T2" i="30"/>
  <c r="T22" i="30" s="1"/>
  <c r="T42" i="30" s="1"/>
  <c r="T62" i="30" s="1"/>
  <c r="T82" i="30" s="1"/>
  <c r="T102" i="30" s="1"/>
  <c r="T122" i="30" s="1"/>
  <c r="T142" i="30" s="1"/>
  <c r="T162" i="30" s="1"/>
  <c r="T182" i="30" s="1"/>
  <c r="T202" i="30" s="1"/>
  <c r="T222" i="30" s="1"/>
  <c r="R2" i="30"/>
  <c r="R22" i="30" s="1"/>
  <c r="R42" i="30" s="1"/>
  <c r="R62" i="30" s="1"/>
  <c r="R82" i="30" s="1"/>
  <c r="R102" i="30" s="1"/>
  <c r="R122" i="30" s="1"/>
  <c r="R142" i="30" s="1"/>
  <c r="R162" i="30" s="1"/>
  <c r="R182" i="30" s="1"/>
  <c r="R202" i="30" s="1"/>
  <c r="R222" i="30" s="1"/>
  <c r="P2" i="30"/>
  <c r="P22" i="30" s="1"/>
  <c r="P42" i="30" s="1"/>
  <c r="P62" i="30" s="1"/>
  <c r="P82" i="30" s="1"/>
  <c r="P102" i="30" s="1"/>
  <c r="P122" i="30" s="1"/>
  <c r="P142" i="30" s="1"/>
  <c r="P162" i="30" s="1"/>
  <c r="P182" i="30" s="1"/>
  <c r="P202" i="30" s="1"/>
  <c r="P222" i="30" s="1"/>
  <c r="N2" i="30"/>
  <c r="N22" i="30" s="1"/>
  <c r="N42" i="30" s="1"/>
  <c r="N62" i="30" s="1"/>
  <c r="N82" i="30" s="1"/>
  <c r="N102" i="30" s="1"/>
  <c r="N122" i="30" s="1"/>
  <c r="N142" i="30" s="1"/>
  <c r="N162" i="30" s="1"/>
  <c r="N182" i="30" s="1"/>
  <c r="N202" i="30" s="1"/>
  <c r="N222" i="30" s="1"/>
  <c r="L2" i="30"/>
  <c r="L22" i="30" s="1"/>
  <c r="L42" i="30" s="1"/>
  <c r="L62" i="30" s="1"/>
  <c r="L82" i="30" s="1"/>
  <c r="L102" i="30" s="1"/>
  <c r="L122" i="30" s="1"/>
  <c r="L142" i="30" s="1"/>
  <c r="L162" i="30" s="1"/>
  <c r="L182" i="30" s="1"/>
  <c r="L202" i="30" s="1"/>
  <c r="L222" i="30" s="1"/>
  <c r="J2" i="30"/>
  <c r="J22" i="30" s="1"/>
  <c r="J42" i="30" s="1"/>
  <c r="J62" i="30" s="1"/>
  <c r="J82" i="30" s="1"/>
  <c r="J102" i="30" s="1"/>
  <c r="J122" i="30" s="1"/>
  <c r="J142" i="30" s="1"/>
  <c r="J162" i="30" s="1"/>
  <c r="J182" i="30" s="1"/>
  <c r="J202" i="30" s="1"/>
  <c r="J222" i="30" s="1"/>
  <c r="H2" i="30"/>
  <c r="H22" i="30" s="1"/>
  <c r="H42" i="30" s="1"/>
  <c r="H62" i="30" s="1"/>
  <c r="H82" i="30" s="1"/>
  <c r="H102" i="30" s="1"/>
  <c r="H122" i="30" s="1"/>
  <c r="H142" i="30" s="1"/>
  <c r="H162" i="30" s="1"/>
  <c r="H182" i="30" s="1"/>
  <c r="H202" i="30" s="1"/>
  <c r="H222" i="30" s="1"/>
  <c r="F2" i="30"/>
  <c r="F22" i="30" s="1"/>
  <c r="F42" i="30" s="1"/>
  <c r="F62" i="30" s="1"/>
  <c r="F82" i="30" s="1"/>
  <c r="F102" i="30" s="1"/>
  <c r="F122" i="30" s="1"/>
  <c r="F142" i="30" s="1"/>
  <c r="F162" i="30" s="1"/>
  <c r="F182" i="30" s="1"/>
  <c r="F202" i="30" s="1"/>
  <c r="F222" i="30" s="1"/>
  <c r="D2" i="30"/>
  <c r="D22" i="30" s="1"/>
  <c r="D42" i="30" s="1"/>
  <c r="D62" i="30" s="1"/>
  <c r="D82" i="30" s="1"/>
  <c r="D102" i="30" s="1"/>
  <c r="D122" i="30" s="1"/>
  <c r="D142" i="30" s="1"/>
  <c r="D162" i="30" s="1"/>
  <c r="D182" i="30" s="1"/>
  <c r="D202" i="30" s="1"/>
  <c r="D222" i="30" s="1"/>
  <c r="B224" i="29"/>
  <c r="B225" i="29" s="1"/>
  <c r="B184" i="29"/>
  <c r="B164" i="29"/>
  <c r="B165" i="29" s="1"/>
  <c r="B166" i="29" s="1"/>
  <c r="B167" i="29" s="1"/>
  <c r="B168" i="29" s="1"/>
  <c r="B169" i="29" s="1"/>
  <c r="B170" i="29" s="1"/>
  <c r="B171" i="29" s="1"/>
  <c r="B172" i="29" s="1"/>
  <c r="B173" i="29" s="1"/>
  <c r="B174" i="29" s="1"/>
  <c r="B175" i="29" s="1"/>
  <c r="B176" i="29" s="1"/>
  <c r="B177" i="29" s="1"/>
  <c r="B178" i="29" s="1"/>
  <c r="B179" i="29" s="1"/>
  <c r="B180" i="29" s="1"/>
  <c r="B144" i="29"/>
  <c r="B124" i="29"/>
  <c r="B104" i="29"/>
  <c r="B105" i="29" s="1"/>
  <c r="B106" i="29" s="1"/>
  <c r="AD89" i="29"/>
  <c r="AD109" i="29" s="1"/>
  <c r="AD129" i="29" s="1"/>
  <c r="AD149" i="29" s="1"/>
  <c r="AD169" i="29" s="1"/>
  <c r="AD189" i="29" s="1"/>
  <c r="AD209" i="29" s="1"/>
  <c r="AD229" i="29" s="1"/>
  <c r="V89" i="29"/>
  <c r="V109" i="29" s="1"/>
  <c r="V129" i="29" s="1"/>
  <c r="V149" i="29" s="1"/>
  <c r="V169" i="29" s="1"/>
  <c r="V189" i="29" s="1"/>
  <c r="V209" i="29" s="1"/>
  <c r="V229" i="29" s="1"/>
  <c r="N89" i="29"/>
  <c r="N109" i="29" s="1"/>
  <c r="N129" i="29" s="1"/>
  <c r="N149" i="29" s="1"/>
  <c r="N169" i="29" s="1"/>
  <c r="N189" i="29" s="1"/>
  <c r="N209" i="29" s="1"/>
  <c r="N229" i="29" s="1"/>
  <c r="F89" i="29"/>
  <c r="F109" i="29" s="1"/>
  <c r="F129" i="29" s="1"/>
  <c r="F149" i="29" s="1"/>
  <c r="F169" i="29" s="1"/>
  <c r="F189" i="29" s="1"/>
  <c r="F209" i="29" s="1"/>
  <c r="F229" i="29" s="1"/>
  <c r="AD87" i="29"/>
  <c r="AD107" i="29" s="1"/>
  <c r="AD127" i="29" s="1"/>
  <c r="AD147" i="29" s="1"/>
  <c r="AD167" i="29" s="1"/>
  <c r="AD187" i="29" s="1"/>
  <c r="AD207" i="29" s="1"/>
  <c r="AD227" i="29" s="1"/>
  <c r="V87" i="29"/>
  <c r="V107" i="29" s="1"/>
  <c r="V127" i="29" s="1"/>
  <c r="V147" i="29" s="1"/>
  <c r="V167" i="29" s="1"/>
  <c r="V187" i="29" s="1"/>
  <c r="V207" i="29" s="1"/>
  <c r="V227" i="29" s="1"/>
  <c r="N87" i="29"/>
  <c r="N107" i="29" s="1"/>
  <c r="N127" i="29" s="1"/>
  <c r="N147" i="29" s="1"/>
  <c r="N167" i="29" s="1"/>
  <c r="N187" i="29" s="1"/>
  <c r="N207" i="29" s="1"/>
  <c r="N227" i="29" s="1"/>
  <c r="F87" i="29"/>
  <c r="F107" i="29" s="1"/>
  <c r="F127" i="29" s="1"/>
  <c r="F147" i="29" s="1"/>
  <c r="F167" i="29" s="1"/>
  <c r="F187" i="29" s="1"/>
  <c r="F207" i="29" s="1"/>
  <c r="F227" i="29" s="1"/>
  <c r="AD85" i="29"/>
  <c r="AD105" i="29" s="1"/>
  <c r="AD125" i="29" s="1"/>
  <c r="AD145" i="29" s="1"/>
  <c r="AD165" i="29" s="1"/>
  <c r="AD185" i="29" s="1"/>
  <c r="AD205" i="29" s="1"/>
  <c r="AD225" i="29" s="1"/>
  <c r="V85" i="29"/>
  <c r="V105" i="29" s="1"/>
  <c r="V125" i="29" s="1"/>
  <c r="V145" i="29" s="1"/>
  <c r="V165" i="29" s="1"/>
  <c r="V185" i="29" s="1"/>
  <c r="V205" i="29" s="1"/>
  <c r="V225" i="29" s="1"/>
  <c r="N85" i="29"/>
  <c r="N105" i="29" s="1"/>
  <c r="N125" i="29" s="1"/>
  <c r="N145" i="29" s="1"/>
  <c r="N165" i="29" s="1"/>
  <c r="N185" i="29" s="1"/>
  <c r="N205" i="29" s="1"/>
  <c r="N225" i="29" s="1"/>
  <c r="F85" i="29"/>
  <c r="F105" i="29" s="1"/>
  <c r="F125" i="29" s="1"/>
  <c r="F145" i="29" s="1"/>
  <c r="F165" i="29" s="1"/>
  <c r="F185" i="29" s="1"/>
  <c r="F205" i="29" s="1"/>
  <c r="F225" i="29" s="1"/>
  <c r="B84" i="29"/>
  <c r="X69" i="29"/>
  <c r="X89" i="29" s="1"/>
  <c r="X109" i="29" s="1"/>
  <c r="X129" i="29" s="1"/>
  <c r="X149" i="29" s="1"/>
  <c r="X169" i="29" s="1"/>
  <c r="X189" i="29" s="1"/>
  <c r="X209" i="29" s="1"/>
  <c r="X229" i="29" s="1"/>
  <c r="R69" i="29"/>
  <c r="R89" i="29" s="1"/>
  <c r="R109" i="29" s="1"/>
  <c r="R129" i="29" s="1"/>
  <c r="R149" i="29" s="1"/>
  <c r="R169" i="29" s="1"/>
  <c r="R189" i="29" s="1"/>
  <c r="R209" i="29" s="1"/>
  <c r="R229" i="29" s="1"/>
  <c r="H69" i="29"/>
  <c r="H89" i="29" s="1"/>
  <c r="H109" i="29" s="1"/>
  <c r="H129" i="29" s="1"/>
  <c r="H149" i="29" s="1"/>
  <c r="H169" i="29" s="1"/>
  <c r="H189" i="29" s="1"/>
  <c r="H209" i="29" s="1"/>
  <c r="H229" i="29" s="1"/>
  <c r="X67" i="29"/>
  <c r="X87" i="29" s="1"/>
  <c r="X107" i="29" s="1"/>
  <c r="X127" i="29" s="1"/>
  <c r="X147" i="29" s="1"/>
  <c r="X167" i="29" s="1"/>
  <c r="X187" i="29" s="1"/>
  <c r="X207" i="29" s="1"/>
  <c r="X227" i="29" s="1"/>
  <c r="R67" i="29"/>
  <c r="R87" i="29" s="1"/>
  <c r="R107" i="29" s="1"/>
  <c r="R127" i="29" s="1"/>
  <c r="R147" i="29" s="1"/>
  <c r="R167" i="29" s="1"/>
  <c r="R187" i="29" s="1"/>
  <c r="R207" i="29" s="1"/>
  <c r="R227" i="29" s="1"/>
  <c r="H67" i="29"/>
  <c r="H87" i="29" s="1"/>
  <c r="H107" i="29" s="1"/>
  <c r="H127" i="29" s="1"/>
  <c r="H147" i="29" s="1"/>
  <c r="H167" i="29" s="1"/>
  <c r="H187" i="29" s="1"/>
  <c r="H207" i="29" s="1"/>
  <c r="H227" i="29" s="1"/>
  <c r="X65" i="29"/>
  <c r="X85" i="29" s="1"/>
  <c r="X105" i="29" s="1"/>
  <c r="X125" i="29" s="1"/>
  <c r="X145" i="29" s="1"/>
  <c r="X165" i="29" s="1"/>
  <c r="X185" i="29" s="1"/>
  <c r="X205" i="29" s="1"/>
  <c r="X225" i="29" s="1"/>
  <c r="R65" i="29"/>
  <c r="R85" i="29" s="1"/>
  <c r="R105" i="29" s="1"/>
  <c r="R125" i="29" s="1"/>
  <c r="R145" i="29" s="1"/>
  <c r="R165" i="29" s="1"/>
  <c r="R185" i="29" s="1"/>
  <c r="R205" i="29" s="1"/>
  <c r="R225" i="29" s="1"/>
  <c r="H65" i="29"/>
  <c r="H85" i="29" s="1"/>
  <c r="H105" i="29" s="1"/>
  <c r="H125" i="29" s="1"/>
  <c r="H145" i="29" s="1"/>
  <c r="H165" i="29" s="1"/>
  <c r="H185" i="29" s="1"/>
  <c r="H205" i="29" s="1"/>
  <c r="H225" i="29" s="1"/>
  <c r="B64" i="29"/>
  <c r="AF62" i="29"/>
  <c r="AF82" i="29" s="1"/>
  <c r="AF102" i="29" s="1"/>
  <c r="AF122" i="29" s="1"/>
  <c r="AF142" i="29" s="1"/>
  <c r="AF162" i="29" s="1"/>
  <c r="AF182" i="29" s="1"/>
  <c r="AF202" i="29" s="1"/>
  <c r="AF222" i="29" s="1"/>
  <c r="T62" i="29"/>
  <c r="T82" i="29" s="1"/>
  <c r="T102" i="29" s="1"/>
  <c r="T122" i="29" s="1"/>
  <c r="T142" i="29" s="1"/>
  <c r="T162" i="29" s="1"/>
  <c r="T182" i="29" s="1"/>
  <c r="T202" i="29" s="1"/>
  <c r="T222" i="29" s="1"/>
  <c r="AF59" i="29"/>
  <c r="AF79" i="29" s="1"/>
  <c r="AF99" i="29" s="1"/>
  <c r="AF119" i="29" s="1"/>
  <c r="AF139" i="29" s="1"/>
  <c r="AF159" i="29" s="1"/>
  <c r="AF179" i="29" s="1"/>
  <c r="AF199" i="29" s="1"/>
  <c r="AF219" i="29" s="1"/>
  <c r="AF239" i="29" s="1"/>
  <c r="Z59" i="29"/>
  <c r="Z79" i="29" s="1"/>
  <c r="Z99" i="29" s="1"/>
  <c r="Z119" i="29" s="1"/>
  <c r="Z139" i="29" s="1"/>
  <c r="Z159" i="29" s="1"/>
  <c r="Z179" i="29" s="1"/>
  <c r="Z199" i="29" s="1"/>
  <c r="Z219" i="29" s="1"/>
  <c r="Z239" i="29" s="1"/>
  <c r="P59" i="29"/>
  <c r="P79" i="29" s="1"/>
  <c r="P99" i="29" s="1"/>
  <c r="P119" i="29" s="1"/>
  <c r="P139" i="29" s="1"/>
  <c r="P159" i="29" s="1"/>
  <c r="P179" i="29" s="1"/>
  <c r="P199" i="29" s="1"/>
  <c r="P219" i="29" s="1"/>
  <c r="P239" i="29" s="1"/>
  <c r="J59" i="29"/>
  <c r="J79" i="29" s="1"/>
  <c r="J99" i="29" s="1"/>
  <c r="J119" i="29" s="1"/>
  <c r="J139" i="29" s="1"/>
  <c r="J159" i="29" s="1"/>
  <c r="J179" i="29" s="1"/>
  <c r="J199" i="29" s="1"/>
  <c r="J219" i="29" s="1"/>
  <c r="J239" i="29" s="1"/>
  <c r="AF57" i="29"/>
  <c r="AF77" i="29" s="1"/>
  <c r="AF97" i="29" s="1"/>
  <c r="AF117" i="29" s="1"/>
  <c r="AF137" i="29" s="1"/>
  <c r="AF157" i="29" s="1"/>
  <c r="AF177" i="29" s="1"/>
  <c r="AF197" i="29" s="1"/>
  <c r="AF217" i="29" s="1"/>
  <c r="AF237" i="29" s="1"/>
  <c r="Z57" i="29"/>
  <c r="Z77" i="29" s="1"/>
  <c r="Z97" i="29" s="1"/>
  <c r="Z117" i="29" s="1"/>
  <c r="Z137" i="29" s="1"/>
  <c r="Z157" i="29" s="1"/>
  <c r="Z177" i="29" s="1"/>
  <c r="Z197" i="29" s="1"/>
  <c r="Z217" i="29" s="1"/>
  <c r="Z237" i="29" s="1"/>
  <c r="P57" i="29"/>
  <c r="P77" i="29" s="1"/>
  <c r="P97" i="29" s="1"/>
  <c r="P117" i="29" s="1"/>
  <c r="P137" i="29" s="1"/>
  <c r="P157" i="29" s="1"/>
  <c r="P177" i="29" s="1"/>
  <c r="P197" i="29" s="1"/>
  <c r="P217" i="29" s="1"/>
  <c r="P237" i="29" s="1"/>
  <c r="J57" i="29"/>
  <c r="J77" i="29" s="1"/>
  <c r="J97" i="29" s="1"/>
  <c r="J117" i="29" s="1"/>
  <c r="J137" i="29" s="1"/>
  <c r="J157" i="29" s="1"/>
  <c r="J177" i="29" s="1"/>
  <c r="J197" i="29" s="1"/>
  <c r="J217" i="29" s="1"/>
  <c r="J237" i="29" s="1"/>
  <c r="AF55" i="29"/>
  <c r="AF75" i="29" s="1"/>
  <c r="AF95" i="29" s="1"/>
  <c r="AF115" i="29" s="1"/>
  <c r="AF135" i="29" s="1"/>
  <c r="AF155" i="29" s="1"/>
  <c r="AF175" i="29" s="1"/>
  <c r="AF195" i="29" s="1"/>
  <c r="AF215" i="29" s="1"/>
  <c r="AF235" i="29" s="1"/>
  <c r="Z55" i="29"/>
  <c r="Z75" i="29" s="1"/>
  <c r="Z95" i="29" s="1"/>
  <c r="Z115" i="29" s="1"/>
  <c r="Z135" i="29" s="1"/>
  <c r="Z155" i="29" s="1"/>
  <c r="Z175" i="29" s="1"/>
  <c r="Z195" i="29" s="1"/>
  <c r="Z215" i="29" s="1"/>
  <c r="Z235" i="29" s="1"/>
  <c r="P55" i="29"/>
  <c r="P75" i="29" s="1"/>
  <c r="P95" i="29" s="1"/>
  <c r="P115" i="29" s="1"/>
  <c r="P135" i="29" s="1"/>
  <c r="P155" i="29" s="1"/>
  <c r="P175" i="29" s="1"/>
  <c r="P195" i="29" s="1"/>
  <c r="P215" i="29" s="1"/>
  <c r="P235" i="29" s="1"/>
  <c r="J55" i="29"/>
  <c r="J75" i="29" s="1"/>
  <c r="J95" i="29" s="1"/>
  <c r="J115" i="29" s="1"/>
  <c r="J135" i="29" s="1"/>
  <c r="J155" i="29" s="1"/>
  <c r="J175" i="29" s="1"/>
  <c r="J195" i="29" s="1"/>
  <c r="J215" i="29" s="1"/>
  <c r="J235" i="29" s="1"/>
  <c r="AF53" i="29"/>
  <c r="AF73" i="29" s="1"/>
  <c r="AF93" i="29" s="1"/>
  <c r="AF113" i="29" s="1"/>
  <c r="AF133" i="29" s="1"/>
  <c r="AF153" i="29" s="1"/>
  <c r="AF173" i="29" s="1"/>
  <c r="AF193" i="29" s="1"/>
  <c r="AF213" i="29" s="1"/>
  <c r="AF233" i="29" s="1"/>
  <c r="Z53" i="29"/>
  <c r="Z73" i="29" s="1"/>
  <c r="Z93" i="29" s="1"/>
  <c r="Z113" i="29" s="1"/>
  <c r="Z133" i="29" s="1"/>
  <c r="Z153" i="29" s="1"/>
  <c r="Z173" i="29" s="1"/>
  <c r="Z193" i="29" s="1"/>
  <c r="Z213" i="29" s="1"/>
  <c r="Z233" i="29" s="1"/>
  <c r="P53" i="29"/>
  <c r="P73" i="29" s="1"/>
  <c r="P93" i="29" s="1"/>
  <c r="P113" i="29" s="1"/>
  <c r="P133" i="29" s="1"/>
  <c r="P153" i="29" s="1"/>
  <c r="P173" i="29" s="1"/>
  <c r="P193" i="29" s="1"/>
  <c r="P213" i="29" s="1"/>
  <c r="P233" i="29" s="1"/>
  <c r="J53" i="29"/>
  <c r="J73" i="29" s="1"/>
  <c r="J93" i="29" s="1"/>
  <c r="J113" i="29" s="1"/>
  <c r="J133" i="29" s="1"/>
  <c r="J153" i="29" s="1"/>
  <c r="J173" i="29" s="1"/>
  <c r="J193" i="29" s="1"/>
  <c r="J213" i="29" s="1"/>
  <c r="J233" i="29" s="1"/>
  <c r="AF51" i="29"/>
  <c r="AF71" i="29" s="1"/>
  <c r="AF91" i="29" s="1"/>
  <c r="AF111" i="29" s="1"/>
  <c r="AF131" i="29" s="1"/>
  <c r="AF151" i="29" s="1"/>
  <c r="AF171" i="29" s="1"/>
  <c r="AF191" i="29" s="1"/>
  <c r="AF211" i="29" s="1"/>
  <c r="AF231" i="29" s="1"/>
  <c r="Z51" i="29"/>
  <c r="Z71" i="29" s="1"/>
  <c r="Z91" i="29" s="1"/>
  <c r="Z111" i="29" s="1"/>
  <c r="Z131" i="29" s="1"/>
  <c r="Z151" i="29" s="1"/>
  <c r="Z171" i="29" s="1"/>
  <c r="Z191" i="29" s="1"/>
  <c r="Z211" i="29" s="1"/>
  <c r="Z231" i="29" s="1"/>
  <c r="P51" i="29"/>
  <c r="P71" i="29" s="1"/>
  <c r="P91" i="29" s="1"/>
  <c r="P111" i="29" s="1"/>
  <c r="P131" i="29" s="1"/>
  <c r="P151" i="29" s="1"/>
  <c r="P171" i="29" s="1"/>
  <c r="P191" i="29" s="1"/>
  <c r="P211" i="29" s="1"/>
  <c r="P231" i="29" s="1"/>
  <c r="J51" i="29"/>
  <c r="J71" i="29" s="1"/>
  <c r="J91" i="29" s="1"/>
  <c r="J111" i="29" s="1"/>
  <c r="J131" i="29" s="1"/>
  <c r="J151" i="29" s="1"/>
  <c r="J171" i="29" s="1"/>
  <c r="J191" i="29" s="1"/>
  <c r="J211" i="29" s="1"/>
  <c r="J231" i="29" s="1"/>
  <c r="B44" i="29"/>
  <c r="B45" i="29" s="1"/>
  <c r="B46" i="29" s="1"/>
  <c r="B47" i="29" s="1"/>
  <c r="B48" i="29" s="1"/>
  <c r="B49" i="29" s="1"/>
  <c r="B50" i="29" s="1"/>
  <c r="B51" i="29" s="1"/>
  <c r="AE40" i="29"/>
  <c r="AE60" i="29" s="1"/>
  <c r="AE80" i="29" s="1"/>
  <c r="AE100" i="29" s="1"/>
  <c r="AE120" i="29" s="1"/>
  <c r="AE140" i="29" s="1"/>
  <c r="AE160" i="29" s="1"/>
  <c r="AE180" i="29" s="1"/>
  <c r="AE200" i="29" s="1"/>
  <c r="AE220" i="29" s="1"/>
  <c r="AE240" i="29" s="1"/>
  <c r="AA40" i="29"/>
  <c r="AA60" i="29" s="1"/>
  <c r="AA80" i="29" s="1"/>
  <c r="AA100" i="29" s="1"/>
  <c r="AA120" i="29" s="1"/>
  <c r="AA140" i="29" s="1"/>
  <c r="AA160" i="29" s="1"/>
  <c r="AA180" i="29" s="1"/>
  <c r="AA200" i="29" s="1"/>
  <c r="AA220" i="29" s="1"/>
  <c r="AA240" i="29" s="1"/>
  <c r="W40" i="29"/>
  <c r="W60" i="29" s="1"/>
  <c r="W80" i="29" s="1"/>
  <c r="W100" i="29" s="1"/>
  <c r="W120" i="29" s="1"/>
  <c r="W140" i="29" s="1"/>
  <c r="W160" i="29" s="1"/>
  <c r="W180" i="29" s="1"/>
  <c r="W200" i="29" s="1"/>
  <c r="W220" i="29" s="1"/>
  <c r="W240" i="29" s="1"/>
  <c r="S40" i="29"/>
  <c r="S60" i="29" s="1"/>
  <c r="S80" i="29" s="1"/>
  <c r="S100" i="29" s="1"/>
  <c r="S120" i="29" s="1"/>
  <c r="S140" i="29" s="1"/>
  <c r="S160" i="29" s="1"/>
  <c r="S180" i="29" s="1"/>
  <c r="S200" i="29" s="1"/>
  <c r="S220" i="29" s="1"/>
  <c r="S240" i="29" s="1"/>
  <c r="O40" i="29"/>
  <c r="O60" i="29" s="1"/>
  <c r="O80" i="29" s="1"/>
  <c r="O100" i="29" s="1"/>
  <c r="O120" i="29" s="1"/>
  <c r="O140" i="29" s="1"/>
  <c r="O160" i="29" s="1"/>
  <c r="O180" i="29" s="1"/>
  <c r="O200" i="29" s="1"/>
  <c r="O220" i="29" s="1"/>
  <c r="O240" i="29" s="1"/>
  <c r="K40" i="29"/>
  <c r="K60" i="29" s="1"/>
  <c r="K80" i="29" s="1"/>
  <c r="K100" i="29" s="1"/>
  <c r="K120" i="29" s="1"/>
  <c r="K140" i="29" s="1"/>
  <c r="K160" i="29" s="1"/>
  <c r="K180" i="29" s="1"/>
  <c r="K200" i="29" s="1"/>
  <c r="K220" i="29" s="1"/>
  <c r="K240" i="29" s="1"/>
  <c r="G40" i="29"/>
  <c r="G60" i="29" s="1"/>
  <c r="G80" i="29" s="1"/>
  <c r="G100" i="29" s="1"/>
  <c r="G120" i="29" s="1"/>
  <c r="G140" i="29" s="1"/>
  <c r="G160" i="29" s="1"/>
  <c r="G180" i="29" s="1"/>
  <c r="G200" i="29" s="1"/>
  <c r="G220" i="29" s="1"/>
  <c r="G240" i="29" s="1"/>
  <c r="AE38" i="29"/>
  <c r="AE58" i="29" s="1"/>
  <c r="AE78" i="29" s="1"/>
  <c r="AE98" i="29" s="1"/>
  <c r="AE118" i="29" s="1"/>
  <c r="AE138" i="29" s="1"/>
  <c r="AE158" i="29" s="1"/>
  <c r="AE178" i="29" s="1"/>
  <c r="AE198" i="29" s="1"/>
  <c r="AE218" i="29" s="1"/>
  <c r="AE238" i="29" s="1"/>
  <c r="AA38" i="29"/>
  <c r="AA58" i="29" s="1"/>
  <c r="AA78" i="29" s="1"/>
  <c r="AA98" i="29" s="1"/>
  <c r="AA118" i="29" s="1"/>
  <c r="AA138" i="29" s="1"/>
  <c r="AA158" i="29" s="1"/>
  <c r="AA178" i="29" s="1"/>
  <c r="AA198" i="29" s="1"/>
  <c r="AA218" i="29" s="1"/>
  <c r="AA238" i="29" s="1"/>
  <c r="W38" i="29"/>
  <c r="W58" i="29" s="1"/>
  <c r="W78" i="29" s="1"/>
  <c r="W98" i="29" s="1"/>
  <c r="W118" i="29" s="1"/>
  <c r="W138" i="29" s="1"/>
  <c r="W158" i="29" s="1"/>
  <c r="W178" i="29" s="1"/>
  <c r="W198" i="29" s="1"/>
  <c r="W218" i="29" s="1"/>
  <c r="W238" i="29" s="1"/>
  <c r="S38" i="29"/>
  <c r="S58" i="29" s="1"/>
  <c r="S78" i="29" s="1"/>
  <c r="S98" i="29" s="1"/>
  <c r="S118" i="29" s="1"/>
  <c r="S138" i="29" s="1"/>
  <c r="S158" i="29" s="1"/>
  <c r="S178" i="29" s="1"/>
  <c r="S198" i="29" s="1"/>
  <c r="S218" i="29" s="1"/>
  <c r="S238" i="29" s="1"/>
  <c r="O38" i="29"/>
  <c r="O58" i="29" s="1"/>
  <c r="O78" i="29" s="1"/>
  <c r="O98" i="29" s="1"/>
  <c r="O118" i="29" s="1"/>
  <c r="O138" i="29" s="1"/>
  <c r="O158" i="29" s="1"/>
  <c r="O178" i="29" s="1"/>
  <c r="O198" i="29" s="1"/>
  <c r="O218" i="29" s="1"/>
  <c r="O238" i="29" s="1"/>
  <c r="K38" i="29"/>
  <c r="K58" i="29" s="1"/>
  <c r="K78" i="29" s="1"/>
  <c r="K98" i="29" s="1"/>
  <c r="K118" i="29" s="1"/>
  <c r="K138" i="29" s="1"/>
  <c r="K158" i="29" s="1"/>
  <c r="K178" i="29" s="1"/>
  <c r="K198" i="29" s="1"/>
  <c r="K218" i="29" s="1"/>
  <c r="K238" i="29" s="1"/>
  <c r="G38" i="29"/>
  <c r="G58" i="29" s="1"/>
  <c r="G78" i="29" s="1"/>
  <c r="G98" i="29" s="1"/>
  <c r="G118" i="29" s="1"/>
  <c r="G138" i="29" s="1"/>
  <c r="G158" i="29" s="1"/>
  <c r="G178" i="29" s="1"/>
  <c r="G198" i="29" s="1"/>
  <c r="G218" i="29" s="1"/>
  <c r="G238" i="29" s="1"/>
  <c r="AE36" i="29"/>
  <c r="AE56" i="29" s="1"/>
  <c r="AE76" i="29" s="1"/>
  <c r="AE96" i="29" s="1"/>
  <c r="AE116" i="29" s="1"/>
  <c r="AE136" i="29" s="1"/>
  <c r="AE156" i="29" s="1"/>
  <c r="AE176" i="29" s="1"/>
  <c r="AE196" i="29" s="1"/>
  <c r="AE216" i="29" s="1"/>
  <c r="AE236" i="29" s="1"/>
  <c r="AA36" i="29"/>
  <c r="AA56" i="29" s="1"/>
  <c r="AA76" i="29" s="1"/>
  <c r="AA96" i="29" s="1"/>
  <c r="AA116" i="29" s="1"/>
  <c r="AA136" i="29" s="1"/>
  <c r="AA156" i="29" s="1"/>
  <c r="AA176" i="29" s="1"/>
  <c r="AA196" i="29" s="1"/>
  <c r="AA216" i="29" s="1"/>
  <c r="AA236" i="29" s="1"/>
  <c r="W36" i="29"/>
  <c r="W56" i="29" s="1"/>
  <c r="W76" i="29" s="1"/>
  <c r="W96" i="29" s="1"/>
  <c r="W116" i="29" s="1"/>
  <c r="W136" i="29" s="1"/>
  <c r="W156" i="29" s="1"/>
  <c r="W176" i="29" s="1"/>
  <c r="W196" i="29" s="1"/>
  <c r="W216" i="29" s="1"/>
  <c r="W236" i="29" s="1"/>
  <c r="S36" i="29"/>
  <c r="S56" i="29" s="1"/>
  <c r="S76" i="29" s="1"/>
  <c r="S96" i="29" s="1"/>
  <c r="S116" i="29" s="1"/>
  <c r="S136" i="29" s="1"/>
  <c r="S156" i="29" s="1"/>
  <c r="S176" i="29" s="1"/>
  <c r="S196" i="29" s="1"/>
  <c r="S216" i="29" s="1"/>
  <c r="S236" i="29" s="1"/>
  <c r="O36" i="29"/>
  <c r="O56" i="29" s="1"/>
  <c r="O76" i="29" s="1"/>
  <c r="O96" i="29" s="1"/>
  <c r="O116" i="29" s="1"/>
  <c r="O136" i="29" s="1"/>
  <c r="O156" i="29" s="1"/>
  <c r="O176" i="29" s="1"/>
  <c r="O196" i="29" s="1"/>
  <c r="O216" i="29" s="1"/>
  <c r="O236" i="29" s="1"/>
  <c r="K36" i="29"/>
  <c r="K56" i="29" s="1"/>
  <c r="K76" i="29" s="1"/>
  <c r="K96" i="29" s="1"/>
  <c r="K116" i="29" s="1"/>
  <c r="K136" i="29" s="1"/>
  <c r="K156" i="29" s="1"/>
  <c r="K176" i="29" s="1"/>
  <c r="K196" i="29" s="1"/>
  <c r="K216" i="29" s="1"/>
  <c r="K236" i="29" s="1"/>
  <c r="G36" i="29"/>
  <c r="G56" i="29" s="1"/>
  <c r="G76" i="29" s="1"/>
  <c r="G96" i="29" s="1"/>
  <c r="G116" i="29" s="1"/>
  <c r="G136" i="29" s="1"/>
  <c r="G156" i="29" s="1"/>
  <c r="G176" i="29" s="1"/>
  <c r="G196" i="29" s="1"/>
  <c r="G216" i="29" s="1"/>
  <c r="G236" i="29" s="1"/>
  <c r="AE34" i="29"/>
  <c r="AE54" i="29" s="1"/>
  <c r="AE74" i="29" s="1"/>
  <c r="AE94" i="29" s="1"/>
  <c r="AE114" i="29" s="1"/>
  <c r="AE134" i="29" s="1"/>
  <c r="AE154" i="29" s="1"/>
  <c r="AE174" i="29" s="1"/>
  <c r="AE194" i="29" s="1"/>
  <c r="AE214" i="29" s="1"/>
  <c r="AE234" i="29" s="1"/>
  <c r="AA34" i="29"/>
  <c r="AA54" i="29" s="1"/>
  <c r="AA74" i="29" s="1"/>
  <c r="AA94" i="29" s="1"/>
  <c r="AA114" i="29" s="1"/>
  <c r="AA134" i="29" s="1"/>
  <c r="AA154" i="29" s="1"/>
  <c r="AA174" i="29" s="1"/>
  <c r="AA194" i="29" s="1"/>
  <c r="AA214" i="29" s="1"/>
  <c r="AA234" i="29" s="1"/>
  <c r="W34" i="29"/>
  <c r="W54" i="29" s="1"/>
  <c r="W74" i="29" s="1"/>
  <c r="W94" i="29" s="1"/>
  <c r="W114" i="29" s="1"/>
  <c r="W134" i="29" s="1"/>
  <c r="W154" i="29" s="1"/>
  <c r="W174" i="29" s="1"/>
  <c r="W194" i="29" s="1"/>
  <c r="W214" i="29" s="1"/>
  <c r="W234" i="29" s="1"/>
  <c r="S34" i="29"/>
  <c r="S54" i="29" s="1"/>
  <c r="S74" i="29" s="1"/>
  <c r="S94" i="29" s="1"/>
  <c r="S114" i="29" s="1"/>
  <c r="S134" i="29" s="1"/>
  <c r="S154" i="29" s="1"/>
  <c r="S174" i="29" s="1"/>
  <c r="S194" i="29" s="1"/>
  <c r="S214" i="29" s="1"/>
  <c r="S234" i="29" s="1"/>
  <c r="O34" i="29"/>
  <c r="O54" i="29" s="1"/>
  <c r="O74" i="29" s="1"/>
  <c r="O94" i="29" s="1"/>
  <c r="O114" i="29" s="1"/>
  <c r="O134" i="29" s="1"/>
  <c r="O154" i="29" s="1"/>
  <c r="O174" i="29" s="1"/>
  <c r="O194" i="29" s="1"/>
  <c r="O214" i="29" s="1"/>
  <c r="O234" i="29" s="1"/>
  <c r="K34" i="29"/>
  <c r="K54" i="29" s="1"/>
  <c r="K74" i="29" s="1"/>
  <c r="K94" i="29" s="1"/>
  <c r="K114" i="29" s="1"/>
  <c r="K134" i="29" s="1"/>
  <c r="K154" i="29" s="1"/>
  <c r="K174" i="29" s="1"/>
  <c r="K194" i="29" s="1"/>
  <c r="K214" i="29" s="1"/>
  <c r="K234" i="29" s="1"/>
  <c r="G34" i="29"/>
  <c r="G54" i="29" s="1"/>
  <c r="G74" i="29" s="1"/>
  <c r="G94" i="29" s="1"/>
  <c r="G114" i="29" s="1"/>
  <c r="G134" i="29" s="1"/>
  <c r="G154" i="29" s="1"/>
  <c r="G174" i="29" s="1"/>
  <c r="G194" i="29" s="1"/>
  <c r="G214" i="29" s="1"/>
  <c r="G234" i="29" s="1"/>
  <c r="AE32" i="29"/>
  <c r="AE52" i="29" s="1"/>
  <c r="AE72" i="29" s="1"/>
  <c r="AE92" i="29" s="1"/>
  <c r="AE112" i="29" s="1"/>
  <c r="AE132" i="29" s="1"/>
  <c r="AE152" i="29" s="1"/>
  <c r="AE172" i="29" s="1"/>
  <c r="AE192" i="29" s="1"/>
  <c r="AE212" i="29" s="1"/>
  <c r="AE232" i="29" s="1"/>
  <c r="AA32" i="29"/>
  <c r="AA52" i="29" s="1"/>
  <c r="AA72" i="29" s="1"/>
  <c r="AA92" i="29" s="1"/>
  <c r="AA112" i="29" s="1"/>
  <c r="AA132" i="29" s="1"/>
  <c r="AA152" i="29" s="1"/>
  <c r="AA172" i="29" s="1"/>
  <c r="AA192" i="29" s="1"/>
  <c r="AA212" i="29" s="1"/>
  <c r="AA232" i="29" s="1"/>
  <c r="W32" i="29"/>
  <c r="W52" i="29" s="1"/>
  <c r="W72" i="29" s="1"/>
  <c r="W92" i="29" s="1"/>
  <c r="W112" i="29" s="1"/>
  <c r="W132" i="29" s="1"/>
  <c r="W152" i="29" s="1"/>
  <c r="W172" i="29" s="1"/>
  <c r="W192" i="29" s="1"/>
  <c r="W212" i="29" s="1"/>
  <c r="W232" i="29" s="1"/>
  <c r="S32" i="29"/>
  <c r="S52" i="29" s="1"/>
  <c r="S72" i="29" s="1"/>
  <c r="S92" i="29" s="1"/>
  <c r="S112" i="29" s="1"/>
  <c r="S132" i="29" s="1"/>
  <c r="S152" i="29" s="1"/>
  <c r="S172" i="29" s="1"/>
  <c r="S192" i="29" s="1"/>
  <c r="S212" i="29" s="1"/>
  <c r="S232" i="29" s="1"/>
  <c r="O32" i="29"/>
  <c r="O52" i="29" s="1"/>
  <c r="O72" i="29" s="1"/>
  <c r="O92" i="29" s="1"/>
  <c r="O112" i="29" s="1"/>
  <c r="O132" i="29" s="1"/>
  <c r="O152" i="29" s="1"/>
  <c r="O172" i="29" s="1"/>
  <c r="O192" i="29" s="1"/>
  <c r="O212" i="29" s="1"/>
  <c r="O232" i="29" s="1"/>
  <c r="K32" i="29"/>
  <c r="K52" i="29" s="1"/>
  <c r="K72" i="29" s="1"/>
  <c r="K92" i="29" s="1"/>
  <c r="K112" i="29" s="1"/>
  <c r="K132" i="29" s="1"/>
  <c r="K152" i="29" s="1"/>
  <c r="K172" i="29" s="1"/>
  <c r="K192" i="29" s="1"/>
  <c r="K212" i="29" s="1"/>
  <c r="K232" i="29" s="1"/>
  <c r="G32" i="29"/>
  <c r="G52" i="29" s="1"/>
  <c r="G72" i="29" s="1"/>
  <c r="G92" i="29" s="1"/>
  <c r="G112" i="29" s="1"/>
  <c r="G132" i="29" s="1"/>
  <c r="G152" i="29" s="1"/>
  <c r="G172" i="29" s="1"/>
  <c r="G192" i="29" s="1"/>
  <c r="G212" i="29" s="1"/>
  <c r="G232" i="29" s="1"/>
  <c r="AE30" i="29"/>
  <c r="AE50" i="29" s="1"/>
  <c r="AE70" i="29" s="1"/>
  <c r="AE90" i="29" s="1"/>
  <c r="AE110" i="29" s="1"/>
  <c r="AE130" i="29" s="1"/>
  <c r="AE150" i="29" s="1"/>
  <c r="AE170" i="29" s="1"/>
  <c r="AE190" i="29" s="1"/>
  <c r="AE210" i="29" s="1"/>
  <c r="AE230" i="29" s="1"/>
  <c r="AA30" i="29"/>
  <c r="AA50" i="29" s="1"/>
  <c r="AA70" i="29" s="1"/>
  <c r="AA90" i="29" s="1"/>
  <c r="AA110" i="29" s="1"/>
  <c r="AA130" i="29" s="1"/>
  <c r="AA150" i="29" s="1"/>
  <c r="AA170" i="29" s="1"/>
  <c r="AA190" i="29" s="1"/>
  <c r="AA210" i="29" s="1"/>
  <c r="AA230" i="29" s="1"/>
  <c r="W30" i="29"/>
  <c r="W50" i="29" s="1"/>
  <c r="W70" i="29" s="1"/>
  <c r="W90" i="29" s="1"/>
  <c r="W110" i="29" s="1"/>
  <c r="W130" i="29" s="1"/>
  <c r="W150" i="29" s="1"/>
  <c r="W170" i="29" s="1"/>
  <c r="W190" i="29" s="1"/>
  <c r="W210" i="29" s="1"/>
  <c r="W230" i="29" s="1"/>
  <c r="S30" i="29"/>
  <c r="S50" i="29" s="1"/>
  <c r="S70" i="29" s="1"/>
  <c r="S90" i="29" s="1"/>
  <c r="S110" i="29" s="1"/>
  <c r="S130" i="29" s="1"/>
  <c r="S150" i="29" s="1"/>
  <c r="S170" i="29" s="1"/>
  <c r="S190" i="29" s="1"/>
  <c r="S210" i="29" s="1"/>
  <c r="S230" i="29" s="1"/>
  <c r="O30" i="29"/>
  <c r="O50" i="29" s="1"/>
  <c r="O70" i="29" s="1"/>
  <c r="O90" i="29" s="1"/>
  <c r="O110" i="29" s="1"/>
  <c r="O130" i="29" s="1"/>
  <c r="O150" i="29" s="1"/>
  <c r="O170" i="29" s="1"/>
  <c r="O190" i="29" s="1"/>
  <c r="O210" i="29" s="1"/>
  <c r="O230" i="29" s="1"/>
  <c r="K30" i="29"/>
  <c r="K50" i="29" s="1"/>
  <c r="K70" i="29" s="1"/>
  <c r="K90" i="29" s="1"/>
  <c r="K110" i="29" s="1"/>
  <c r="K130" i="29" s="1"/>
  <c r="K150" i="29" s="1"/>
  <c r="K170" i="29" s="1"/>
  <c r="K190" i="29" s="1"/>
  <c r="K210" i="29" s="1"/>
  <c r="K230" i="29" s="1"/>
  <c r="G30" i="29"/>
  <c r="G50" i="29" s="1"/>
  <c r="G70" i="29" s="1"/>
  <c r="G90" i="29" s="1"/>
  <c r="G110" i="29" s="1"/>
  <c r="G130" i="29" s="1"/>
  <c r="G150" i="29" s="1"/>
  <c r="G170" i="29" s="1"/>
  <c r="G190" i="29" s="1"/>
  <c r="G210" i="29" s="1"/>
  <c r="G230" i="29" s="1"/>
  <c r="AE28" i="29"/>
  <c r="AE48" i="29" s="1"/>
  <c r="AE68" i="29" s="1"/>
  <c r="AE88" i="29" s="1"/>
  <c r="AE108" i="29" s="1"/>
  <c r="AE128" i="29" s="1"/>
  <c r="AE148" i="29" s="1"/>
  <c r="AE168" i="29" s="1"/>
  <c r="AE188" i="29" s="1"/>
  <c r="AE208" i="29" s="1"/>
  <c r="AE228" i="29" s="1"/>
  <c r="W28" i="29"/>
  <c r="W48" i="29" s="1"/>
  <c r="W68" i="29" s="1"/>
  <c r="W88" i="29" s="1"/>
  <c r="W108" i="29" s="1"/>
  <c r="W128" i="29" s="1"/>
  <c r="W148" i="29" s="1"/>
  <c r="W168" i="29" s="1"/>
  <c r="W188" i="29" s="1"/>
  <c r="W208" i="29" s="1"/>
  <c r="W228" i="29" s="1"/>
  <c r="O28" i="29"/>
  <c r="O48" i="29" s="1"/>
  <c r="O68" i="29" s="1"/>
  <c r="O88" i="29" s="1"/>
  <c r="O108" i="29" s="1"/>
  <c r="O128" i="29" s="1"/>
  <c r="O148" i="29" s="1"/>
  <c r="O168" i="29" s="1"/>
  <c r="O188" i="29" s="1"/>
  <c r="O208" i="29" s="1"/>
  <c r="O228" i="29" s="1"/>
  <c r="K28" i="29"/>
  <c r="K48" i="29" s="1"/>
  <c r="K68" i="29" s="1"/>
  <c r="K88" i="29" s="1"/>
  <c r="K108" i="29" s="1"/>
  <c r="K128" i="29" s="1"/>
  <c r="K148" i="29" s="1"/>
  <c r="K168" i="29" s="1"/>
  <c r="K188" i="29" s="1"/>
  <c r="K208" i="29" s="1"/>
  <c r="K228" i="29" s="1"/>
  <c r="G28" i="29"/>
  <c r="G48" i="29" s="1"/>
  <c r="G68" i="29" s="1"/>
  <c r="G88" i="29" s="1"/>
  <c r="G108" i="29" s="1"/>
  <c r="G128" i="29" s="1"/>
  <c r="G148" i="29" s="1"/>
  <c r="G168" i="29" s="1"/>
  <c r="G188" i="29" s="1"/>
  <c r="G208" i="29" s="1"/>
  <c r="G228" i="29" s="1"/>
  <c r="AA26" i="29"/>
  <c r="AA46" i="29" s="1"/>
  <c r="AA66" i="29" s="1"/>
  <c r="AA86" i="29" s="1"/>
  <c r="AA106" i="29" s="1"/>
  <c r="AA126" i="29" s="1"/>
  <c r="AA146" i="29" s="1"/>
  <c r="AA166" i="29" s="1"/>
  <c r="AA186" i="29" s="1"/>
  <c r="AA206" i="29" s="1"/>
  <c r="AA226" i="29" s="1"/>
  <c r="G26" i="29"/>
  <c r="G46" i="29" s="1"/>
  <c r="G66" i="29" s="1"/>
  <c r="G86" i="29" s="1"/>
  <c r="G106" i="29" s="1"/>
  <c r="G126" i="29" s="1"/>
  <c r="G146" i="29" s="1"/>
  <c r="G166" i="29" s="1"/>
  <c r="G186" i="29" s="1"/>
  <c r="G206" i="29" s="1"/>
  <c r="G226" i="29" s="1"/>
  <c r="AE24" i="29"/>
  <c r="AE44" i="29" s="1"/>
  <c r="AE64" i="29" s="1"/>
  <c r="AE84" i="29" s="1"/>
  <c r="AE104" i="29" s="1"/>
  <c r="AE124" i="29" s="1"/>
  <c r="AE144" i="29" s="1"/>
  <c r="AE164" i="29" s="1"/>
  <c r="AE184" i="29" s="1"/>
  <c r="AE204" i="29" s="1"/>
  <c r="AE224" i="29" s="1"/>
  <c r="W24" i="29"/>
  <c r="W44" i="29" s="1"/>
  <c r="W64" i="29" s="1"/>
  <c r="W84" i="29" s="1"/>
  <c r="W104" i="29" s="1"/>
  <c r="W124" i="29" s="1"/>
  <c r="W144" i="29" s="1"/>
  <c r="W164" i="29" s="1"/>
  <c r="W184" i="29" s="1"/>
  <c r="W204" i="29" s="1"/>
  <c r="W224" i="29" s="1"/>
  <c r="G24" i="29"/>
  <c r="G44" i="29" s="1"/>
  <c r="G64" i="29" s="1"/>
  <c r="G84" i="29" s="1"/>
  <c r="G104" i="29" s="1"/>
  <c r="G124" i="29" s="1"/>
  <c r="G144" i="29" s="1"/>
  <c r="G164" i="29" s="1"/>
  <c r="G184" i="29" s="1"/>
  <c r="G204" i="29" s="1"/>
  <c r="G224" i="29" s="1"/>
  <c r="B24" i="29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AG20" i="29"/>
  <c r="AG40" i="29" s="1"/>
  <c r="AG60" i="29" s="1"/>
  <c r="AG80" i="29" s="1"/>
  <c r="AG100" i="29" s="1"/>
  <c r="AG120" i="29" s="1"/>
  <c r="AG140" i="29" s="1"/>
  <c r="AG160" i="29" s="1"/>
  <c r="AG180" i="29" s="1"/>
  <c r="AG200" i="29" s="1"/>
  <c r="AG220" i="29" s="1"/>
  <c r="AG240" i="29" s="1"/>
  <c r="AF20" i="29"/>
  <c r="AF40" i="29" s="1"/>
  <c r="AF60" i="29" s="1"/>
  <c r="AF80" i="29" s="1"/>
  <c r="AF100" i="29" s="1"/>
  <c r="AF120" i="29" s="1"/>
  <c r="AF140" i="29" s="1"/>
  <c r="AF160" i="29" s="1"/>
  <c r="AF180" i="29" s="1"/>
  <c r="AF200" i="29" s="1"/>
  <c r="AF220" i="29" s="1"/>
  <c r="AF240" i="29" s="1"/>
  <c r="AE20" i="29"/>
  <c r="AD20" i="29"/>
  <c r="AD40" i="29" s="1"/>
  <c r="AD60" i="29" s="1"/>
  <c r="AD80" i="29" s="1"/>
  <c r="AD100" i="29" s="1"/>
  <c r="AD120" i="29" s="1"/>
  <c r="AD140" i="29" s="1"/>
  <c r="AD160" i="29" s="1"/>
  <c r="AD180" i="29" s="1"/>
  <c r="AD200" i="29" s="1"/>
  <c r="AD220" i="29" s="1"/>
  <c r="AD240" i="29" s="1"/>
  <c r="AC20" i="29"/>
  <c r="AC40" i="29" s="1"/>
  <c r="AC60" i="29" s="1"/>
  <c r="AC80" i="29" s="1"/>
  <c r="AC100" i="29" s="1"/>
  <c r="AC120" i="29" s="1"/>
  <c r="AC140" i="29" s="1"/>
  <c r="AC160" i="29" s="1"/>
  <c r="AC180" i="29" s="1"/>
  <c r="AC200" i="29" s="1"/>
  <c r="AC220" i="29" s="1"/>
  <c r="AC240" i="29" s="1"/>
  <c r="AB20" i="29"/>
  <c r="AB40" i="29" s="1"/>
  <c r="AB60" i="29" s="1"/>
  <c r="AB80" i="29" s="1"/>
  <c r="AB100" i="29" s="1"/>
  <c r="AB120" i="29" s="1"/>
  <c r="AB140" i="29" s="1"/>
  <c r="AB160" i="29" s="1"/>
  <c r="AB180" i="29" s="1"/>
  <c r="AB200" i="29" s="1"/>
  <c r="AB220" i="29" s="1"/>
  <c r="AB240" i="29" s="1"/>
  <c r="AA20" i="29"/>
  <c r="Z20" i="29"/>
  <c r="Z40" i="29" s="1"/>
  <c r="Z60" i="29" s="1"/>
  <c r="Z80" i="29" s="1"/>
  <c r="Z100" i="29" s="1"/>
  <c r="Z120" i="29" s="1"/>
  <c r="Z140" i="29" s="1"/>
  <c r="Z160" i="29" s="1"/>
  <c r="Z180" i="29" s="1"/>
  <c r="Z200" i="29" s="1"/>
  <c r="Z220" i="29" s="1"/>
  <c r="Z240" i="29" s="1"/>
  <c r="Y20" i="29"/>
  <c r="Y40" i="29" s="1"/>
  <c r="Y60" i="29" s="1"/>
  <c r="Y80" i="29" s="1"/>
  <c r="Y100" i="29" s="1"/>
  <c r="Y120" i="29" s="1"/>
  <c r="Y140" i="29" s="1"/>
  <c r="Y160" i="29" s="1"/>
  <c r="Y180" i="29" s="1"/>
  <c r="Y200" i="29" s="1"/>
  <c r="Y220" i="29" s="1"/>
  <c r="Y240" i="29" s="1"/>
  <c r="X20" i="29"/>
  <c r="X40" i="29" s="1"/>
  <c r="X60" i="29" s="1"/>
  <c r="X80" i="29" s="1"/>
  <c r="X100" i="29" s="1"/>
  <c r="X120" i="29" s="1"/>
  <c r="X140" i="29" s="1"/>
  <c r="X160" i="29" s="1"/>
  <c r="X180" i="29" s="1"/>
  <c r="X200" i="29" s="1"/>
  <c r="X220" i="29" s="1"/>
  <c r="X240" i="29" s="1"/>
  <c r="W20" i="29"/>
  <c r="V20" i="29"/>
  <c r="V40" i="29" s="1"/>
  <c r="V60" i="29" s="1"/>
  <c r="V80" i="29" s="1"/>
  <c r="V100" i="29" s="1"/>
  <c r="V120" i="29" s="1"/>
  <c r="V140" i="29" s="1"/>
  <c r="V160" i="29" s="1"/>
  <c r="V180" i="29" s="1"/>
  <c r="V200" i="29" s="1"/>
  <c r="V220" i="29" s="1"/>
  <c r="V240" i="29" s="1"/>
  <c r="U20" i="29"/>
  <c r="U40" i="29" s="1"/>
  <c r="U60" i="29" s="1"/>
  <c r="U80" i="29" s="1"/>
  <c r="U100" i="29" s="1"/>
  <c r="U120" i="29" s="1"/>
  <c r="U140" i="29" s="1"/>
  <c r="U160" i="29" s="1"/>
  <c r="U180" i="29" s="1"/>
  <c r="U200" i="29" s="1"/>
  <c r="U220" i="29" s="1"/>
  <c r="U240" i="29" s="1"/>
  <c r="T20" i="29"/>
  <c r="T40" i="29" s="1"/>
  <c r="T60" i="29" s="1"/>
  <c r="T80" i="29" s="1"/>
  <c r="T100" i="29" s="1"/>
  <c r="T120" i="29" s="1"/>
  <c r="T140" i="29" s="1"/>
  <c r="T160" i="29" s="1"/>
  <c r="T180" i="29" s="1"/>
  <c r="T200" i="29" s="1"/>
  <c r="T220" i="29" s="1"/>
  <c r="T240" i="29" s="1"/>
  <c r="S20" i="29"/>
  <c r="R20" i="29"/>
  <c r="R40" i="29" s="1"/>
  <c r="R60" i="29" s="1"/>
  <c r="R80" i="29" s="1"/>
  <c r="R100" i="29" s="1"/>
  <c r="R120" i="29" s="1"/>
  <c r="R140" i="29" s="1"/>
  <c r="R160" i="29" s="1"/>
  <c r="R180" i="29" s="1"/>
  <c r="R200" i="29" s="1"/>
  <c r="R220" i="29" s="1"/>
  <c r="R240" i="29" s="1"/>
  <c r="Q20" i="29"/>
  <c r="Q40" i="29" s="1"/>
  <c r="Q60" i="29" s="1"/>
  <c r="Q80" i="29" s="1"/>
  <c r="Q100" i="29" s="1"/>
  <c r="Q120" i="29" s="1"/>
  <c r="Q140" i="29" s="1"/>
  <c r="Q160" i="29" s="1"/>
  <c r="Q180" i="29" s="1"/>
  <c r="Q200" i="29" s="1"/>
  <c r="Q220" i="29" s="1"/>
  <c r="Q240" i="29" s="1"/>
  <c r="P20" i="29"/>
  <c r="P40" i="29" s="1"/>
  <c r="P60" i="29" s="1"/>
  <c r="P80" i="29" s="1"/>
  <c r="P100" i="29" s="1"/>
  <c r="P120" i="29" s="1"/>
  <c r="P140" i="29" s="1"/>
  <c r="P160" i="29" s="1"/>
  <c r="P180" i="29" s="1"/>
  <c r="P200" i="29" s="1"/>
  <c r="P220" i="29" s="1"/>
  <c r="P240" i="29" s="1"/>
  <c r="O20" i="29"/>
  <c r="N20" i="29"/>
  <c r="N40" i="29" s="1"/>
  <c r="N60" i="29" s="1"/>
  <c r="N80" i="29" s="1"/>
  <c r="N100" i="29" s="1"/>
  <c r="N120" i="29" s="1"/>
  <c r="N140" i="29" s="1"/>
  <c r="N160" i="29" s="1"/>
  <c r="N180" i="29" s="1"/>
  <c r="N200" i="29" s="1"/>
  <c r="N220" i="29" s="1"/>
  <c r="N240" i="29" s="1"/>
  <c r="M20" i="29"/>
  <c r="M40" i="29" s="1"/>
  <c r="M60" i="29" s="1"/>
  <c r="M80" i="29" s="1"/>
  <c r="M100" i="29" s="1"/>
  <c r="M120" i="29" s="1"/>
  <c r="M140" i="29" s="1"/>
  <c r="M160" i="29" s="1"/>
  <c r="M180" i="29" s="1"/>
  <c r="M200" i="29" s="1"/>
  <c r="M220" i="29" s="1"/>
  <c r="M240" i="29" s="1"/>
  <c r="L20" i="29"/>
  <c r="L40" i="29" s="1"/>
  <c r="L60" i="29" s="1"/>
  <c r="L80" i="29" s="1"/>
  <c r="L100" i="29" s="1"/>
  <c r="L120" i="29" s="1"/>
  <c r="L140" i="29" s="1"/>
  <c r="L160" i="29" s="1"/>
  <c r="L180" i="29" s="1"/>
  <c r="L200" i="29" s="1"/>
  <c r="L220" i="29" s="1"/>
  <c r="L240" i="29" s="1"/>
  <c r="K20" i="29"/>
  <c r="J20" i="29"/>
  <c r="J40" i="29" s="1"/>
  <c r="J60" i="29" s="1"/>
  <c r="J80" i="29" s="1"/>
  <c r="J100" i="29" s="1"/>
  <c r="J120" i="29" s="1"/>
  <c r="J140" i="29" s="1"/>
  <c r="J160" i="29" s="1"/>
  <c r="J180" i="29" s="1"/>
  <c r="J200" i="29" s="1"/>
  <c r="J220" i="29" s="1"/>
  <c r="J240" i="29" s="1"/>
  <c r="I20" i="29"/>
  <c r="I40" i="29" s="1"/>
  <c r="I60" i="29" s="1"/>
  <c r="I80" i="29" s="1"/>
  <c r="I100" i="29" s="1"/>
  <c r="I120" i="29" s="1"/>
  <c r="I140" i="29" s="1"/>
  <c r="I160" i="29" s="1"/>
  <c r="I180" i="29" s="1"/>
  <c r="I200" i="29" s="1"/>
  <c r="I220" i="29" s="1"/>
  <c r="I240" i="29" s="1"/>
  <c r="H20" i="29"/>
  <c r="H40" i="29" s="1"/>
  <c r="H60" i="29" s="1"/>
  <c r="H80" i="29" s="1"/>
  <c r="H100" i="29" s="1"/>
  <c r="H120" i="29" s="1"/>
  <c r="H140" i="29" s="1"/>
  <c r="H160" i="29" s="1"/>
  <c r="H180" i="29" s="1"/>
  <c r="H200" i="29" s="1"/>
  <c r="H220" i="29" s="1"/>
  <c r="H240" i="29" s="1"/>
  <c r="G20" i="29"/>
  <c r="F20" i="29"/>
  <c r="F40" i="29" s="1"/>
  <c r="F60" i="29" s="1"/>
  <c r="F80" i="29" s="1"/>
  <c r="F100" i="29" s="1"/>
  <c r="F120" i="29" s="1"/>
  <c r="F140" i="29" s="1"/>
  <c r="F160" i="29" s="1"/>
  <c r="F180" i="29" s="1"/>
  <c r="F200" i="29" s="1"/>
  <c r="F220" i="29" s="1"/>
  <c r="F240" i="29" s="1"/>
  <c r="E20" i="29"/>
  <c r="E40" i="29" s="1"/>
  <c r="E60" i="29" s="1"/>
  <c r="E80" i="29" s="1"/>
  <c r="E100" i="29" s="1"/>
  <c r="E120" i="29" s="1"/>
  <c r="E140" i="29" s="1"/>
  <c r="E160" i="29" s="1"/>
  <c r="E180" i="29" s="1"/>
  <c r="E200" i="29" s="1"/>
  <c r="E220" i="29" s="1"/>
  <c r="E240" i="29" s="1"/>
  <c r="D20" i="29"/>
  <c r="D40" i="29" s="1"/>
  <c r="D60" i="29" s="1"/>
  <c r="D80" i="29" s="1"/>
  <c r="D100" i="29" s="1"/>
  <c r="D120" i="29" s="1"/>
  <c r="D140" i="29" s="1"/>
  <c r="D160" i="29" s="1"/>
  <c r="D180" i="29" s="1"/>
  <c r="D200" i="29" s="1"/>
  <c r="D220" i="29" s="1"/>
  <c r="D240" i="29" s="1"/>
  <c r="AG19" i="29"/>
  <c r="AG39" i="29" s="1"/>
  <c r="AG59" i="29" s="1"/>
  <c r="AG79" i="29" s="1"/>
  <c r="AG99" i="29" s="1"/>
  <c r="AG119" i="29" s="1"/>
  <c r="AG139" i="29" s="1"/>
  <c r="AG159" i="29" s="1"/>
  <c r="AG179" i="29" s="1"/>
  <c r="AG199" i="29" s="1"/>
  <c r="AG219" i="29" s="1"/>
  <c r="AG239" i="29" s="1"/>
  <c r="AF19" i="29"/>
  <c r="AF39" i="29" s="1"/>
  <c r="AE19" i="29"/>
  <c r="AE39" i="29" s="1"/>
  <c r="AE59" i="29" s="1"/>
  <c r="AE79" i="29" s="1"/>
  <c r="AE99" i="29" s="1"/>
  <c r="AE119" i="29" s="1"/>
  <c r="AE139" i="29" s="1"/>
  <c r="AE159" i="29" s="1"/>
  <c r="AE179" i="29" s="1"/>
  <c r="AE199" i="29" s="1"/>
  <c r="AE219" i="29" s="1"/>
  <c r="AE239" i="29" s="1"/>
  <c r="AD19" i="29"/>
  <c r="AD39" i="29" s="1"/>
  <c r="AD59" i="29" s="1"/>
  <c r="AD79" i="29" s="1"/>
  <c r="AD99" i="29" s="1"/>
  <c r="AD119" i="29" s="1"/>
  <c r="AD139" i="29" s="1"/>
  <c r="AD159" i="29" s="1"/>
  <c r="AD179" i="29" s="1"/>
  <c r="AD199" i="29" s="1"/>
  <c r="AD219" i="29" s="1"/>
  <c r="AD239" i="29" s="1"/>
  <c r="AC19" i="29"/>
  <c r="AC39" i="29" s="1"/>
  <c r="AC59" i="29" s="1"/>
  <c r="AC79" i="29" s="1"/>
  <c r="AC99" i="29" s="1"/>
  <c r="AC119" i="29" s="1"/>
  <c r="AC139" i="29" s="1"/>
  <c r="AC159" i="29" s="1"/>
  <c r="AC179" i="29" s="1"/>
  <c r="AC199" i="29" s="1"/>
  <c r="AC219" i="29" s="1"/>
  <c r="AC239" i="29" s="1"/>
  <c r="AB19" i="29"/>
  <c r="AB39" i="29" s="1"/>
  <c r="AB59" i="29" s="1"/>
  <c r="AB79" i="29" s="1"/>
  <c r="AB99" i="29" s="1"/>
  <c r="AB119" i="29" s="1"/>
  <c r="AB139" i="29" s="1"/>
  <c r="AB159" i="29" s="1"/>
  <c r="AB179" i="29" s="1"/>
  <c r="AB199" i="29" s="1"/>
  <c r="AB219" i="29" s="1"/>
  <c r="AB239" i="29" s="1"/>
  <c r="AA19" i="29"/>
  <c r="AA39" i="29" s="1"/>
  <c r="AA59" i="29" s="1"/>
  <c r="AA79" i="29" s="1"/>
  <c r="AA99" i="29" s="1"/>
  <c r="AA119" i="29" s="1"/>
  <c r="AA139" i="29" s="1"/>
  <c r="AA159" i="29" s="1"/>
  <c r="AA179" i="29" s="1"/>
  <c r="AA199" i="29" s="1"/>
  <c r="AA219" i="29" s="1"/>
  <c r="AA239" i="29" s="1"/>
  <c r="Z19" i="29"/>
  <c r="Z39" i="29" s="1"/>
  <c r="Y19" i="29"/>
  <c r="Y39" i="29" s="1"/>
  <c r="Y59" i="29" s="1"/>
  <c r="Y79" i="29" s="1"/>
  <c r="Y99" i="29" s="1"/>
  <c r="Y119" i="29" s="1"/>
  <c r="Y139" i="29" s="1"/>
  <c r="Y159" i="29" s="1"/>
  <c r="Y179" i="29" s="1"/>
  <c r="Y199" i="29" s="1"/>
  <c r="Y219" i="29" s="1"/>
  <c r="Y239" i="29" s="1"/>
  <c r="X19" i="29"/>
  <c r="X39" i="29" s="1"/>
  <c r="X59" i="29" s="1"/>
  <c r="X79" i="29" s="1"/>
  <c r="X99" i="29" s="1"/>
  <c r="X119" i="29" s="1"/>
  <c r="X139" i="29" s="1"/>
  <c r="X159" i="29" s="1"/>
  <c r="X179" i="29" s="1"/>
  <c r="X199" i="29" s="1"/>
  <c r="X219" i="29" s="1"/>
  <c r="X239" i="29" s="1"/>
  <c r="W19" i="29"/>
  <c r="W39" i="29" s="1"/>
  <c r="W59" i="29" s="1"/>
  <c r="W79" i="29" s="1"/>
  <c r="W99" i="29" s="1"/>
  <c r="W119" i="29" s="1"/>
  <c r="W139" i="29" s="1"/>
  <c r="W159" i="29" s="1"/>
  <c r="W179" i="29" s="1"/>
  <c r="W199" i="29" s="1"/>
  <c r="W219" i="29" s="1"/>
  <c r="W239" i="29" s="1"/>
  <c r="V19" i="29"/>
  <c r="V39" i="29" s="1"/>
  <c r="V59" i="29" s="1"/>
  <c r="V79" i="29" s="1"/>
  <c r="V99" i="29" s="1"/>
  <c r="V119" i="29" s="1"/>
  <c r="V139" i="29" s="1"/>
  <c r="V159" i="29" s="1"/>
  <c r="V179" i="29" s="1"/>
  <c r="V199" i="29" s="1"/>
  <c r="V219" i="29" s="1"/>
  <c r="V239" i="29" s="1"/>
  <c r="U19" i="29"/>
  <c r="U39" i="29" s="1"/>
  <c r="U59" i="29" s="1"/>
  <c r="U79" i="29" s="1"/>
  <c r="U99" i="29" s="1"/>
  <c r="U119" i="29" s="1"/>
  <c r="U139" i="29" s="1"/>
  <c r="U159" i="29" s="1"/>
  <c r="U179" i="29" s="1"/>
  <c r="U199" i="29" s="1"/>
  <c r="U219" i="29" s="1"/>
  <c r="U239" i="29" s="1"/>
  <c r="T19" i="29"/>
  <c r="T39" i="29" s="1"/>
  <c r="T59" i="29" s="1"/>
  <c r="T79" i="29" s="1"/>
  <c r="T99" i="29" s="1"/>
  <c r="T119" i="29" s="1"/>
  <c r="T139" i="29" s="1"/>
  <c r="T159" i="29" s="1"/>
  <c r="T179" i="29" s="1"/>
  <c r="T199" i="29" s="1"/>
  <c r="T219" i="29" s="1"/>
  <c r="T239" i="29" s="1"/>
  <c r="S19" i="29"/>
  <c r="S39" i="29" s="1"/>
  <c r="S59" i="29" s="1"/>
  <c r="S79" i="29" s="1"/>
  <c r="S99" i="29" s="1"/>
  <c r="S119" i="29" s="1"/>
  <c r="S139" i="29" s="1"/>
  <c r="S159" i="29" s="1"/>
  <c r="S179" i="29" s="1"/>
  <c r="S199" i="29" s="1"/>
  <c r="S219" i="29" s="1"/>
  <c r="S239" i="29" s="1"/>
  <c r="R19" i="29"/>
  <c r="R39" i="29" s="1"/>
  <c r="R59" i="29" s="1"/>
  <c r="R79" i="29" s="1"/>
  <c r="R99" i="29" s="1"/>
  <c r="R119" i="29" s="1"/>
  <c r="R139" i="29" s="1"/>
  <c r="R159" i="29" s="1"/>
  <c r="R179" i="29" s="1"/>
  <c r="R199" i="29" s="1"/>
  <c r="R219" i="29" s="1"/>
  <c r="R239" i="29" s="1"/>
  <c r="Q19" i="29"/>
  <c r="Q39" i="29" s="1"/>
  <c r="Q59" i="29" s="1"/>
  <c r="Q79" i="29" s="1"/>
  <c r="Q99" i="29" s="1"/>
  <c r="Q119" i="29" s="1"/>
  <c r="Q139" i="29" s="1"/>
  <c r="Q159" i="29" s="1"/>
  <c r="Q179" i="29" s="1"/>
  <c r="Q199" i="29" s="1"/>
  <c r="Q219" i="29" s="1"/>
  <c r="Q239" i="29" s="1"/>
  <c r="P19" i="29"/>
  <c r="P39" i="29" s="1"/>
  <c r="O19" i="29"/>
  <c r="O39" i="29" s="1"/>
  <c r="O59" i="29" s="1"/>
  <c r="O79" i="29" s="1"/>
  <c r="O99" i="29" s="1"/>
  <c r="O119" i="29" s="1"/>
  <c r="O139" i="29" s="1"/>
  <c r="O159" i="29" s="1"/>
  <c r="O179" i="29" s="1"/>
  <c r="O199" i="29" s="1"/>
  <c r="O219" i="29" s="1"/>
  <c r="O239" i="29" s="1"/>
  <c r="N19" i="29"/>
  <c r="N39" i="29" s="1"/>
  <c r="N59" i="29" s="1"/>
  <c r="N79" i="29" s="1"/>
  <c r="N99" i="29" s="1"/>
  <c r="N119" i="29" s="1"/>
  <c r="N139" i="29" s="1"/>
  <c r="N159" i="29" s="1"/>
  <c r="N179" i="29" s="1"/>
  <c r="N199" i="29" s="1"/>
  <c r="N219" i="29" s="1"/>
  <c r="N239" i="29" s="1"/>
  <c r="M19" i="29"/>
  <c r="M39" i="29" s="1"/>
  <c r="M59" i="29" s="1"/>
  <c r="M79" i="29" s="1"/>
  <c r="M99" i="29" s="1"/>
  <c r="M119" i="29" s="1"/>
  <c r="M139" i="29" s="1"/>
  <c r="M159" i="29" s="1"/>
  <c r="M179" i="29" s="1"/>
  <c r="M199" i="29" s="1"/>
  <c r="M219" i="29" s="1"/>
  <c r="M239" i="29" s="1"/>
  <c r="L19" i="29"/>
  <c r="L39" i="29" s="1"/>
  <c r="L59" i="29" s="1"/>
  <c r="L79" i="29" s="1"/>
  <c r="L99" i="29" s="1"/>
  <c r="L119" i="29" s="1"/>
  <c r="L139" i="29" s="1"/>
  <c r="L159" i="29" s="1"/>
  <c r="L179" i="29" s="1"/>
  <c r="L199" i="29" s="1"/>
  <c r="L219" i="29" s="1"/>
  <c r="L239" i="29" s="1"/>
  <c r="K19" i="29"/>
  <c r="K39" i="29" s="1"/>
  <c r="K59" i="29" s="1"/>
  <c r="K79" i="29" s="1"/>
  <c r="K99" i="29" s="1"/>
  <c r="K119" i="29" s="1"/>
  <c r="K139" i="29" s="1"/>
  <c r="K159" i="29" s="1"/>
  <c r="K179" i="29" s="1"/>
  <c r="K199" i="29" s="1"/>
  <c r="K219" i="29" s="1"/>
  <c r="K239" i="29" s="1"/>
  <c r="J19" i="29"/>
  <c r="J39" i="29" s="1"/>
  <c r="I19" i="29"/>
  <c r="I39" i="29" s="1"/>
  <c r="I59" i="29" s="1"/>
  <c r="I79" i="29" s="1"/>
  <c r="I99" i="29" s="1"/>
  <c r="I119" i="29" s="1"/>
  <c r="I139" i="29" s="1"/>
  <c r="I159" i="29" s="1"/>
  <c r="I179" i="29" s="1"/>
  <c r="I199" i="29" s="1"/>
  <c r="I219" i="29" s="1"/>
  <c r="I239" i="29" s="1"/>
  <c r="H19" i="29"/>
  <c r="H39" i="29" s="1"/>
  <c r="H59" i="29" s="1"/>
  <c r="H79" i="29" s="1"/>
  <c r="H99" i="29" s="1"/>
  <c r="H119" i="29" s="1"/>
  <c r="H139" i="29" s="1"/>
  <c r="H159" i="29" s="1"/>
  <c r="H179" i="29" s="1"/>
  <c r="H199" i="29" s="1"/>
  <c r="H219" i="29" s="1"/>
  <c r="H239" i="29" s="1"/>
  <c r="G19" i="29"/>
  <c r="G39" i="29" s="1"/>
  <c r="F19" i="29"/>
  <c r="F39" i="29" s="1"/>
  <c r="F59" i="29" s="1"/>
  <c r="F79" i="29" s="1"/>
  <c r="F99" i="29" s="1"/>
  <c r="F119" i="29" s="1"/>
  <c r="F139" i="29" s="1"/>
  <c r="F159" i="29" s="1"/>
  <c r="F179" i="29" s="1"/>
  <c r="F199" i="29" s="1"/>
  <c r="F219" i="29" s="1"/>
  <c r="F239" i="29" s="1"/>
  <c r="E19" i="29"/>
  <c r="E39" i="29" s="1"/>
  <c r="E59" i="29" s="1"/>
  <c r="E79" i="29" s="1"/>
  <c r="E99" i="29" s="1"/>
  <c r="E119" i="29" s="1"/>
  <c r="E139" i="29" s="1"/>
  <c r="E159" i="29" s="1"/>
  <c r="E179" i="29" s="1"/>
  <c r="E199" i="29" s="1"/>
  <c r="E219" i="29" s="1"/>
  <c r="E239" i="29" s="1"/>
  <c r="D19" i="29"/>
  <c r="D39" i="29" s="1"/>
  <c r="D59" i="29" s="1"/>
  <c r="D79" i="29" s="1"/>
  <c r="D99" i="29" s="1"/>
  <c r="D119" i="29" s="1"/>
  <c r="D139" i="29" s="1"/>
  <c r="D159" i="29" s="1"/>
  <c r="D179" i="29" s="1"/>
  <c r="AG18" i="29"/>
  <c r="AG38" i="29" s="1"/>
  <c r="AG58" i="29" s="1"/>
  <c r="AG78" i="29" s="1"/>
  <c r="AG98" i="29" s="1"/>
  <c r="AG118" i="29" s="1"/>
  <c r="AG138" i="29" s="1"/>
  <c r="AG158" i="29" s="1"/>
  <c r="AG178" i="29" s="1"/>
  <c r="AG198" i="29" s="1"/>
  <c r="AG218" i="29" s="1"/>
  <c r="AG238" i="29" s="1"/>
  <c r="AF18" i="29"/>
  <c r="AF38" i="29" s="1"/>
  <c r="AF58" i="29" s="1"/>
  <c r="AF78" i="29" s="1"/>
  <c r="AF98" i="29" s="1"/>
  <c r="AF118" i="29" s="1"/>
  <c r="AF138" i="29" s="1"/>
  <c r="AF158" i="29" s="1"/>
  <c r="AF178" i="29" s="1"/>
  <c r="AF198" i="29" s="1"/>
  <c r="AF218" i="29" s="1"/>
  <c r="AF238" i="29" s="1"/>
  <c r="AE18" i="29"/>
  <c r="AD18" i="29"/>
  <c r="AD38" i="29" s="1"/>
  <c r="AD58" i="29" s="1"/>
  <c r="AD78" i="29" s="1"/>
  <c r="AD98" i="29" s="1"/>
  <c r="AD118" i="29" s="1"/>
  <c r="AD138" i="29" s="1"/>
  <c r="AD158" i="29" s="1"/>
  <c r="AD178" i="29" s="1"/>
  <c r="AD198" i="29" s="1"/>
  <c r="AD218" i="29" s="1"/>
  <c r="AD238" i="29" s="1"/>
  <c r="AC18" i="29"/>
  <c r="AC38" i="29" s="1"/>
  <c r="AC58" i="29" s="1"/>
  <c r="AC78" i="29" s="1"/>
  <c r="AC98" i="29" s="1"/>
  <c r="AC118" i="29" s="1"/>
  <c r="AC138" i="29" s="1"/>
  <c r="AC158" i="29" s="1"/>
  <c r="AC178" i="29" s="1"/>
  <c r="AC198" i="29" s="1"/>
  <c r="AC218" i="29" s="1"/>
  <c r="AC238" i="29" s="1"/>
  <c r="AB18" i="29"/>
  <c r="AB38" i="29" s="1"/>
  <c r="AB58" i="29" s="1"/>
  <c r="AB78" i="29" s="1"/>
  <c r="AB98" i="29" s="1"/>
  <c r="AB118" i="29" s="1"/>
  <c r="AB138" i="29" s="1"/>
  <c r="AB158" i="29" s="1"/>
  <c r="AB178" i="29" s="1"/>
  <c r="AB198" i="29" s="1"/>
  <c r="AB218" i="29" s="1"/>
  <c r="AB238" i="29" s="1"/>
  <c r="AA18" i="29"/>
  <c r="Z18" i="29"/>
  <c r="Z38" i="29" s="1"/>
  <c r="Z58" i="29" s="1"/>
  <c r="Z78" i="29" s="1"/>
  <c r="Z98" i="29" s="1"/>
  <c r="Z118" i="29" s="1"/>
  <c r="Z138" i="29" s="1"/>
  <c r="Z158" i="29" s="1"/>
  <c r="Z178" i="29" s="1"/>
  <c r="Z198" i="29" s="1"/>
  <c r="Z218" i="29" s="1"/>
  <c r="Z238" i="29" s="1"/>
  <c r="Y18" i="29"/>
  <c r="Y38" i="29" s="1"/>
  <c r="Y58" i="29" s="1"/>
  <c r="Y78" i="29" s="1"/>
  <c r="Y98" i="29" s="1"/>
  <c r="Y118" i="29" s="1"/>
  <c r="Y138" i="29" s="1"/>
  <c r="Y158" i="29" s="1"/>
  <c r="Y178" i="29" s="1"/>
  <c r="Y198" i="29" s="1"/>
  <c r="Y218" i="29" s="1"/>
  <c r="Y238" i="29" s="1"/>
  <c r="X18" i="29"/>
  <c r="X38" i="29" s="1"/>
  <c r="X58" i="29" s="1"/>
  <c r="X78" i="29" s="1"/>
  <c r="X98" i="29" s="1"/>
  <c r="X118" i="29" s="1"/>
  <c r="X138" i="29" s="1"/>
  <c r="X158" i="29" s="1"/>
  <c r="X178" i="29" s="1"/>
  <c r="X198" i="29" s="1"/>
  <c r="X218" i="29" s="1"/>
  <c r="X238" i="29" s="1"/>
  <c r="W18" i="29"/>
  <c r="V18" i="29"/>
  <c r="V38" i="29" s="1"/>
  <c r="V58" i="29" s="1"/>
  <c r="V78" i="29" s="1"/>
  <c r="V98" i="29" s="1"/>
  <c r="V118" i="29" s="1"/>
  <c r="V138" i="29" s="1"/>
  <c r="V158" i="29" s="1"/>
  <c r="V178" i="29" s="1"/>
  <c r="V198" i="29" s="1"/>
  <c r="V218" i="29" s="1"/>
  <c r="V238" i="29" s="1"/>
  <c r="U18" i="29"/>
  <c r="U38" i="29" s="1"/>
  <c r="U58" i="29" s="1"/>
  <c r="U78" i="29" s="1"/>
  <c r="U98" i="29" s="1"/>
  <c r="U118" i="29" s="1"/>
  <c r="U138" i="29" s="1"/>
  <c r="U158" i="29" s="1"/>
  <c r="U178" i="29" s="1"/>
  <c r="U198" i="29" s="1"/>
  <c r="U218" i="29" s="1"/>
  <c r="U238" i="29" s="1"/>
  <c r="T18" i="29"/>
  <c r="T38" i="29" s="1"/>
  <c r="T58" i="29" s="1"/>
  <c r="T78" i="29" s="1"/>
  <c r="T98" i="29" s="1"/>
  <c r="T118" i="29" s="1"/>
  <c r="T138" i="29" s="1"/>
  <c r="T158" i="29" s="1"/>
  <c r="T178" i="29" s="1"/>
  <c r="T198" i="29" s="1"/>
  <c r="T218" i="29" s="1"/>
  <c r="T238" i="29" s="1"/>
  <c r="S18" i="29"/>
  <c r="R18" i="29"/>
  <c r="R38" i="29" s="1"/>
  <c r="R58" i="29" s="1"/>
  <c r="R78" i="29" s="1"/>
  <c r="R98" i="29" s="1"/>
  <c r="R118" i="29" s="1"/>
  <c r="R138" i="29" s="1"/>
  <c r="R158" i="29" s="1"/>
  <c r="R178" i="29" s="1"/>
  <c r="R198" i="29" s="1"/>
  <c r="R218" i="29" s="1"/>
  <c r="R238" i="29" s="1"/>
  <c r="Q18" i="29"/>
  <c r="Q38" i="29" s="1"/>
  <c r="Q58" i="29" s="1"/>
  <c r="Q78" i="29" s="1"/>
  <c r="Q98" i="29" s="1"/>
  <c r="Q118" i="29" s="1"/>
  <c r="Q138" i="29" s="1"/>
  <c r="Q158" i="29" s="1"/>
  <c r="Q178" i="29" s="1"/>
  <c r="Q198" i="29" s="1"/>
  <c r="Q218" i="29" s="1"/>
  <c r="Q238" i="29" s="1"/>
  <c r="P18" i="29"/>
  <c r="P38" i="29" s="1"/>
  <c r="P58" i="29" s="1"/>
  <c r="P78" i="29" s="1"/>
  <c r="P98" i="29" s="1"/>
  <c r="P118" i="29" s="1"/>
  <c r="P138" i="29" s="1"/>
  <c r="P158" i="29" s="1"/>
  <c r="P178" i="29" s="1"/>
  <c r="P198" i="29" s="1"/>
  <c r="P218" i="29" s="1"/>
  <c r="P238" i="29" s="1"/>
  <c r="O18" i="29"/>
  <c r="N18" i="29"/>
  <c r="N38" i="29" s="1"/>
  <c r="N58" i="29" s="1"/>
  <c r="N78" i="29" s="1"/>
  <c r="N98" i="29" s="1"/>
  <c r="N118" i="29" s="1"/>
  <c r="N138" i="29" s="1"/>
  <c r="N158" i="29" s="1"/>
  <c r="N178" i="29" s="1"/>
  <c r="N198" i="29" s="1"/>
  <c r="N218" i="29" s="1"/>
  <c r="N238" i="29" s="1"/>
  <c r="M18" i="29"/>
  <c r="M38" i="29" s="1"/>
  <c r="M58" i="29" s="1"/>
  <c r="M78" i="29" s="1"/>
  <c r="M98" i="29" s="1"/>
  <c r="M118" i="29" s="1"/>
  <c r="M138" i="29" s="1"/>
  <c r="M158" i="29" s="1"/>
  <c r="M178" i="29" s="1"/>
  <c r="M198" i="29" s="1"/>
  <c r="M218" i="29" s="1"/>
  <c r="M238" i="29" s="1"/>
  <c r="L18" i="29"/>
  <c r="L38" i="29" s="1"/>
  <c r="L58" i="29" s="1"/>
  <c r="L78" i="29" s="1"/>
  <c r="L98" i="29" s="1"/>
  <c r="L118" i="29" s="1"/>
  <c r="L138" i="29" s="1"/>
  <c r="L158" i="29" s="1"/>
  <c r="L178" i="29" s="1"/>
  <c r="L198" i="29" s="1"/>
  <c r="L218" i="29" s="1"/>
  <c r="L238" i="29" s="1"/>
  <c r="K18" i="29"/>
  <c r="J18" i="29"/>
  <c r="J38" i="29" s="1"/>
  <c r="J58" i="29" s="1"/>
  <c r="J78" i="29" s="1"/>
  <c r="J98" i="29" s="1"/>
  <c r="J118" i="29" s="1"/>
  <c r="J138" i="29" s="1"/>
  <c r="J158" i="29" s="1"/>
  <c r="J178" i="29" s="1"/>
  <c r="J198" i="29" s="1"/>
  <c r="J218" i="29" s="1"/>
  <c r="J238" i="29" s="1"/>
  <c r="I18" i="29"/>
  <c r="I38" i="29" s="1"/>
  <c r="I58" i="29" s="1"/>
  <c r="I78" i="29" s="1"/>
  <c r="I98" i="29" s="1"/>
  <c r="I118" i="29" s="1"/>
  <c r="I138" i="29" s="1"/>
  <c r="I158" i="29" s="1"/>
  <c r="I178" i="29" s="1"/>
  <c r="I198" i="29" s="1"/>
  <c r="I218" i="29" s="1"/>
  <c r="I238" i="29" s="1"/>
  <c r="H18" i="29"/>
  <c r="H38" i="29" s="1"/>
  <c r="H58" i="29" s="1"/>
  <c r="H78" i="29" s="1"/>
  <c r="H98" i="29" s="1"/>
  <c r="H118" i="29" s="1"/>
  <c r="H138" i="29" s="1"/>
  <c r="H158" i="29" s="1"/>
  <c r="H178" i="29" s="1"/>
  <c r="H198" i="29" s="1"/>
  <c r="H218" i="29" s="1"/>
  <c r="H238" i="29" s="1"/>
  <c r="G18" i="29"/>
  <c r="F18" i="29"/>
  <c r="F38" i="29" s="1"/>
  <c r="F58" i="29" s="1"/>
  <c r="F78" i="29" s="1"/>
  <c r="F98" i="29" s="1"/>
  <c r="F118" i="29" s="1"/>
  <c r="F138" i="29" s="1"/>
  <c r="F158" i="29" s="1"/>
  <c r="F178" i="29" s="1"/>
  <c r="F198" i="29" s="1"/>
  <c r="F218" i="29" s="1"/>
  <c r="F238" i="29" s="1"/>
  <c r="E18" i="29"/>
  <c r="E38" i="29" s="1"/>
  <c r="E58" i="29" s="1"/>
  <c r="E78" i="29" s="1"/>
  <c r="E98" i="29" s="1"/>
  <c r="E118" i="29" s="1"/>
  <c r="E138" i="29" s="1"/>
  <c r="E158" i="29" s="1"/>
  <c r="E178" i="29" s="1"/>
  <c r="E198" i="29" s="1"/>
  <c r="E218" i="29" s="1"/>
  <c r="E238" i="29" s="1"/>
  <c r="D18" i="29"/>
  <c r="D38" i="29" s="1"/>
  <c r="D58" i="29" s="1"/>
  <c r="D78" i="29" s="1"/>
  <c r="D98" i="29" s="1"/>
  <c r="D118" i="29" s="1"/>
  <c r="D138" i="29" s="1"/>
  <c r="D158" i="29" s="1"/>
  <c r="D178" i="29" s="1"/>
  <c r="AG17" i="29"/>
  <c r="AG37" i="29" s="1"/>
  <c r="AG57" i="29" s="1"/>
  <c r="AG77" i="29" s="1"/>
  <c r="AG97" i="29" s="1"/>
  <c r="AG117" i="29" s="1"/>
  <c r="AG137" i="29" s="1"/>
  <c r="AG157" i="29" s="1"/>
  <c r="AG177" i="29" s="1"/>
  <c r="AG197" i="29" s="1"/>
  <c r="AG217" i="29" s="1"/>
  <c r="AG237" i="29" s="1"/>
  <c r="AF17" i="29"/>
  <c r="AF37" i="29" s="1"/>
  <c r="AE17" i="29"/>
  <c r="AE37" i="29" s="1"/>
  <c r="AE57" i="29" s="1"/>
  <c r="AE77" i="29" s="1"/>
  <c r="AE97" i="29" s="1"/>
  <c r="AE117" i="29" s="1"/>
  <c r="AE137" i="29" s="1"/>
  <c r="AE157" i="29" s="1"/>
  <c r="AE177" i="29" s="1"/>
  <c r="AE197" i="29" s="1"/>
  <c r="AE217" i="29" s="1"/>
  <c r="AE237" i="29" s="1"/>
  <c r="AD17" i="29"/>
  <c r="AD37" i="29" s="1"/>
  <c r="AD57" i="29" s="1"/>
  <c r="AD77" i="29" s="1"/>
  <c r="AD97" i="29" s="1"/>
  <c r="AD117" i="29" s="1"/>
  <c r="AD137" i="29" s="1"/>
  <c r="AD157" i="29" s="1"/>
  <c r="AD177" i="29" s="1"/>
  <c r="AD197" i="29" s="1"/>
  <c r="AD217" i="29" s="1"/>
  <c r="AD237" i="29" s="1"/>
  <c r="AC17" i="29"/>
  <c r="AC37" i="29" s="1"/>
  <c r="AC57" i="29" s="1"/>
  <c r="AC77" i="29" s="1"/>
  <c r="AC97" i="29" s="1"/>
  <c r="AC117" i="29" s="1"/>
  <c r="AC137" i="29" s="1"/>
  <c r="AC157" i="29" s="1"/>
  <c r="AC177" i="29" s="1"/>
  <c r="AC197" i="29" s="1"/>
  <c r="AC217" i="29" s="1"/>
  <c r="AC237" i="29" s="1"/>
  <c r="AB17" i="29"/>
  <c r="AB37" i="29" s="1"/>
  <c r="AB57" i="29" s="1"/>
  <c r="AB77" i="29" s="1"/>
  <c r="AB97" i="29" s="1"/>
  <c r="AB117" i="29" s="1"/>
  <c r="AB137" i="29" s="1"/>
  <c r="AB157" i="29" s="1"/>
  <c r="AB177" i="29" s="1"/>
  <c r="AB197" i="29" s="1"/>
  <c r="AB217" i="29" s="1"/>
  <c r="AB237" i="29" s="1"/>
  <c r="AA17" i="29"/>
  <c r="AA37" i="29" s="1"/>
  <c r="AA57" i="29" s="1"/>
  <c r="AA77" i="29" s="1"/>
  <c r="AA97" i="29" s="1"/>
  <c r="AA117" i="29" s="1"/>
  <c r="AA137" i="29" s="1"/>
  <c r="AA157" i="29" s="1"/>
  <c r="AA177" i="29" s="1"/>
  <c r="AA197" i="29" s="1"/>
  <c r="AA217" i="29" s="1"/>
  <c r="AA237" i="29" s="1"/>
  <c r="Z17" i="29"/>
  <c r="Z37" i="29" s="1"/>
  <c r="Y17" i="29"/>
  <c r="Y37" i="29" s="1"/>
  <c r="Y57" i="29" s="1"/>
  <c r="Y77" i="29" s="1"/>
  <c r="Y97" i="29" s="1"/>
  <c r="Y117" i="29" s="1"/>
  <c r="Y137" i="29" s="1"/>
  <c r="Y157" i="29" s="1"/>
  <c r="Y177" i="29" s="1"/>
  <c r="Y197" i="29" s="1"/>
  <c r="Y217" i="29" s="1"/>
  <c r="Y237" i="29" s="1"/>
  <c r="X17" i="29"/>
  <c r="X37" i="29" s="1"/>
  <c r="X57" i="29" s="1"/>
  <c r="X77" i="29" s="1"/>
  <c r="X97" i="29" s="1"/>
  <c r="X117" i="29" s="1"/>
  <c r="X137" i="29" s="1"/>
  <c r="X157" i="29" s="1"/>
  <c r="X177" i="29" s="1"/>
  <c r="X197" i="29" s="1"/>
  <c r="X217" i="29" s="1"/>
  <c r="X237" i="29" s="1"/>
  <c r="W17" i="29"/>
  <c r="W37" i="29" s="1"/>
  <c r="W57" i="29" s="1"/>
  <c r="W77" i="29" s="1"/>
  <c r="W97" i="29" s="1"/>
  <c r="W117" i="29" s="1"/>
  <c r="W137" i="29" s="1"/>
  <c r="W157" i="29" s="1"/>
  <c r="W177" i="29" s="1"/>
  <c r="W197" i="29" s="1"/>
  <c r="W217" i="29" s="1"/>
  <c r="W237" i="29" s="1"/>
  <c r="V17" i="29"/>
  <c r="V37" i="29" s="1"/>
  <c r="V57" i="29" s="1"/>
  <c r="V77" i="29" s="1"/>
  <c r="V97" i="29" s="1"/>
  <c r="V117" i="29" s="1"/>
  <c r="V137" i="29" s="1"/>
  <c r="V157" i="29" s="1"/>
  <c r="V177" i="29" s="1"/>
  <c r="V197" i="29" s="1"/>
  <c r="V217" i="29" s="1"/>
  <c r="V237" i="29" s="1"/>
  <c r="U17" i="29"/>
  <c r="U37" i="29" s="1"/>
  <c r="U57" i="29" s="1"/>
  <c r="U77" i="29" s="1"/>
  <c r="U97" i="29" s="1"/>
  <c r="U117" i="29" s="1"/>
  <c r="U137" i="29" s="1"/>
  <c r="U157" i="29" s="1"/>
  <c r="U177" i="29" s="1"/>
  <c r="U197" i="29" s="1"/>
  <c r="U217" i="29" s="1"/>
  <c r="U237" i="29" s="1"/>
  <c r="T17" i="29"/>
  <c r="T37" i="29" s="1"/>
  <c r="T57" i="29" s="1"/>
  <c r="T77" i="29" s="1"/>
  <c r="T97" i="29" s="1"/>
  <c r="T117" i="29" s="1"/>
  <c r="T137" i="29" s="1"/>
  <c r="T157" i="29" s="1"/>
  <c r="T177" i="29" s="1"/>
  <c r="T197" i="29" s="1"/>
  <c r="T217" i="29" s="1"/>
  <c r="T237" i="29" s="1"/>
  <c r="S17" i="29"/>
  <c r="S37" i="29" s="1"/>
  <c r="S57" i="29" s="1"/>
  <c r="S77" i="29" s="1"/>
  <c r="S97" i="29" s="1"/>
  <c r="S117" i="29" s="1"/>
  <c r="S137" i="29" s="1"/>
  <c r="S157" i="29" s="1"/>
  <c r="S177" i="29" s="1"/>
  <c r="S197" i="29" s="1"/>
  <c r="S217" i="29" s="1"/>
  <c r="S237" i="29" s="1"/>
  <c r="R17" i="29"/>
  <c r="R37" i="29" s="1"/>
  <c r="R57" i="29" s="1"/>
  <c r="R77" i="29" s="1"/>
  <c r="R97" i="29" s="1"/>
  <c r="R117" i="29" s="1"/>
  <c r="R137" i="29" s="1"/>
  <c r="R157" i="29" s="1"/>
  <c r="R177" i="29" s="1"/>
  <c r="R197" i="29" s="1"/>
  <c r="R217" i="29" s="1"/>
  <c r="R237" i="29" s="1"/>
  <c r="Q17" i="29"/>
  <c r="Q37" i="29" s="1"/>
  <c r="Q57" i="29" s="1"/>
  <c r="Q77" i="29" s="1"/>
  <c r="Q97" i="29" s="1"/>
  <c r="Q117" i="29" s="1"/>
  <c r="Q137" i="29" s="1"/>
  <c r="Q157" i="29" s="1"/>
  <c r="Q177" i="29" s="1"/>
  <c r="Q197" i="29" s="1"/>
  <c r="Q217" i="29" s="1"/>
  <c r="Q237" i="29" s="1"/>
  <c r="P17" i="29"/>
  <c r="P37" i="29" s="1"/>
  <c r="O17" i="29"/>
  <c r="O37" i="29" s="1"/>
  <c r="O57" i="29" s="1"/>
  <c r="O77" i="29" s="1"/>
  <c r="O97" i="29" s="1"/>
  <c r="O117" i="29" s="1"/>
  <c r="O137" i="29" s="1"/>
  <c r="O157" i="29" s="1"/>
  <c r="O177" i="29" s="1"/>
  <c r="O197" i="29" s="1"/>
  <c r="O217" i="29" s="1"/>
  <c r="O237" i="29" s="1"/>
  <c r="N17" i="29"/>
  <c r="N37" i="29" s="1"/>
  <c r="N57" i="29" s="1"/>
  <c r="N77" i="29" s="1"/>
  <c r="N97" i="29" s="1"/>
  <c r="N117" i="29" s="1"/>
  <c r="N137" i="29" s="1"/>
  <c r="N157" i="29" s="1"/>
  <c r="N177" i="29" s="1"/>
  <c r="N197" i="29" s="1"/>
  <c r="N217" i="29" s="1"/>
  <c r="N237" i="29" s="1"/>
  <c r="M17" i="29"/>
  <c r="M37" i="29" s="1"/>
  <c r="M57" i="29" s="1"/>
  <c r="M77" i="29" s="1"/>
  <c r="M97" i="29" s="1"/>
  <c r="M117" i="29" s="1"/>
  <c r="M137" i="29" s="1"/>
  <c r="M157" i="29" s="1"/>
  <c r="M177" i="29" s="1"/>
  <c r="M197" i="29" s="1"/>
  <c r="M217" i="29" s="1"/>
  <c r="M237" i="29" s="1"/>
  <c r="L17" i="29"/>
  <c r="L37" i="29" s="1"/>
  <c r="L57" i="29" s="1"/>
  <c r="L77" i="29" s="1"/>
  <c r="L97" i="29" s="1"/>
  <c r="L117" i="29" s="1"/>
  <c r="L137" i="29" s="1"/>
  <c r="L157" i="29" s="1"/>
  <c r="L177" i="29" s="1"/>
  <c r="L197" i="29" s="1"/>
  <c r="L217" i="29" s="1"/>
  <c r="L237" i="29" s="1"/>
  <c r="K17" i="29"/>
  <c r="K37" i="29" s="1"/>
  <c r="K57" i="29" s="1"/>
  <c r="K77" i="29" s="1"/>
  <c r="K97" i="29" s="1"/>
  <c r="K117" i="29" s="1"/>
  <c r="K137" i="29" s="1"/>
  <c r="K157" i="29" s="1"/>
  <c r="K177" i="29" s="1"/>
  <c r="K197" i="29" s="1"/>
  <c r="K217" i="29" s="1"/>
  <c r="K237" i="29" s="1"/>
  <c r="J17" i="29"/>
  <c r="J37" i="29" s="1"/>
  <c r="I17" i="29"/>
  <c r="I37" i="29" s="1"/>
  <c r="I57" i="29" s="1"/>
  <c r="I77" i="29" s="1"/>
  <c r="I97" i="29" s="1"/>
  <c r="I117" i="29" s="1"/>
  <c r="I137" i="29" s="1"/>
  <c r="I157" i="29" s="1"/>
  <c r="I177" i="29" s="1"/>
  <c r="I197" i="29" s="1"/>
  <c r="I217" i="29" s="1"/>
  <c r="I237" i="29" s="1"/>
  <c r="H17" i="29"/>
  <c r="H37" i="29" s="1"/>
  <c r="H57" i="29" s="1"/>
  <c r="H77" i="29" s="1"/>
  <c r="H97" i="29" s="1"/>
  <c r="H117" i="29" s="1"/>
  <c r="H137" i="29" s="1"/>
  <c r="H157" i="29" s="1"/>
  <c r="H177" i="29" s="1"/>
  <c r="H197" i="29" s="1"/>
  <c r="H217" i="29" s="1"/>
  <c r="H237" i="29" s="1"/>
  <c r="G17" i="29"/>
  <c r="G37" i="29" s="1"/>
  <c r="F17" i="29"/>
  <c r="F37" i="29" s="1"/>
  <c r="F57" i="29" s="1"/>
  <c r="F77" i="29" s="1"/>
  <c r="F97" i="29" s="1"/>
  <c r="F117" i="29" s="1"/>
  <c r="F137" i="29" s="1"/>
  <c r="F157" i="29" s="1"/>
  <c r="F177" i="29" s="1"/>
  <c r="F197" i="29" s="1"/>
  <c r="F217" i="29" s="1"/>
  <c r="F237" i="29" s="1"/>
  <c r="E17" i="29"/>
  <c r="E37" i="29" s="1"/>
  <c r="E57" i="29" s="1"/>
  <c r="E77" i="29" s="1"/>
  <c r="E97" i="29" s="1"/>
  <c r="E117" i="29" s="1"/>
  <c r="E137" i="29" s="1"/>
  <c r="E157" i="29" s="1"/>
  <c r="E177" i="29" s="1"/>
  <c r="E197" i="29" s="1"/>
  <c r="E217" i="29" s="1"/>
  <c r="E237" i="29" s="1"/>
  <c r="D17" i="29"/>
  <c r="D37" i="29" s="1"/>
  <c r="D57" i="29" s="1"/>
  <c r="D77" i="29" s="1"/>
  <c r="D97" i="29" s="1"/>
  <c r="D117" i="29" s="1"/>
  <c r="D137" i="29" s="1"/>
  <c r="D157" i="29" s="1"/>
  <c r="D177" i="29" s="1"/>
  <c r="AG16" i="29"/>
  <c r="AG36" i="29" s="1"/>
  <c r="AG56" i="29" s="1"/>
  <c r="AG76" i="29" s="1"/>
  <c r="AG96" i="29" s="1"/>
  <c r="AG116" i="29" s="1"/>
  <c r="AG136" i="29" s="1"/>
  <c r="AG156" i="29" s="1"/>
  <c r="AG176" i="29" s="1"/>
  <c r="AG196" i="29" s="1"/>
  <c r="AG216" i="29" s="1"/>
  <c r="AG236" i="29" s="1"/>
  <c r="AF16" i="29"/>
  <c r="AF36" i="29" s="1"/>
  <c r="AF56" i="29" s="1"/>
  <c r="AF76" i="29" s="1"/>
  <c r="AF96" i="29" s="1"/>
  <c r="AF116" i="29" s="1"/>
  <c r="AF136" i="29" s="1"/>
  <c r="AF156" i="29" s="1"/>
  <c r="AF176" i="29" s="1"/>
  <c r="AF196" i="29" s="1"/>
  <c r="AF216" i="29" s="1"/>
  <c r="AF236" i="29" s="1"/>
  <c r="AE16" i="29"/>
  <c r="AD16" i="29"/>
  <c r="AD36" i="29" s="1"/>
  <c r="AD56" i="29" s="1"/>
  <c r="AD76" i="29" s="1"/>
  <c r="AD96" i="29" s="1"/>
  <c r="AD116" i="29" s="1"/>
  <c r="AD136" i="29" s="1"/>
  <c r="AD156" i="29" s="1"/>
  <c r="AD176" i="29" s="1"/>
  <c r="AD196" i="29" s="1"/>
  <c r="AD216" i="29" s="1"/>
  <c r="AD236" i="29" s="1"/>
  <c r="AC16" i="29"/>
  <c r="AC36" i="29" s="1"/>
  <c r="AC56" i="29" s="1"/>
  <c r="AC76" i="29" s="1"/>
  <c r="AC96" i="29" s="1"/>
  <c r="AC116" i="29" s="1"/>
  <c r="AC136" i="29" s="1"/>
  <c r="AC156" i="29" s="1"/>
  <c r="AC176" i="29" s="1"/>
  <c r="AC196" i="29" s="1"/>
  <c r="AC216" i="29" s="1"/>
  <c r="AC236" i="29" s="1"/>
  <c r="AB16" i="29"/>
  <c r="AB36" i="29" s="1"/>
  <c r="AB56" i="29" s="1"/>
  <c r="AB76" i="29" s="1"/>
  <c r="AB96" i="29" s="1"/>
  <c r="AB116" i="29" s="1"/>
  <c r="AB136" i="29" s="1"/>
  <c r="AB156" i="29" s="1"/>
  <c r="AB176" i="29" s="1"/>
  <c r="AB196" i="29" s="1"/>
  <c r="AB216" i="29" s="1"/>
  <c r="AB236" i="29" s="1"/>
  <c r="AA16" i="29"/>
  <c r="Z16" i="29"/>
  <c r="Z36" i="29" s="1"/>
  <c r="Z56" i="29" s="1"/>
  <c r="Z76" i="29" s="1"/>
  <c r="Z96" i="29" s="1"/>
  <c r="Z116" i="29" s="1"/>
  <c r="Z136" i="29" s="1"/>
  <c r="Z156" i="29" s="1"/>
  <c r="Z176" i="29" s="1"/>
  <c r="Z196" i="29" s="1"/>
  <c r="Z216" i="29" s="1"/>
  <c r="Z236" i="29" s="1"/>
  <c r="Y16" i="29"/>
  <c r="Y36" i="29" s="1"/>
  <c r="Y56" i="29" s="1"/>
  <c r="Y76" i="29" s="1"/>
  <c r="Y96" i="29" s="1"/>
  <c r="Y116" i="29" s="1"/>
  <c r="Y136" i="29" s="1"/>
  <c r="Y156" i="29" s="1"/>
  <c r="Y176" i="29" s="1"/>
  <c r="Y196" i="29" s="1"/>
  <c r="Y216" i="29" s="1"/>
  <c r="Y236" i="29" s="1"/>
  <c r="X16" i="29"/>
  <c r="X36" i="29" s="1"/>
  <c r="X56" i="29" s="1"/>
  <c r="X76" i="29" s="1"/>
  <c r="X96" i="29" s="1"/>
  <c r="X116" i="29" s="1"/>
  <c r="X136" i="29" s="1"/>
  <c r="X156" i="29" s="1"/>
  <c r="X176" i="29" s="1"/>
  <c r="X196" i="29" s="1"/>
  <c r="X216" i="29" s="1"/>
  <c r="X236" i="29" s="1"/>
  <c r="W16" i="29"/>
  <c r="V16" i="29"/>
  <c r="V36" i="29" s="1"/>
  <c r="V56" i="29" s="1"/>
  <c r="V76" i="29" s="1"/>
  <c r="V96" i="29" s="1"/>
  <c r="V116" i="29" s="1"/>
  <c r="V136" i="29" s="1"/>
  <c r="V156" i="29" s="1"/>
  <c r="V176" i="29" s="1"/>
  <c r="V196" i="29" s="1"/>
  <c r="V216" i="29" s="1"/>
  <c r="V236" i="29" s="1"/>
  <c r="U16" i="29"/>
  <c r="U36" i="29" s="1"/>
  <c r="U56" i="29" s="1"/>
  <c r="U76" i="29" s="1"/>
  <c r="U96" i="29" s="1"/>
  <c r="U116" i="29" s="1"/>
  <c r="U136" i="29" s="1"/>
  <c r="U156" i="29" s="1"/>
  <c r="U176" i="29" s="1"/>
  <c r="U196" i="29" s="1"/>
  <c r="U216" i="29" s="1"/>
  <c r="U236" i="29" s="1"/>
  <c r="T16" i="29"/>
  <c r="T36" i="29" s="1"/>
  <c r="T56" i="29" s="1"/>
  <c r="T76" i="29" s="1"/>
  <c r="T96" i="29" s="1"/>
  <c r="T116" i="29" s="1"/>
  <c r="T136" i="29" s="1"/>
  <c r="T156" i="29" s="1"/>
  <c r="T176" i="29" s="1"/>
  <c r="T196" i="29" s="1"/>
  <c r="T216" i="29" s="1"/>
  <c r="T236" i="29" s="1"/>
  <c r="S16" i="29"/>
  <c r="R16" i="29"/>
  <c r="R36" i="29" s="1"/>
  <c r="R56" i="29" s="1"/>
  <c r="R76" i="29" s="1"/>
  <c r="R96" i="29" s="1"/>
  <c r="R116" i="29" s="1"/>
  <c r="R136" i="29" s="1"/>
  <c r="R156" i="29" s="1"/>
  <c r="R176" i="29" s="1"/>
  <c r="R196" i="29" s="1"/>
  <c r="R216" i="29" s="1"/>
  <c r="R236" i="29" s="1"/>
  <c r="Q16" i="29"/>
  <c r="Q36" i="29" s="1"/>
  <c r="Q56" i="29" s="1"/>
  <c r="Q76" i="29" s="1"/>
  <c r="Q96" i="29" s="1"/>
  <c r="Q116" i="29" s="1"/>
  <c r="Q136" i="29" s="1"/>
  <c r="Q156" i="29" s="1"/>
  <c r="Q176" i="29" s="1"/>
  <c r="Q196" i="29" s="1"/>
  <c r="Q216" i="29" s="1"/>
  <c r="Q236" i="29" s="1"/>
  <c r="P16" i="29"/>
  <c r="P36" i="29" s="1"/>
  <c r="P56" i="29" s="1"/>
  <c r="P76" i="29" s="1"/>
  <c r="P96" i="29" s="1"/>
  <c r="P116" i="29" s="1"/>
  <c r="P136" i="29" s="1"/>
  <c r="P156" i="29" s="1"/>
  <c r="P176" i="29" s="1"/>
  <c r="P196" i="29" s="1"/>
  <c r="P216" i="29" s="1"/>
  <c r="P236" i="29" s="1"/>
  <c r="O16" i="29"/>
  <c r="N16" i="29"/>
  <c r="N36" i="29" s="1"/>
  <c r="N56" i="29" s="1"/>
  <c r="N76" i="29" s="1"/>
  <c r="N96" i="29" s="1"/>
  <c r="N116" i="29" s="1"/>
  <c r="N136" i="29" s="1"/>
  <c r="N156" i="29" s="1"/>
  <c r="N176" i="29" s="1"/>
  <c r="N196" i="29" s="1"/>
  <c r="N216" i="29" s="1"/>
  <c r="N236" i="29" s="1"/>
  <c r="M16" i="29"/>
  <c r="M36" i="29" s="1"/>
  <c r="M56" i="29" s="1"/>
  <c r="M76" i="29" s="1"/>
  <c r="M96" i="29" s="1"/>
  <c r="M116" i="29" s="1"/>
  <c r="M136" i="29" s="1"/>
  <c r="M156" i="29" s="1"/>
  <c r="M176" i="29" s="1"/>
  <c r="M196" i="29" s="1"/>
  <c r="M216" i="29" s="1"/>
  <c r="M236" i="29" s="1"/>
  <c r="L16" i="29"/>
  <c r="L36" i="29" s="1"/>
  <c r="L56" i="29" s="1"/>
  <c r="L76" i="29" s="1"/>
  <c r="L96" i="29" s="1"/>
  <c r="L116" i="29" s="1"/>
  <c r="L136" i="29" s="1"/>
  <c r="L156" i="29" s="1"/>
  <c r="L176" i="29" s="1"/>
  <c r="L196" i="29" s="1"/>
  <c r="L216" i="29" s="1"/>
  <c r="L236" i="29" s="1"/>
  <c r="K16" i="29"/>
  <c r="J16" i="29"/>
  <c r="J36" i="29" s="1"/>
  <c r="J56" i="29" s="1"/>
  <c r="J76" i="29" s="1"/>
  <c r="J96" i="29" s="1"/>
  <c r="J116" i="29" s="1"/>
  <c r="J136" i="29" s="1"/>
  <c r="J156" i="29" s="1"/>
  <c r="J176" i="29" s="1"/>
  <c r="J196" i="29" s="1"/>
  <c r="J216" i="29" s="1"/>
  <c r="J236" i="29" s="1"/>
  <c r="I16" i="29"/>
  <c r="I36" i="29" s="1"/>
  <c r="I56" i="29" s="1"/>
  <c r="I76" i="29" s="1"/>
  <c r="I96" i="29" s="1"/>
  <c r="I116" i="29" s="1"/>
  <c r="I136" i="29" s="1"/>
  <c r="I156" i="29" s="1"/>
  <c r="I176" i="29" s="1"/>
  <c r="I196" i="29" s="1"/>
  <c r="I216" i="29" s="1"/>
  <c r="I236" i="29" s="1"/>
  <c r="H16" i="29"/>
  <c r="H36" i="29" s="1"/>
  <c r="H56" i="29" s="1"/>
  <c r="H76" i="29" s="1"/>
  <c r="H96" i="29" s="1"/>
  <c r="H116" i="29" s="1"/>
  <c r="H136" i="29" s="1"/>
  <c r="H156" i="29" s="1"/>
  <c r="H176" i="29" s="1"/>
  <c r="H196" i="29" s="1"/>
  <c r="H216" i="29" s="1"/>
  <c r="H236" i="29" s="1"/>
  <c r="G16" i="29"/>
  <c r="F16" i="29"/>
  <c r="F36" i="29" s="1"/>
  <c r="F56" i="29" s="1"/>
  <c r="F76" i="29" s="1"/>
  <c r="F96" i="29" s="1"/>
  <c r="F116" i="29" s="1"/>
  <c r="F136" i="29" s="1"/>
  <c r="F156" i="29" s="1"/>
  <c r="F176" i="29" s="1"/>
  <c r="F196" i="29" s="1"/>
  <c r="F216" i="29" s="1"/>
  <c r="F236" i="29" s="1"/>
  <c r="E16" i="29"/>
  <c r="E36" i="29" s="1"/>
  <c r="E56" i="29" s="1"/>
  <c r="E76" i="29" s="1"/>
  <c r="E96" i="29" s="1"/>
  <c r="E116" i="29" s="1"/>
  <c r="E136" i="29" s="1"/>
  <c r="E156" i="29" s="1"/>
  <c r="E176" i="29" s="1"/>
  <c r="E196" i="29" s="1"/>
  <c r="E216" i="29" s="1"/>
  <c r="E236" i="29" s="1"/>
  <c r="D16" i="29"/>
  <c r="D36" i="29" s="1"/>
  <c r="D56" i="29" s="1"/>
  <c r="D76" i="29" s="1"/>
  <c r="D96" i="29" s="1"/>
  <c r="D116" i="29" s="1"/>
  <c r="D136" i="29" s="1"/>
  <c r="D156" i="29" s="1"/>
  <c r="D176" i="29" s="1"/>
  <c r="D196" i="29" s="1"/>
  <c r="D216" i="29" s="1"/>
  <c r="D236" i="29" s="1"/>
  <c r="AG15" i="29"/>
  <c r="AG35" i="29" s="1"/>
  <c r="AG55" i="29" s="1"/>
  <c r="AG75" i="29" s="1"/>
  <c r="AG95" i="29" s="1"/>
  <c r="AG115" i="29" s="1"/>
  <c r="AG135" i="29" s="1"/>
  <c r="AG155" i="29" s="1"/>
  <c r="AG175" i="29" s="1"/>
  <c r="AG195" i="29" s="1"/>
  <c r="AG215" i="29" s="1"/>
  <c r="AG235" i="29" s="1"/>
  <c r="AF15" i="29"/>
  <c r="AF35" i="29" s="1"/>
  <c r="AE15" i="29"/>
  <c r="AE35" i="29" s="1"/>
  <c r="AE55" i="29" s="1"/>
  <c r="AE75" i="29" s="1"/>
  <c r="AE95" i="29" s="1"/>
  <c r="AE115" i="29" s="1"/>
  <c r="AE135" i="29" s="1"/>
  <c r="AE155" i="29" s="1"/>
  <c r="AE175" i="29" s="1"/>
  <c r="AE195" i="29" s="1"/>
  <c r="AE215" i="29" s="1"/>
  <c r="AE235" i="29" s="1"/>
  <c r="AD15" i="29"/>
  <c r="AD35" i="29" s="1"/>
  <c r="AD55" i="29" s="1"/>
  <c r="AD75" i="29" s="1"/>
  <c r="AD95" i="29" s="1"/>
  <c r="AD115" i="29" s="1"/>
  <c r="AD135" i="29" s="1"/>
  <c r="AD155" i="29" s="1"/>
  <c r="AD175" i="29" s="1"/>
  <c r="AD195" i="29" s="1"/>
  <c r="AD215" i="29" s="1"/>
  <c r="AD235" i="29" s="1"/>
  <c r="AC15" i="29"/>
  <c r="AC35" i="29" s="1"/>
  <c r="AC55" i="29" s="1"/>
  <c r="AC75" i="29" s="1"/>
  <c r="AC95" i="29" s="1"/>
  <c r="AC115" i="29" s="1"/>
  <c r="AC135" i="29" s="1"/>
  <c r="AC155" i="29" s="1"/>
  <c r="AC175" i="29" s="1"/>
  <c r="AC195" i="29" s="1"/>
  <c r="AC215" i="29" s="1"/>
  <c r="AC235" i="29" s="1"/>
  <c r="AB15" i="29"/>
  <c r="AB35" i="29" s="1"/>
  <c r="AB55" i="29" s="1"/>
  <c r="AB75" i="29" s="1"/>
  <c r="AB95" i="29" s="1"/>
  <c r="AB115" i="29" s="1"/>
  <c r="AB135" i="29" s="1"/>
  <c r="AB155" i="29" s="1"/>
  <c r="AB175" i="29" s="1"/>
  <c r="AB195" i="29" s="1"/>
  <c r="AB215" i="29" s="1"/>
  <c r="AB235" i="29" s="1"/>
  <c r="AA15" i="29"/>
  <c r="AA35" i="29" s="1"/>
  <c r="AA55" i="29" s="1"/>
  <c r="AA75" i="29" s="1"/>
  <c r="AA95" i="29" s="1"/>
  <c r="AA115" i="29" s="1"/>
  <c r="AA135" i="29" s="1"/>
  <c r="AA155" i="29" s="1"/>
  <c r="AA175" i="29" s="1"/>
  <c r="AA195" i="29" s="1"/>
  <c r="AA215" i="29" s="1"/>
  <c r="AA235" i="29" s="1"/>
  <c r="Z15" i="29"/>
  <c r="Z35" i="29" s="1"/>
  <c r="Y15" i="29"/>
  <c r="Y35" i="29" s="1"/>
  <c r="Y55" i="29" s="1"/>
  <c r="Y75" i="29" s="1"/>
  <c r="Y95" i="29" s="1"/>
  <c r="Y115" i="29" s="1"/>
  <c r="Y135" i="29" s="1"/>
  <c r="Y155" i="29" s="1"/>
  <c r="Y175" i="29" s="1"/>
  <c r="Y195" i="29" s="1"/>
  <c r="Y215" i="29" s="1"/>
  <c r="Y235" i="29" s="1"/>
  <c r="X15" i="29"/>
  <c r="X35" i="29" s="1"/>
  <c r="X55" i="29" s="1"/>
  <c r="X75" i="29" s="1"/>
  <c r="X95" i="29" s="1"/>
  <c r="X115" i="29" s="1"/>
  <c r="X135" i="29" s="1"/>
  <c r="X155" i="29" s="1"/>
  <c r="X175" i="29" s="1"/>
  <c r="X195" i="29" s="1"/>
  <c r="X215" i="29" s="1"/>
  <c r="X235" i="29" s="1"/>
  <c r="W15" i="29"/>
  <c r="W35" i="29" s="1"/>
  <c r="W55" i="29" s="1"/>
  <c r="W75" i="29" s="1"/>
  <c r="W95" i="29" s="1"/>
  <c r="W115" i="29" s="1"/>
  <c r="W135" i="29" s="1"/>
  <c r="W155" i="29" s="1"/>
  <c r="W175" i="29" s="1"/>
  <c r="W195" i="29" s="1"/>
  <c r="W215" i="29" s="1"/>
  <c r="W235" i="29" s="1"/>
  <c r="V15" i="29"/>
  <c r="V35" i="29" s="1"/>
  <c r="V55" i="29" s="1"/>
  <c r="V75" i="29" s="1"/>
  <c r="V95" i="29" s="1"/>
  <c r="V115" i="29" s="1"/>
  <c r="V135" i="29" s="1"/>
  <c r="V155" i="29" s="1"/>
  <c r="V175" i="29" s="1"/>
  <c r="V195" i="29" s="1"/>
  <c r="V215" i="29" s="1"/>
  <c r="V235" i="29" s="1"/>
  <c r="U15" i="29"/>
  <c r="U35" i="29" s="1"/>
  <c r="U55" i="29" s="1"/>
  <c r="U75" i="29" s="1"/>
  <c r="U95" i="29" s="1"/>
  <c r="U115" i="29" s="1"/>
  <c r="U135" i="29" s="1"/>
  <c r="U155" i="29" s="1"/>
  <c r="U175" i="29" s="1"/>
  <c r="U195" i="29" s="1"/>
  <c r="U215" i="29" s="1"/>
  <c r="U235" i="29" s="1"/>
  <c r="T15" i="29"/>
  <c r="T35" i="29" s="1"/>
  <c r="T55" i="29" s="1"/>
  <c r="T75" i="29" s="1"/>
  <c r="T95" i="29" s="1"/>
  <c r="T115" i="29" s="1"/>
  <c r="T135" i="29" s="1"/>
  <c r="T155" i="29" s="1"/>
  <c r="T175" i="29" s="1"/>
  <c r="T195" i="29" s="1"/>
  <c r="T215" i="29" s="1"/>
  <c r="T235" i="29" s="1"/>
  <c r="S15" i="29"/>
  <c r="S35" i="29" s="1"/>
  <c r="S55" i="29" s="1"/>
  <c r="S75" i="29" s="1"/>
  <c r="S95" i="29" s="1"/>
  <c r="S115" i="29" s="1"/>
  <c r="S135" i="29" s="1"/>
  <c r="S155" i="29" s="1"/>
  <c r="S175" i="29" s="1"/>
  <c r="S195" i="29" s="1"/>
  <c r="S215" i="29" s="1"/>
  <c r="S235" i="29" s="1"/>
  <c r="R15" i="29"/>
  <c r="R35" i="29" s="1"/>
  <c r="R55" i="29" s="1"/>
  <c r="R75" i="29" s="1"/>
  <c r="R95" i="29" s="1"/>
  <c r="R115" i="29" s="1"/>
  <c r="R135" i="29" s="1"/>
  <c r="R155" i="29" s="1"/>
  <c r="R175" i="29" s="1"/>
  <c r="R195" i="29" s="1"/>
  <c r="R215" i="29" s="1"/>
  <c r="R235" i="29" s="1"/>
  <c r="Q15" i="29"/>
  <c r="Q35" i="29" s="1"/>
  <c r="Q55" i="29" s="1"/>
  <c r="Q75" i="29" s="1"/>
  <c r="Q95" i="29" s="1"/>
  <c r="Q115" i="29" s="1"/>
  <c r="Q135" i="29" s="1"/>
  <c r="Q155" i="29" s="1"/>
  <c r="Q175" i="29" s="1"/>
  <c r="Q195" i="29" s="1"/>
  <c r="Q215" i="29" s="1"/>
  <c r="Q235" i="29" s="1"/>
  <c r="P15" i="29"/>
  <c r="P35" i="29" s="1"/>
  <c r="O15" i="29"/>
  <c r="O35" i="29" s="1"/>
  <c r="O55" i="29" s="1"/>
  <c r="O75" i="29" s="1"/>
  <c r="O95" i="29" s="1"/>
  <c r="O115" i="29" s="1"/>
  <c r="O135" i="29" s="1"/>
  <c r="O155" i="29" s="1"/>
  <c r="O175" i="29" s="1"/>
  <c r="O195" i="29" s="1"/>
  <c r="O215" i="29" s="1"/>
  <c r="O235" i="29" s="1"/>
  <c r="N15" i="29"/>
  <c r="N35" i="29" s="1"/>
  <c r="N55" i="29" s="1"/>
  <c r="N75" i="29" s="1"/>
  <c r="N95" i="29" s="1"/>
  <c r="N115" i="29" s="1"/>
  <c r="N135" i="29" s="1"/>
  <c r="N155" i="29" s="1"/>
  <c r="N175" i="29" s="1"/>
  <c r="N195" i="29" s="1"/>
  <c r="N215" i="29" s="1"/>
  <c r="N235" i="29" s="1"/>
  <c r="M15" i="29"/>
  <c r="M35" i="29" s="1"/>
  <c r="M55" i="29" s="1"/>
  <c r="M75" i="29" s="1"/>
  <c r="M95" i="29" s="1"/>
  <c r="M115" i="29" s="1"/>
  <c r="M135" i="29" s="1"/>
  <c r="M155" i="29" s="1"/>
  <c r="M175" i="29" s="1"/>
  <c r="M195" i="29" s="1"/>
  <c r="M215" i="29" s="1"/>
  <c r="M235" i="29" s="1"/>
  <c r="L15" i="29"/>
  <c r="L35" i="29" s="1"/>
  <c r="L55" i="29" s="1"/>
  <c r="L75" i="29" s="1"/>
  <c r="L95" i="29" s="1"/>
  <c r="L115" i="29" s="1"/>
  <c r="L135" i="29" s="1"/>
  <c r="L155" i="29" s="1"/>
  <c r="L175" i="29" s="1"/>
  <c r="L195" i="29" s="1"/>
  <c r="L215" i="29" s="1"/>
  <c r="L235" i="29" s="1"/>
  <c r="K15" i="29"/>
  <c r="K35" i="29" s="1"/>
  <c r="K55" i="29" s="1"/>
  <c r="K75" i="29" s="1"/>
  <c r="K95" i="29" s="1"/>
  <c r="K115" i="29" s="1"/>
  <c r="K135" i="29" s="1"/>
  <c r="K155" i="29" s="1"/>
  <c r="K175" i="29" s="1"/>
  <c r="K195" i="29" s="1"/>
  <c r="K215" i="29" s="1"/>
  <c r="K235" i="29" s="1"/>
  <c r="J15" i="29"/>
  <c r="J35" i="29" s="1"/>
  <c r="I15" i="29"/>
  <c r="I35" i="29" s="1"/>
  <c r="I55" i="29" s="1"/>
  <c r="I75" i="29" s="1"/>
  <c r="I95" i="29" s="1"/>
  <c r="I115" i="29" s="1"/>
  <c r="I135" i="29" s="1"/>
  <c r="I155" i="29" s="1"/>
  <c r="I175" i="29" s="1"/>
  <c r="I195" i="29" s="1"/>
  <c r="I215" i="29" s="1"/>
  <c r="I235" i="29" s="1"/>
  <c r="H15" i="29"/>
  <c r="H35" i="29" s="1"/>
  <c r="H55" i="29" s="1"/>
  <c r="H75" i="29" s="1"/>
  <c r="H95" i="29" s="1"/>
  <c r="H115" i="29" s="1"/>
  <c r="H135" i="29" s="1"/>
  <c r="H155" i="29" s="1"/>
  <c r="H175" i="29" s="1"/>
  <c r="H195" i="29" s="1"/>
  <c r="H215" i="29" s="1"/>
  <c r="H235" i="29" s="1"/>
  <c r="G15" i="29"/>
  <c r="G35" i="29" s="1"/>
  <c r="F15" i="29"/>
  <c r="F35" i="29" s="1"/>
  <c r="F55" i="29" s="1"/>
  <c r="F75" i="29" s="1"/>
  <c r="F95" i="29" s="1"/>
  <c r="F115" i="29" s="1"/>
  <c r="F135" i="29" s="1"/>
  <c r="F155" i="29" s="1"/>
  <c r="F175" i="29" s="1"/>
  <c r="F195" i="29" s="1"/>
  <c r="F215" i="29" s="1"/>
  <c r="F235" i="29" s="1"/>
  <c r="E15" i="29"/>
  <c r="E35" i="29" s="1"/>
  <c r="E55" i="29" s="1"/>
  <c r="E75" i="29" s="1"/>
  <c r="E95" i="29" s="1"/>
  <c r="E115" i="29" s="1"/>
  <c r="E135" i="29" s="1"/>
  <c r="E155" i="29" s="1"/>
  <c r="E175" i="29" s="1"/>
  <c r="E195" i="29" s="1"/>
  <c r="E215" i="29" s="1"/>
  <c r="E235" i="29" s="1"/>
  <c r="D15" i="29"/>
  <c r="D35" i="29" s="1"/>
  <c r="D55" i="29" s="1"/>
  <c r="D75" i="29" s="1"/>
  <c r="D95" i="29" s="1"/>
  <c r="D115" i="29" s="1"/>
  <c r="D135" i="29" s="1"/>
  <c r="D155" i="29" s="1"/>
  <c r="D175" i="29" s="1"/>
  <c r="AG14" i="29"/>
  <c r="AG34" i="29" s="1"/>
  <c r="AG54" i="29" s="1"/>
  <c r="AG74" i="29" s="1"/>
  <c r="AG94" i="29" s="1"/>
  <c r="AG114" i="29" s="1"/>
  <c r="AG134" i="29" s="1"/>
  <c r="AG154" i="29" s="1"/>
  <c r="AG174" i="29" s="1"/>
  <c r="AG194" i="29" s="1"/>
  <c r="AG214" i="29" s="1"/>
  <c r="AG234" i="29" s="1"/>
  <c r="AF14" i="29"/>
  <c r="AF34" i="29" s="1"/>
  <c r="AF54" i="29" s="1"/>
  <c r="AF74" i="29" s="1"/>
  <c r="AF94" i="29" s="1"/>
  <c r="AF114" i="29" s="1"/>
  <c r="AF134" i="29" s="1"/>
  <c r="AF154" i="29" s="1"/>
  <c r="AF174" i="29" s="1"/>
  <c r="AF194" i="29" s="1"/>
  <c r="AF214" i="29" s="1"/>
  <c r="AF234" i="29" s="1"/>
  <c r="AE14" i="29"/>
  <c r="AD14" i="29"/>
  <c r="AD34" i="29" s="1"/>
  <c r="AD54" i="29" s="1"/>
  <c r="AD74" i="29" s="1"/>
  <c r="AD94" i="29" s="1"/>
  <c r="AD114" i="29" s="1"/>
  <c r="AD134" i="29" s="1"/>
  <c r="AD154" i="29" s="1"/>
  <c r="AD174" i="29" s="1"/>
  <c r="AD194" i="29" s="1"/>
  <c r="AD214" i="29" s="1"/>
  <c r="AD234" i="29" s="1"/>
  <c r="AC14" i="29"/>
  <c r="AC34" i="29" s="1"/>
  <c r="AC54" i="29" s="1"/>
  <c r="AC74" i="29" s="1"/>
  <c r="AC94" i="29" s="1"/>
  <c r="AC114" i="29" s="1"/>
  <c r="AC134" i="29" s="1"/>
  <c r="AC154" i="29" s="1"/>
  <c r="AC174" i="29" s="1"/>
  <c r="AC194" i="29" s="1"/>
  <c r="AC214" i="29" s="1"/>
  <c r="AC234" i="29" s="1"/>
  <c r="AB14" i="29"/>
  <c r="AB34" i="29" s="1"/>
  <c r="AB54" i="29" s="1"/>
  <c r="AB74" i="29" s="1"/>
  <c r="AB94" i="29" s="1"/>
  <c r="AB114" i="29" s="1"/>
  <c r="AB134" i="29" s="1"/>
  <c r="AB154" i="29" s="1"/>
  <c r="AB174" i="29" s="1"/>
  <c r="AB194" i="29" s="1"/>
  <c r="AB214" i="29" s="1"/>
  <c r="AB234" i="29" s="1"/>
  <c r="AA14" i="29"/>
  <c r="Z14" i="29"/>
  <c r="Z34" i="29" s="1"/>
  <c r="Z54" i="29" s="1"/>
  <c r="Z74" i="29" s="1"/>
  <c r="Z94" i="29" s="1"/>
  <c r="Z114" i="29" s="1"/>
  <c r="Z134" i="29" s="1"/>
  <c r="Z154" i="29" s="1"/>
  <c r="Z174" i="29" s="1"/>
  <c r="Z194" i="29" s="1"/>
  <c r="Z214" i="29" s="1"/>
  <c r="Z234" i="29" s="1"/>
  <c r="Y14" i="29"/>
  <c r="Y34" i="29" s="1"/>
  <c r="Y54" i="29" s="1"/>
  <c r="Y74" i="29" s="1"/>
  <c r="Y94" i="29" s="1"/>
  <c r="Y114" i="29" s="1"/>
  <c r="Y134" i="29" s="1"/>
  <c r="Y154" i="29" s="1"/>
  <c r="Y174" i="29" s="1"/>
  <c r="Y194" i="29" s="1"/>
  <c r="Y214" i="29" s="1"/>
  <c r="Y234" i="29" s="1"/>
  <c r="X14" i="29"/>
  <c r="X34" i="29" s="1"/>
  <c r="X54" i="29" s="1"/>
  <c r="X74" i="29" s="1"/>
  <c r="X94" i="29" s="1"/>
  <c r="X114" i="29" s="1"/>
  <c r="X134" i="29" s="1"/>
  <c r="X154" i="29" s="1"/>
  <c r="X174" i="29" s="1"/>
  <c r="X194" i="29" s="1"/>
  <c r="X214" i="29" s="1"/>
  <c r="X234" i="29" s="1"/>
  <c r="W14" i="29"/>
  <c r="V14" i="29"/>
  <c r="V34" i="29" s="1"/>
  <c r="V54" i="29" s="1"/>
  <c r="V74" i="29" s="1"/>
  <c r="V94" i="29" s="1"/>
  <c r="V114" i="29" s="1"/>
  <c r="V134" i="29" s="1"/>
  <c r="V154" i="29" s="1"/>
  <c r="V174" i="29" s="1"/>
  <c r="V194" i="29" s="1"/>
  <c r="V214" i="29" s="1"/>
  <c r="V234" i="29" s="1"/>
  <c r="U14" i="29"/>
  <c r="U34" i="29" s="1"/>
  <c r="U54" i="29" s="1"/>
  <c r="U74" i="29" s="1"/>
  <c r="U94" i="29" s="1"/>
  <c r="U114" i="29" s="1"/>
  <c r="U134" i="29" s="1"/>
  <c r="U154" i="29" s="1"/>
  <c r="U174" i="29" s="1"/>
  <c r="U194" i="29" s="1"/>
  <c r="U214" i="29" s="1"/>
  <c r="U234" i="29" s="1"/>
  <c r="T14" i="29"/>
  <c r="T34" i="29" s="1"/>
  <c r="T54" i="29" s="1"/>
  <c r="T74" i="29" s="1"/>
  <c r="T94" i="29" s="1"/>
  <c r="T114" i="29" s="1"/>
  <c r="T134" i="29" s="1"/>
  <c r="T154" i="29" s="1"/>
  <c r="T174" i="29" s="1"/>
  <c r="T194" i="29" s="1"/>
  <c r="T214" i="29" s="1"/>
  <c r="T234" i="29" s="1"/>
  <c r="S14" i="29"/>
  <c r="R14" i="29"/>
  <c r="R34" i="29" s="1"/>
  <c r="R54" i="29" s="1"/>
  <c r="R74" i="29" s="1"/>
  <c r="R94" i="29" s="1"/>
  <c r="R114" i="29" s="1"/>
  <c r="R134" i="29" s="1"/>
  <c r="R154" i="29" s="1"/>
  <c r="R174" i="29" s="1"/>
  <c r="R194" i="29" s="1"/>
  <c r="R214" i="29" s="1"/>
  <c r="R234" i="29" s="1"/>
  <c r="Q14" i="29"/>
  <c r="Q34" i="29" s="1"/>
  <c r="Q54" i="29" s="1"/>
  <c r="Q74" i="29" s="1"/>
  <c r="Q94" i="29" s="1"/>
  <c r="Q114" i="29" s="1"/>
  <c r="Q134" i="29" s="1"/>
  <c r="Q154" i="29" s="1"/>
  <c r="Q174" i="29" s="1"/>
  <c r="Q194" i="29" s="1"/>
  <c r="Q214" i="29" s="1"/>
  <c r="Q234" i="29" s="1"/>
  <c r="P14" i="29"/>
  <c r="P34" i="29" s="1"/>
  <c r="P54" i="29" s="1"/>
  <c r="P74" i="29" s="1"/>
  <c r="P94" i="29" s="1"/>
  <c r="P114" i="29" s="1"/>
  <c r="P134" i="29" s="1"/>
  <c r="P154" i="29" s="1"/>
  <c r="P174" i="29" s="1"/>
  <c r="P194" i="29" s="1"/>
  <c r="P214" i="29" s="1"/>
  <c r="P234" i="29" s="1"/>
  <c r="O14" i="29"/>
  <c r="N14" i="29"/>
  <c r="N34" i="29" s="1"/>
  <c r="N54" i="29" s="1"/>
  <c r="N74" i="29" s="1"/>
  <c r="N94" i="29" s="1"/>
  <c r="N114" i="29" s="1"/>
  <c r="N134" i="29" s="1"/>
  <c r="N154" i="29" s="1"/>
  <c r="N174" i="29" s="1"/>
  <c r="N194" i="29" s="1"/>
  <c r="N214" i="29" s="1"/>
  <c r="N234" i="29" s="1"/>
  <c r="M14" i="29"/>
  <c r="M34" i="29" s="1"/>
  <c r="M54" i="29" s="1"/>
  <c r="M74" i="29" s="1"/>
  <c r="M94" i="29" s="1"/>
  <c r="M114" i="29" s="1"/>
  <c r="M134" i="29" s="1"/>
  <c r="M154" i="29" s="1"/>
  <c r="M174" i="29" s="1"/>
  <c r="M194" i="29" s="1"/>
  <c r="M214" i="29" s="1"/>
  <c r="M234" i="29" s="1"/>
  <c r="L14" i="29"/>
  <c r="L34" i="29" s="1"/>
  <c r="L54" i="29" s="1"/>
  <c r="L74" i="29" s="1"/>
  <c r="L94" i="29" s="1"/>
  <c r="L114" i="29" s="1"/>
  <c r="L134" i="29" s="1"/>
  <c r="L154" i="29" s="1"/>
  <c r="L174" i="29" s="1"/>
  <c r="L194" i="29" s="1"/>
  <c r="L214" i="29" s="1"/>
  <c r="L234" i="29" s="1"/>
  <c r="K14" i="29"/>
  <c r="J14" i="29"/>
  <c r="J34" i="29" s="1"/>
  <c r="J54" i="29" s="1"/>
  <c r="J74" i="29" s="1"/>
  <c r="J94" i="29" s="1"/>
  <c r="J114" i="29" s="1"/>
  <c r="J134" i="29" s="1"/>
  <c r="J154" i="29" s="1"/>
  <c r="J174" i="29" s="1"/>
  <c r="J194" i="29" s="1"/>
  <c r="J214" i="29" s="1"/>
  <c r="J234" i="29" s="1"/>
  <c r="I14" i="29"/>
  <c r="I34" i="29" s="1"/>
  <c r="I54" i="29" s="1"/>
  <c r="I74" i="29" s="1"/>
  <c r="I94" i="29" s="1"/>
  <c r="I114" i="29" s="1"/>
  <c r="I134" i="29" s="1"/>
  <c r="I154" i="29" s="1"/>
  <c r="I174" i="29" s="1"/>
  <c r="I194" i="29" s="1"/>
  <c r="I214" i="29" s="1"/>
  <c r="I234" i="29" s="1"/>
  <c r="H14" i="29"/>
  <c r="H34" i="29" s="1"/>
  <c r="H54" i="29" s="1"/>
  <c r="H74" i="29" s="1"/>
  <c r="H94" i="29" s="1"/>
  <c r="H114" i="29" s="1"/>
  <c r="H134" i="29" s="1"/>
  <c r="H154" i="29" s="1"/>
  <c r="H174" i="29" s="1"/>
  <c r="H194" i="29" s="1"/>
  <c r="H214" i="29" s="1"/>
  <c r="H234" i="29" s="1"/>
  <c r="G14" i="29"/>
  <c r="F14" i="29"/>
  <c r="F34" i="29" s="1"/>
  <c r="F54" i="29" s="1"/>
  <c r="F74" i="29" s="1"/>
  <c r="F94" i="29" s="1"/>
  <c r="F114" i="29" s="1"/>
  <c r="F134" i="29" s="1"/>
  <c r="F154" i="29" s="1"/>
  <c r="F174" i="29" s="1"/>
  <c r="F194" i="29" s="1"/>
  <c r="F214" i="29" s="1"/>
  <c r="F234" i="29" s="1"/>
  <c r="E14" i="29"/>
  <c r="E34" i="29" s="1"/>
  <c r="E54" i="29" s="1"/>
  <c r="E74" i="29" s="1"/>
  <c r="E94" i="29" s="1"/>
  <c r="E114" i="29" s="1"/>
  <c r="E134" i="29" s="1"/>
  <c r="E154" i="29" s="1"/>
  <c r="E174" i="29" s="1"/>
  <c r="E194" i="29" s="1"/>
  <c r="E214" i="29" s="1"/>
  <c r="E234" i="29" s="1"/>
  <c r="D14" i="29"/>
  <c r="D34" i="29" s="1"/>
  <c r="D54" i="29" s="1"/>
  <c r="D74" i="29" s="1"/>
  <c r="D94" i="29" s="1"/>
  <c r="D114" i="29" s="1"/>
  <c r="D134" i="29" s="1"/>
  <c r="D154" i="29" s="1"/>
  <c r="D174" i="29" s="1"/>
  <c r="AG13" i="29"/>
  <c r="AG33" i="29" s="1"/>
  <c r="AG53" i="29" s="1"/>
  <c r="AG73" i="29" s="1"/>
  <c r="AG93" i="29" s="1"/>
  <c r="AG113" i="29" s="1"/>
  <c r="AG133" i="29" s="1"/>
  <c r="AG153" i="29" s="1"/>
  <c r="AG173" i="29" s="1"/>
  <c r="AG193" i="29" s="1"/>
  <c r="AG213" i="29" s="1"/>
  <c r="AG233" i="29" s="1"/>
  <c r="AF13" i="29"/>
  <c r="AF33" i="29" s="1"/>
  <c r="AE13" i="29"/>
  <c r="AE33" i="29" s="1"/>
  <c r="AE53" i="29" s="1"/>
  <c r="AE73" i="29" s="1"/>
  <c r="AE93" i="29" s="1"/>
  <c r="AE113" i="29" s="1"/>
  <c r="AE133" i="29" s="1"/>
  <c r="AE153" i="29" s="1"/>
  <c r="AE173" i="29" s="1"/>
  <c r="AE193" i="29" s="1"/>
  <c r="AE213" i="29" s="1"/>
  <c r="AE233" i="29" s="1"/>
  <c r="AD13" i="29"/>
  <c r="AD33" i="29" s="1"/>
  <c r="AD53" i="29" s="1"/>
  <c r="AD73" i="29" s="1"/>
  <c r="AD93" i="29" s="1"/>
  <c r="AD113" i="29" s="1"/>
  <c r="AD133" i="29" s="1"/>
  <c r="AD153" i="29" s="1"/>
  <c r="AD173" i="29" s="1"/>
  <c r="AD193" i="29" s="1"/>
  <c r="AD213" i="29" s="1"/>
  <c r="AD233" i="29" s="1"/>
  <c r="AC13" i="29"/>
  <c r="AC33" i="29" s="1"/>
  <c r="AC53" i="29" s="1"/>
  <c r="AC73" i="29" s="1"/>
  <c r="AC93" i="29" s="1"/>
  <c r="AC113" i="29" s="1"/>
  <c r="AC133" i="29" s="1"/>
  <c r="AC153" i="29" s="1"/>
  <c r="AC173" i="29" s="1"/>
  <c r="AC193" i="29" s="1"/>
  <c r="AC213" i="29" s="1"/>
  <c r="AC233" i="29" s="1"/>
  <c r="AB13" i="29"/>
  <c r="AB33" i="29" s="1"/>
  <c r="AB53" i="29" s="1"/>
  <c r="AB73" i="29" s="1"/>
  <c r="AB93" i="29" s="1"/>
  <c r="AB113" i="29" s="1"/>
  <c r="AB133" i="29" s="1"/>
  <c r="AB153" i="29" s="1"/>
  <c r="AB173" i="29" s="1"/>
  <c r="AB193" i="29" s="1"/>
  <c r="AB213" i="29" s="1"/>
  <c r="AB233" i="29" s="1"/>
  <c r="AA13" i="29"/>
  <c r="AA33" i="29" s="1"/>
  <c r="AA53" i="29" s="1"/>
  <c r="AA73" i="29" s="1"/>
  <c r="AA93" i="29" s="1"/>
  <c r="AA113" i="29" s="1"/>
  <c r="AA133" i="29" s="1"/>
  <c r="AA153" i="29" s="1"/>
  <c r="AA173" i="29" s="1"/>
  <c r="AA193" i="29" s="1"/>
  <c r="AA213" i="29" s="1"/>
  <c r="AA233" i="29" s="1"/>
  <c r="Z13" i="29"/>
  <c r="Z33" i="29" s="1"/>
  <c r="Y13" i="29"/>
  <c r="Y33" i="29" s="1"/>
  <c r="Y53" i="29" s="1"/>
  <c r="Y73" i="29" s="1"/>
  <c r="Y93" i="29" s="1"/>
  <c r="Y113" i="29" s="1"/>
  <c r="Y133" i="29" s="1"/>
  <c r="Y153" i="29" s="1"/>
  <c r="Y173" i="29" s="1"/>
  <c r="Y193" i="29" s="1"/>
  <c r="Y213" i="29" s="1"/>
  <c r="Y233" i="29" s="1"/>
  <c r="X13" i="29"/>
  <c r="X33" i="29" s="1"/>
  <c r="X53" i="29" s="1"/>
  <c r="X73" i="29" s="1"/>
  <c r="X93" i="29" s="1"/>
  <c r="X113" i="29" s="1"/>
  <c r="X133" i="29" s="1"/>
  <c r="X153" i="29" s="1"/>
  <c r="X173" i="29" s="1"/>
  <c r="X193" i="29" s="1"/>
  <c r="X213" i="29" s="1"/>
  <c r="X233" i="29" s="1"/>
  <c r="W13" i="29"/>
  <c r="W33" i="29" s="1"/>
  <c r="W53" i="29" s="1"/>
  <c r="W73" i="29" s="1"/>
  <c r="W93" i="29" s="1"/>
  <c r="W113" i="29" s="1"/>
  <c r="W133" i="29" s="1"/>
  <c r="W153" i="29" s="1"/>
  <c r="W173" i="29" s="1"/>
  <c r="W193" i="29" s="1"/>
  <c r="W213" i="29" s="1"/>
  <c r="W233" i="29" s="1"/>
  <c r="V13" i="29"/>
  <c r="V33" i="29" s="1"/>
  <c r="V53" i="29" s="1"/>
  <c r="V73" i="29" s="1"/>
  <c r="V93" i="29" s="1"/>
  <c r="V113" i="29" s="1"/>
  <c r="V133" i="29" s="1"/>
  <c r="V153" i="29" s="1"/>
  <c r="V173" i="29" s="1"/>
  <c r="V193" i="29" s="1"/>
  <c r="V213" i="29" s="1"/>
  <c r="V233" i="29" s="1"/>
  <c r="U13" i="29"/>
  <c r="U33" i="29" s="1"/>
  <c r="U53" i="29" s="1"/>
  <c r="U73" i="29" s="1"/>
  <c r="U93" i="29" s="1"/>
  <c r="U113" i="29" s="1"/>
  <c r="U133" i="29" s="1"/>
  <c r="U153" i="29" s="1"/>
  <c r="U173" i="29" s="1"/>
  <c r="U193" i="29" s="1"/>
  <c r="U213" i="29" s="1"/>
  <c r="U233" i="29" s="1"/>
  <c r="T13" i="29"/>
  <c r="T33" i="29" s="1"/>
  <c r="T53" i="29" s="1"/>
  <c r="T73" i="29" s="1"/>
  <c r="T93" i="29" s="1"/>
  <c r="T113" i="29" s="1"/>
  <c r="T133" i="29" s="1"/>
  <c r="T153" i="29" s="1"/>
  <c r="T173" i="29" s="1"/>
  <c r="T193" i="29" s="1"/>
  <c r="T213" i="29" s="1"/>
  <c r="T233" i="29" s="1"/>
  <c r="S13" i="29"/>
  <c r="S33" i="29" s="1"/>
  <c r="S53" i="29" s="1"/>
  <c r="S73" i="29" s="1"/>
  <c r="S93" i="29" s="1"/>
  <c r="S113" i="29" s="1"/>
  <c r="S133" i="29" s="1"/>
  <c r="S153" i="29" s="1"/>
  <c r="S173" i="29" s="1"/>
  <c r="S193" i="29" s="1"/>
  <c r="S213" i="29" s="1"/>
  <c r="S233" i="29" s="1"/>
  <c r="R13" i="29"/>
  <c r="R33" i="29" s="1"/>
  <c r="R53" i="29" s="1"/>
  <c r="R73" i="29" s="1"/>
  <c r="R93" i="29" s="1"/>
  <c r="R113" i="29" s="1"/>
  <c r="R133" i="29" s="1"/>
  <c r="R153" i="29" s="1"/>
  <c r="R173" i="29" s="1"/>
  <c r="R193" i="29" s="1"/>
  <c r="R213" i="29" s="1"/>
  <c r="R233" i="29" s="1"/>
  <c r="Q13" i="29"/>
  <c r="Q33" i="29" s="1"/>
  <c r="Q53" i="29" s="1"/>
  <c r="Q73" i="29" s="1"/>
  <c r="Q93" i="29" s="1"/>
  <c r="Q113" i="29" s="1"/>
  <c r="Q133" i="29" s="1"/>
  <c r="Q153" i="29" s="1"/>
  <c r="Q173" i="29" s="1"/>
  <c r="Q193" i="29" s="1"/>
  <c r="Q213" i="29" s="1"/>
  <c r="Q233" i="29" s="1"/>
  <c r="P13" i="29"/>
  <c r="P33" i="29" s="1"/>
  <c r="O13" i="29"/>
  <c r="O33" i="29" s="1"/>
  <c r="O53" i="29" s="1"/>
  <c r="O73" i="29" s="1"/>
  <c r="O93" i="29" s="1"/>
  <c r="O113" i="29" s="1"/>
  <c r="O133" i="29" s="1"/>
  <c r="O153" i="29" s="1"/>
  <c r="O173" i="29" s="1"/>
  <c r="O193" i="29" s="1"/>
  <c r="O213" i="29" s="1"/>
  <c r="O233" i="29" s="1"/>
  <c r="N13" i="29"/>
  <c r="N33" i="29" s="1"/>
  <c r="N53" i="29" s="1"/>
  <c r="N73" i="29" s="1"/>
  <c r="N93" i="29" s="1"/>
  <c r="N113" i="29" s="1"/>
  <c r="N133" i="29" s="1"/>
  <c r="N153" i="29" s="1"/>
  <c r="N173" i="29" s="1"/>
  <c r="N193" i="29" s="1"/>
  <c r="N213" i="29" s="1"/>
  <c r="N233" i="29" s="1"/>
  <c r="M13" i="29"/>
  <c r="M33" i="29" s="1"/>
  <c r="M53" i="29" s="1"/>
  <c r="M73" i="29" s="1"/>
  <c r="M93" i="29" s="1"/>
  <c r="M113" i="29" s="1"/>
  <c r="M133" i="29" s="1"/>
  <c r="M153" i="29" s="1"/>
  <c r="M173" i="29" s="1"/>
  <c r="M193" i="29" s="1"/>
  <c r="M213" i="29" s="1"/>
  <c r="M233" i="29" s="1"/>
  <c r="L13" i="29"/>
  <c r="L33" i="29" s="1"/>
  <c r="L53" i="29" s="1"/>
  <c r="L73" i="29" s="1"/>
  <c r="L93" i="29" s="1"/>
  <c r="L113" i="29" s="1"/>
  <c r="L133" i="29" s="1"/>
  <c r="L153" i="29" s="1"/>
  <c r="L173" i="29" s="1"/>
  <c r="L193" i="29" s="1"/>
  <c r="L213" i="29" s="1"/>
  <c r="L233" i="29" s="1"/>
  <c r="K13" i="29"/>
  <c r="K33" i="29" s="1"/>
  <c r="K53" i="29" s="1"/>
  <c r="K73" i="29" s="1"/>
  <c r="K93" i="29" s="1"/>
  <c r="K113" i="29" s="1"/>
  <c r="K133" i="29" s="1"/>
  <c r="K153" i="29" s="1"/>
  <c r="K173" i="29" s="1"/>
  <c r="K193" i="29" s="1"/>
  <c r="K213" i="29" s="1"/>
  <c r="K233" i="29" s="1"/>
  <c r="J13" i="29"/>
  <c r="J33" i="29" s="1"/>
  <c r="I13" i="29"/>
  <c r="I33" i="29" s="1"/>
  <c r="I53" i="29" s="1"/>
  <c r="I73" i="29" s="1"/>
  <c r="I93" i="29" s="1"/>
  <c r="I113" i="29" s="1"/>
  <c r="I133" i="29" s="1"/>
  <c r="I153" i="29" s="1"/>
  <c r="I173" i="29" s="1"/>
  <c r="I193" i="29" s="1"/>
  <c r="I213" i="29" s="1"/>
  <c r="I233" i="29" s="1"/>
  <c r="H13" i="29"/>
  <c r="H33" i="29" s="1"/>
  <c r="H53" i="29" s="1"/>
  <c r="H73" i="29" s="1"/>
  <c r="H93" i="29" s="1"/>
  <c r="H113" i="29" s="1"/>
  <c r="H133" i="29" s="1"/>
  <c r="H153" i="29" s="1"/>
  <c r="H173" i="29" s="1"/>
  <c r="H193" i="29" s="1"/>
  <c r="H213" i="29" s="1"/>
  <c r="H233" i="29" s="1"/>
  <c r="G13" i="29"/>
  <c r="G33" i="29" s="1"/>
  <c r="F13" i="29"/>
  <c r="F33" i="29" s="1"/>
  <c r="F53" i="29" s="1"/>
  <c r="F73" i="29" s="1"/>
  <c r="F93" i="29" s="1"/>
  <c r="F113" i="29" s="1"/>
  <c r="F133" i="29" s="1"/>
  <c r="F153" i="29" s="1"/>
  <c r="F173" i="29" s="1"/>
  <c r="F193" i="29" s="1"/>
  <c r="F213" i="29" s="1"/>
  <c r="F233" i="29" s="1"/>
  <c r="E13" i="29"/>
  <c r="E33" i="29" s="1"/>
  <c r="E53" i="29" s="1"/>
  <c r="E73" i="29" s="1"/>
  <c r="E93" i="29" s="1"/>
  <c r="E113" i="29" s="1"/>
  <c r="E133" i="29" s="1"/>
  <c r="E153" i="29" s="1"/>
  <c r="E173" i="29" s="1"/>
  <c r="E193" i="29" s="1"/>
  <c r="E213" i="29" s="1"/>
  <c r="E233" i="29" s="1"/>
  <c r="D13" i="29"/>
  <c r="D33" i="29" s="1"/>
  <c r="D53" i="29" s="1"/>
  <c r="D73" i="29" s="1"/>
  <c r="D93" i="29" s="1"/>
  <c r="D113" i="29" s="1"/>
  <c r="D133" i="29" s="1"/>
  <c r="D153" i="29" s="1"/>
  <c r="D173" i="29" s="1"/>
  <c r="AG12" i="29"/>
  <c r="AG32" i="29" s="1"/>
  <c r="AG52" i="29" s="1"/>
  <c r="AG72" i="29" s="1"/>
  <c r="AG92" i="29" s="1"/>
  <c r="AG112" i="29" s="1"/>
  <c r="AG132" i="29" s="1"/>
  <c r="AG152" i="29" s="1"/>
  <c r="AG172" i="29" s="1"/>
  <c r="AG192" i="29" s="1"/>
  <c r="AG212" i="29" s="1"/>
  <c r="AG232" i="29" s="1"/>
  <c r="AF12" i="29"/>
  <c r="AF32" i="29" s="1"/>
  <c r="AF52" i="29" s="1"/>
  <c r="AF72" i="29" s="1"/>
  <c r="AF92" i="29" s="1"/>
  <c r="AF112" i="29" s="1"/>
  <c r="AF132" i="29" s="1"/>
  <c r="AF152" i="29" s="1"/>
  <c r="AF172" i="29" s="1"/>
  <c r="AF192" i="29" s="1"/>
  <c r="AF212" i="29" s="1"/>
  <c r="AF232" i="29" s="1"/>
  <c r="AE12" i="29"/>
  <c r="AD12" i="29"/>
  <c r="AD32" i="29" s="1"/>
  <c r="AD52" i="29" s="1"/>
  <c r="AD72" i="29" s="1"/>
  <c r="AD92" i="29" s="1"/>
  <c r="AD112" i="29" s="1"/>
  <c r="AD132" i="29" s="1"/>
  <c r="AD152" i="29" s="1"/>
  <c r="AD172" i="29" s="1"/>
  <c r="AD192" i="29" s="1"/>
  <c r="AD212" i="29" s="1"/>
  <c r="AD232" i="29" s="1"/>
  <c r="AC12" i="29"/>
  <c r="AC32" i="29" s="1"/>
  <c r="AC52" i="29" s="1"/>
  <c r="AC72" i="29" s="1"/>
  <c r="AC92" i="29" s="1"/>
  <c r="AC112" i="29" s="1"/>
  <c r="AC132" i="29" s="1"/>
  <c r="AC152" i="29" s="1"/>
  <c r="AC172" i="29" s="1"/>
  <c r="AC192" i="29" s="1"/>
  <c r="AC212" i="29" s="1"/>
  <c r="AC232" i="29" s="1"/>
  <c r="AB12" i="29"/>
  <c r="AB32" i="29" s="1"/>
  <c r="AB52" i="29" s="1"/>
  <c r="AB72" i="29" s="1"/>
  <c r="AB92" i="29" s="1"/>
  <c r="AB112" i="29" s="1"/>
  <c r="AB132" i="29" s="1"/>
  <c r="AB152" i="29" s="1"/>
  <c r="AB172" i="29" s="1"/>
  <c r="AB192" i="29" s="1"/>
  <c r="AB212" i="29" s="1"/>
  <c r="AB232" i="29" s="1"/>
  <c r="AA12" i="29"/>
  <c r="Z12" i="29"/>
  <c r="Z32" i="29" s="1"/>
  <c r="Z52" i="29" s="1"/>
  <c r="Z72" i="29" s="1"/>
  <c r="Z92" i="29" s="1"/>
  <c r="Z112" i="29" s="1"/>
  <c r="Z132" i="29" s="1"/>
  <c r="Z152" i="29" s="1"/>
  <c r="Z172" i="29" s="1"/>
  <c r="Z192" i="29" s="1"/>
  <c r="Z212" i="29" s="1"/>
  <c r="Z232" i="29" s="1"/>
  <c r="Y12" i="29"/>
  <c r="Y32" i="29" s="1"/>
  <c r="Y52" i="29" s="1"/>
  <c r="Y72" i="29" s="1"/>
  <c r="Y92" i="29" s="1"/>
  <c r="Y112" i="29" s="1"/>
  <c r="Y132" i="29" s="1"/>
  <c r="Y152" i="29" s="1"/>
  <c r="Y172" i="29" s="1"/>
  <c r="Y192" i="29" s="1"/>
  <c r="Y212" i="29" s="1"/>
  <c r="Y232" i="29" s="1"/>
  <c r="X12" i="29"/>
  <c r="X32" i="29" s="1"/>
  <c r="X52" i="29" s="1"/>
  <c r="X72" i="29" s="1"/>
  <c r="X92" i="29" s="1"/>
  <c r="X112" i="29" s="1"/>
  <c r="X132" i="29" s="1"/>
  <c r="X152" i="29" s="1"/>
  <c r="X172" i="29" s="1"/>
  <c r="X192" i="29" s="1"/>
  <c r="X212" i="29" s="1"/>
  <c r="X232" i="29" s="1"/>
  <c r="W12" i="29"/>
  <c r="V12" i="29"/>
  <c r="V32" i="29" s="1"/>
  <c r="V52" i="29" s="1"/>
  <c r="V72" i="29" s="1"/>
  <c r="V92" i="29" s="1"/>
  <c r="V112" i="29" s="1"/>
  <c r="V132" i="29" s="1"/>
  <c r="V152" i="29" s="1"/>
  <c r="V172" i="29" s="1"/>
  <c r="V192" i="29" s="1"/>
  <c r="V212" i="29" s="1"/>
  <c r="V232" i="29" s="1"/>
  <c r="U12" i="29"/>
  <c r="U32" i="29" s="1"/>
  <c r="U52" i="29" s="1"/>
  <c r="U72" i="29" s="1"/>
  <c r="U92" i="29" s="1"/>
  <c r="U112" i="29" s="1"/>
  <c r="U132" i="29" s="1"/>
  <c r="U152" i="29" s="1"/>
  <c r="U172" i="29" s="1"/>
  <c r="U192" i="29" s="1"/>
  <c r="U212" i="29" s="1"/>
  <c r="U232" i="29" s="1"/>
  <c r="T12" i="29"/>
  <c r="T32" i="29" s="1"/>
  <c r="T52" i="29" s="1"/>
  <c r="T72" i="29" s="1"/>
  <c r="T92" i="29" s="1"/>
  <c r="T112" i="29" s="1"/>
  <c r="T132" i="29" s="1"/>
  <c r="T152" i="29" s="1"/>
  <c r="T172" i="29" s="1"/>
  <c r="T192" i="29" s="1"/>
  <c r="T212" i="29" s="1"/>
  <c r="T232" i="29" s="1"/>
  <c r="S12" i="29"/>
  <c r="R12" i="29"/>
  <c r="R32" i="29" s="1"/>
  <c r="R52" i="29" s="1"/>
  <c r="R72" i="29" s="1"/>
  <c r="R92" i="29" s="1"/>
  <c r="R112" i="29" s="1"/>
  <c r="R132" i="29" s="1"/>
  <c r="R152" i="29" s="1"/>
  <c r="R172" i="29" s="1"/>
  <c r="R192" i="29" s="1"/>
  <c r="R212" i="29" s="1"/>
  <c r="R232" i="29" s="1"/>
  <c r="Q12" i="29"/>
  <c r="Q32" i="29" s="1"/>
  <c r="Q52" i="29" s="1"/>
  <c r="Q72" i="29" s="1"/>
  <c r="Q92" i="29" s="1"/>
  <c r="Q112" i="29" s="1"/>
  <c r="Q132" i="29" s="1"/>
  <c r="Q152" i="29" s="1"/>
  <c r="Q172" i="29" s="1"/>
  <c r="Q192" i="29" s="1"/>
  <c r="Q212" i="29" s="1"/>
  <c r="Q232" i="29" s="1"/>
  <c r="P12" i="29"/>
  <c r="P32" i="29" s="1"/>
  <c r="P52" i="29" s="1"/>
  <c r="P72" i="29" s="1"/>
  <c r="P92" i="29" s="1"/>
  <c r="P112" i="29" s="1"/>
  <c r="P132" i="29" s="1"/>
  <c r="P152" i="29" s="1"/>
  <c r="P172" i="29" s="1"/>
  <c r="P192" i="29" s="1"/>
  <c r="P212" i="29" s="1"/>
  <c r="P232" i="29" s="1"/>
  <c r="O12" i="29"/>
  <c r="N12" i="29"/>
  <c r="N32" i="29" s="1"/>
  <c r="N52" i="29" s="1"/>
  <c r="N72" i="29" s="1"/>
  <c r="N92" i="29" s="1"/>
  <c r="N112" i="29" s="1"/>
  <c r="N132" i="29" s="1"/>
  <c r="N152" i="29" s="1"/>
  <c r="N172" i="29" s="1"/>
  <c r="N192" i="29" s="1"/>
  <c r="N212" i="29" s="1"/>
  <c r="N232" i="29" s="1"/>
  <c r="M12" i="29"/>
  <c r="M32" i="29" s="1"/>
  <c r="M52" i="29" s="1"/>
  <c r="M72" i="29" s="1"/>
  <c r="M92" i="29" s="1"/>
  <c r="M112" i="29" s="1"/>
  <c r="M132" i="29" s="1"/>
  <c r="M152" i="29" s="1"/>
  <c r="M172" i="29" s="1"/>
  <c r="M192" i="29" s="1"/>
  <c r="M212" i="29" s="1"/>
  <c r="M232" i="29" s="1"/>
  <c r="L12" i="29"/>
  <c r="L32" i="29" s="1"/>
  <c r="L52" i="29" s="1"/>
  <c r="L72" i="29" s="1"/>
  <c r="L92" i="29" s="1"/>
  <c r="L112" i="29" s="1"/>
  <c r="L132" i="29" s="1"/>
  <c r="L152" i="29" s="1"/>
  <c r="L172" i="29" s="1"/>
  <c r="L192" i="29" s="1"/>
  <c r="L212" i="29" s="1"/>
  <c r="L232" i="29" s="1"/>
  <c r="K12" i="29"/>
  <c r="J12" i="29"/>
  <c r="J32" i="29" s="1"/>
  <c r="J52" i="29" s="1"/>
  <c r="J72" i="29" s="1"/>
  <c r="J92" i="29" s="1"/>
  <c r="J112" i="29" s="1"/>
  <c r="J132" i="29" s="1"/>
  <c r="J152" i="29" s="1"/>
  <c r="J172" i="29" s="1"/>
  <c r="J192" i="29" s="1"/>
  <c r="J212" i="29" s="1"/>
  <c r="J232" i="29" s="1"/>
  <c r="I12" i="29"/>
  <c r="I32" i="29" s="1"/>
  <c r="I52" i="29" s="1"/>
  <c r="I72" i="29" s="1"/>
  <c r="I92" i="29" s="1"/>
  <c r="I112" i="29" s="1"/>
  <c r="I132" i="29" s="1"/>
  <c r="I152" i="29" s="1"/>
  <c r="I172" i="29" s="1"/>
  <c r="I192" i="29" s="1"/>
  <c r="I212" i="29" s="1"/>
  <c r="I232" i="29" s="1"/>
  <c r="H12" i="29"/>
  <c r="H32" i="29" s="1"/>
  <c r="H52" i="29" s="1"/>
  <c r="H72" i="29" s="1"/>
  <c r="H92" i="29" s="1"/>
  <c r="H112" i="29" s="1"/>
  <c r="H132" i="29" s="1"/>
  <c r="H152" i="29" s="1"/>
  <c r="H172" i="29" s="1"/>
  <c r="H192" i="29" s="1"/>
  <c r="H212" i="29" s="1"/>
  <c r="H232" i="29" s="1"/>
  <c r="G12" i="29"/>
  <c r="F12" i="29"/>
  <c r="F32" i="29" s="1"/>
  <c r="F52" i="29" s="1"/>
  <c r="F72" i="29" s="1"/>
  <c r="F92" i="29" s="1"/>
  <c r="F112" i="29" s="1"/>
  <c r="F132" i="29" s="1"/>
  <c r="F152" i="29" s="1"/>
  <c r="F172" i="29" s="1"/>
  <c r="F192" i="29" s="1"/>
  <c r="F212" i="29" s="1"/>
  <c r="F232" i="29" s="1"/>
  <c r="E12" i="29"/>
  <c r="E32" i="29" s="1"/>
  <c r="E52" i="29" s="1"/>
  <c r="E72" i="29" s="1"/>
  <c r="E92" i="29" s="1"/>
  <c r="E112" i="29" s="1"/>
  <c r="E132" i="29" s="1"/>
  <c r="E152" i="29" s="1"/>
  <c r="E172" i="29" s="1"/>
  <c r="E192" i="29" s="1"/>
  <c r="E212" i="29" s="1"/>
  <c r="E232" i="29" s="1"/>
  <c r="D12" i="29"/>
  <c r="D32" i="29" s="1"/>
  <c r="D52" i="29" s="1"/>
  <c r="D72" i="29" s="1"/>
  <c r="D92" i="29" s="1"/>
  <c r="D112" i="29" s="1"/>
  <c r="D132" i="29" s="1"/>
  <c r="D152" i="29" s="1"/>
  <c r="D172" i="29" s="1"/>
  <c r="D192" i="29" s="1"/>
  <c r="D212" i="29" s="1"/>
  <c r="D232" i="29" s="1"/>
  <c r="AG11" i="29"/>
  <c r="AG31" i="29" s="1"/>
  <c r="AG51" i="29" s="1"/>
  <c r="AG71" i="29" s="1"/>
  <c r="AG91" i="29" s="1"/>
  <c r="AG111" i="29" s="1"/>
  <c r="AG131" i="29" s="1"/>
  <c r="AG151" i="29" s="1"/>
  <c r="AG171" i="29" s="1"/>
  <c r="AG191" i="29" s="1"/>
  <c r="AG211" i="29" s="1"/>
  <c r="AG231" i="29" s="1"/>
  <c r="AF11" i="29"/>
  <c r="AF31" i="29" s="1"/>
  <c r="AE11" i="29"/>
  <c r="AE31" i="29" s="1"/>
  <c r="AE51" i="29" s="1"/>
  <c r="AE71" i="29" s="1"/>
  <c r="AE91" i="29" s="1"/>
  <c r="AE111" i="29" s="1"/>
  <c r="AE131" i="29" s="1"/>
  <c r="AE151" i="29" s="1"/>
  <c r="AE171" i="29" s="1"/>
  <c r="AE191" i="29" s="1"/>
  <c r="AE211" i="29" s="1"/>
  <c r="AE231" i="29" s="1"/>
  <c r="AD11" i="29"/>
  <c r="AD31" i="29" s="1"/>
  <c r="AD51" i="29" s="1"/>
  <c r="AD71" i="29" s="1"/>
  <c r="AD91" i="29" s="1"/>
  <c r="AD111" i="29" s="1"/>
  <c r="AD131" i="29" s="1"/>
  <c r="AD151" i="29" s="1"/>
  <c r="AD171" i="29" s="1"/>
  <c r="AD191" i="29" s="1"/>
  <c r="AD211" i="29" s="1"/>
  <c r="AD231" i="29" s="1"/>
  <c r="AC11" i="29"/>
  <c r="AC31" i="29" s="1"/>
  <c r="AC51" i="29" s="1"/>
  <c r="AC71" i="29" s="1"/>
  <c r="AC91" i="29" s="1"/>
  <c r="AC111" i="29" s="1"/>
  <c r="AC131" i="29" s="1"/>
  <c r="AC151" i="29" s="1"/>
  <c r="AC171" i="29" s="1"/>
  <c r="AC191" i="29" s="1"/>
  <c r="AC211" i="29" s="1"/>
  <c r="AC231" i="29" s="1"/>
  <c r="AB11" i="29"/>
  <c r="AB31" i="29" s="1"/>
  <c r="AB51" i="29" s="1"/>
  <c r="AB71" i="29" s="1"/>
  <c r="AB91" i="29" s="1"/>
  <c r="AB111" i="29" s="1"/>
  <c r="AB131" i="29" s="1"/>
  <c r="AB151" i="29" s="1"/>
  <c r="AB171" i="29" s="1"/>
  <c r="AB191" i="29" s="1"/>
  <c r="AB211" i="29" s="1"/>
  <c r="AB231" i="29" s="1"/>
  <c r="AA11" i="29"/>
  <c r="AA31" i="29" s="1"/>
  <c r="AA51" i="29" s="1"/>
  <c r="AA71" i="29" s="1"/>
  <c r="AA91" i="29" s="1"/>
  <c r="AA111" i="29" s="1"/>
  <c r="AA131" i="29" s="1"/>
  <c r="AA151" i="29" s="1"/>
  <c r="AA171" i="29" s="1"/>
  <c r="AA191" i="29" s="1"/>
  <c r="AA211" i="29" s="1"/>
  <c r="AA231" i="29" s="1"/>
  <c r="Z11" i="29"/>
  <c r="Z31" i="29" s="1"/>
  <c r="Y11" i="29"/>
  <c r="Y31" i="29" s="1"/>
  <c r="Y51" i="29" s="1"/>
  <c r="Y71" i="29" s="1"/>
  <c r="Y91" i="29" s="1"/>
  <c r="Y111" i="29" s="1"/>
  <c r="Y131" i="29" s="1"/>
  <c r="Y151" i="29" s="1"/>
  <c r="Y171" i="29" s="1"/>
  <c r="Y191" i="29" s="1"/>
  <c r="Y211" i="29" s="1"/>
  <c r="Y231" i="29" s="1"/>
  <c r="X11" i="29"/>
  <c r="X31" i="29" s="1"/>
  <c r="X51" i="29" s="1"/>
  <c r="X71" i="29" s="1"/>
  <c r="X91" i="29" s="1"/>
  <c r="X111" i="29" s="1"/>
  <c r="X131" i="29" s="1"/>
  <c r="X151" i="29" s="1"/>
  <c r="X171" i="29" s="1"/>
  <c r="X191" i="29" s="1"/>
  <c r="X211" i="29" s="1"/>
  <c r="X231" i="29" s="1"/>
  <c r="W11" i="29"/>
  <c r="W31" i="29" s="1"/>
  <c r="W51" i="29" s="1"/>
  <c r="W71" i="29" s="1"/>
  <c r="W91" i="29" s="1"/>
  <c r="W111" i="29" s="1"/>
  <c r="W131" i="29" s="1"/>
  <c r="W151" i="29" s="1"/>
  <c r="W171" i="29" s="1"/>
  <c r="W191" i="29" s="1"/>
  <c r="W211" i="29" s="1"/>
  <c r="W231" i="29" s="1"/>
  <c r="V11" i="29"/>
  <c r="V31" i="29" s="1"/>
  <c r="V51" i="29" s="1"/>
  <c r="V71" i="29" s="1"/>
  <c r="V91" i="29" s="1"/>
  <c r="V111" i="29" s="1"/>
  <c r="V131" i="29" s="1"/>
  <c r="V151" i="29" s="1"/>
  <c r="V171" i="29" s="1"/>
  <c r="V191" i="29" s="1"/>
  <c r="V211" i="29" s="1"/>
  <c r="V231" i="29" s="1"/>
  <c r="U11" i="29"/>
  <c r="U31" i="29" s="1"/>
  <c r="U51" i="29" s="1"/>
  <c r="U71" i="29" s="1"/>
  <c r="U91" i="29" s="1"/>
  <c r="U111" i="29" s="1"/>
  <c r="U131" i="29" s="1"/>
  <c r="U151" i="29" s="1"/>
  <c r="U171" i="29" s="1"/>
  <c r="U191" i="29" s="1"/>
  <c r="U211" i="29" s="1"/>
  <c r="U231" i="29" s="1"/>
  <c r="T11" i="29"/>
  <c r="T31" i="29" s="1"/>
  <c r="T51" i="29" s="1"/>
  <c r="T71" i="29" s="1"/>
  <c r="T91" i="29" s="1"/>
  <c r="T111" i="29" s="1"/>
  <c r="T131" i="29" s="1"/>
  <c r="T151" i="29" s="1"/>
  <c r="T171" i="29" s="1"/>
  <c r="T191" i="29" s="1"/>
  <c r="T211" i="29" s="1"/>
  <c r="T231" i="29" s="1"/>
  <c r="S11" i="29"/>
  <c r="S31" i="29" s="1"/>
  <c r="S51" i="29" s="1"/>
  <c r="S71" i="29" s="1"/>
  <c r="S91" i="29" s="1"/>
  <c r="S111" i="29" s="1"/>
  <c r="S131" i="29" s="1"/>
  <c r="S151" i="29" s="1"/>
  <c r="S171" i="29" s="1"/>
  <c r="S191" i="29" s="1"/>
  <c r="S211" i="29" s="1"/>
  <c r="S231" i="29" s="1"/>
  <c r="R11" i="29"/>
  <c r="R31" i="29" s="1"/>
  <c r="R51" i="29" s="1"/>
  <c r="R71" i="29" s="1"/>
  <c r="R91" i="29" s="1"/>
  <c r="R111" i="29" s="1"/>
  <c r="R131" i="29" s="1"/>
  <c r="R151" i="29" s="1"/>
  <c r="R171" i="29" s="1"/>
  <c r="R191" i="29" s="1"/>
  <c r="R211" i="29" s="1"/>
  <c r="R231" i="29" s="1"/>
  <c r="Q11" i="29"/>
  <c r="Q31" i="29" s="1"/>
  <c r="Q51" i="29" s="1"/>
  <c r="Q71" i="29" s="1"/>
  <c r="Q91" i="29" s="1"/>
  <c r="Q111" i="29" s="1"/>
  <c r="Q131" i="29" s="1"/>
  <c r="Q151" i="29" s="1"/>
  <c r="Q171" i="29" s="1"/>
  <c r="Q191" i="29" s="1"/>
  <c r="Q211" i="29" s="1"/>
  <c r="Q231" i="29" s="1"/>
  <c r="P11" i="29"/>
  <c r="P31" i="29" s="1"/>
  <c r="O11" i="29"/>
  <c r="O31" i="29" s="1"/>
  <c r="O51" i="29" s="1"/>
  <c r="O71" i="29" s="1"/>
  <c r="O91" i="29" s="1"/>
  <c r="O111" i="29" s="1"/>
  <c r="O131" i="29" s="1"/>
  <c r="O151" i="29" s="1"/>
  <c r="O171" i="29" s="1"/>
  <c r="O191" i="29" s="1"/>
  <c r="O211" i="29" s="1"/>
  <c r="O231" i="29" s="1"/>
  <c r="N11" i="29"/>
  <c r="N31" i="29" s="1"/>
  <c r="N51" i="29" s="1"/>
  <c r="N71" i="29" s="1"/>
  <c r="N91" i="29" s="1"/>
  <c r="N111" i="29" s="1"/>
  <c r="N131" i="29" s="1"/>
  <c r="N151" i="29" s="1"/>
  <c r="N171" i="29" s="1"/>
  <c r="N191" i="29" s="1"/>
  <c r="N211" i="29" s="1"/>
  <c r="N231" i="29" s="1"/>
  <c r="M11" i="29"/>
  <c r="M31" i="29" s="1"/>
  <c r="M51" i="29" s="1"/>
  <c r="M71" i="29" s="1"/>
  <c r="M91" i="29" s="1"/>
  <c r="M111" i="29" s="1"/>
  <c r="M131" i="29" s="1"/>
  <c r="M151" i="29" s="1"/>
  <c r="M171" i="29" s="1"/>
  <c r="M191" i="29" s="1"/>
  <c r="M211" i="29" s="1"/>
  <c r="M231" i="29" s="1"/>
  <c r="L11" i="29"/>
  <c r="L31" i="29" s="1"/>
  <c r="L51" i="29" s="1"/>
  <c r="L71" i="29" s="1"/>
  <c r="L91" i="29" s="1"/>
  <c r="L111" i="29" s="1"/>
  <c r="L131" i="29" s="1"/>
  <c r="L151" i="29" s="1"/>
  <c r="L171" i="29" s="1"/>
  <c r="L191" i="29" s="1"/>
  <c r="L211" i="29" s="1"/>
  <c r="L231" i="29" s="1"/>
  <c r="K11" i="29"/>
  <c r="K31" i="29" s="1"/>
  <c r="K51" i="29" s="1"/>
  <c r="K71" i="29" s="1"/>
  <c r="K91" i="29" s="1"/>
  <c r="K111" i="29" s="1"/>
  <c r="K131" i="29" s="1"/>
  <c r="K151" i="29" s="1"/>
  <c r="K171" i="29" s="1"/>
  <c r="K191" i="29" s="1"/>
  <c r="K211" i="29" s="1"/>
  <c r="K231" i="29" s="1"/>
  <c r="J11" i="29"/>
  <c r="J31" i="29" s="1"/>
  <c r="I11" i="29"/>
  <c r="I31" i="29" s="1"/>
  <c r="I51" i="29" s="1"/>
  <c r="I71" i="29" s="1"/>
  <c r="I91" i="29" s="1"/>
  <c r="I111" i="29" s="1"/>
  <c r="I131" i="29" s="1"/>
  <c r="I151" i="29" s="1"/>
  <c r="I171" i="29" s="1"/>
  <c r="I191" i="29" s="1"/>
  <c r="I211" i="29" s="1"/>
  <c r="I231" i="29" s="1"/>
  <c r="H11" i="29"/>
  <c r="H31" i="29" s="1"/>
  <c r="H51" i="29" s="1"/>
  <c r="H71" i="29" s="1"/>
  <c r="H91" i="29" s="1"/>
  <c r="H111" i="29" s="1"/>
  <c r="H131" i="29" s="1"/>
  <c r="H151" i="29" s="1"/>
  <c r="H171" i="29" s="1"/>
  <c r="H191" i="29" s="1"/>
  <c r="H211" i="29" s="1"/>
  <c r="H231" i="29" s="1"/>
  <c r="G11" i="29"/>
  <c r="G31" i="29" s="1"/>
  <c r="F11" i="29"/>
  <c r="F31" i="29" s="1"/>
  <c r="F51" i="29" s="1"/>
  <c r="F71" i="29" s="1"/>
  <c r="F91" i="29" s="1"/>
  <c r="F111" i="29" s="1"/>
  <c r="F131" i="29" s="1"/>
  <c r="F151" i="29" s="1"/>
  <c r="F171" i="29" s="1"/>
  <c r="F191" i="29" s="1"/>
  <c r="F211" i="29" s="1"/>
  <c r="F231" i="29" s="1"/>
  <c r="E11" i="29"/>
  <c r="E31" i="29" s="1"/>
  <c r="E51" i="29" s="1"/>
  <c r="E71" i="29" s="1"/>
  <c r="E91" i="29" s="1"/>
  <c r="E111" i="29" s="1"/>
  <c r="E131" i="29" s="1"/>
  <c r="E151" i="29" s="1"/>
  <c r="E171" i="29" s="1"/>
  <c r="E191" i="29" s="1"/>
  <c r="E211" i="29" s="1"/>
  <c r="E231" i="29" s="1"/>
  <c r="D11" i="29"/>
  <c r="D31" i="29" s="1"/>
  <c r="D51" i="29" s="1"/>
  <c r="D71" i="29" s="1"/>
  <c r="D91" i="29" s="1"/>
  <c r="D111" i="29" s="1"/>
  <c r="D131" i="29" s="1"/>
  <c r="D151" i="29" s="1"/>
  <c r="D171" i="29" s="1"/>
  <c r="AG10" i="29"/>
  <c r="AG30" i="29" s="1"/>
  <c r="AG50" i="29" s="1"/>
  <c r="AG70" i="29" s="1"/>
  <c r="AG90" i="29" s="1"/>
  <c r="AG110" i="29" s="1"/>
  <c r="AG130" i="29" s="1"/>
  <c r="AG150" i="29" s="1"/>
  <c r="AG170" i="29" s="1"/>
  <c r="AG190" i="29" s="1"/>
  <c r="AG210" i="29" s="1"/>
  <c r="AG230" i="29" s="1"/>
  <c r="AF10" i="29"/>
  <c r="AF30" i="29" s="1"/>
  <c r="AF50" i="29" s="1"/>
  <c r="AF70" i="29" s="1"/>
  <c r="AF90" i="29" s="1"/>
  <c r="AF110" i="29" s="1"/>
  <c r="AF130" i="29" s="1"/>
  <c r="AF150" i="29" s="1"/>
  <c r="AF170" i="29" s="1"/>
  <c r="AF190" i="29" s="1"/>
  <c r="AF210" i="29" s="1"/>
  <c r="AF230" i="29" s="1"/>
  <c r="AE10" i="29"/>
  <c r="AD10" i="29"/>
  <c r="AD30" i="29" s="1"/>
  <c r="AD50" i="29" s="1"/>
  <c r="AD70" i="29" s="1"/>
  <c r="AD90" i="29" s="1"/>
  <c r="AD110" i="29" s="1"/>
  <c r="AD130" i="29" s="1"/>
  <c r="AD150" i="29" s="1"/>
  <c r="AD170" i="29" s="1"/>
  <c r="AD190" i="29" s="1"/>
  <c r="AD210" i="29" s="1"/>
  <c r="AD230" i="29" s="1"/>
  <c r="AC10" i="29"/>
  <c r="AC30" i="29" s="1"/>
  <c r="AC50" i="29" s="1"/>
  <c r="AC70" i="29" s="1"/>
  <c r="AC90" i="29" s="1"/>
  <c r="AC110" i="29" s="1"/>
  <c r="AC130" i="29" s="1"/>
  <c r="AC150" i="29" s="1"/>
  <c r="AC170" i="29" s="1"/>
  <c r="AC190" i="29" s="1"/>
  <c r="AC210" i="29" s="1"/>
  <c r="AC230" i="29" s="1"/>
  <c r="AB10" i="29"/>
  <c r="AB30" i="29" s="1"/>
  <c r="AB50" i="29" s="1"/>
  <c r="AB70" i="29" s="1"/>
  <c r="AB90" i="29" s="1"/>
  <c r="AB110" i="29" s="1"/>
  <c r="AB130" i="29" s="1"/>
  <c r="AB150" i="29" s="1"/>
  <c r="AB170" i="29" s="1"/>
  <c r="AB190" i="29" s="1"/>
  <c r="AB210" i="29" s="1"/>
  <c r="AB230" i="29" s="1"/>
  <c r="AA10" i="29"/>
  <c r="Z10" i="29"/>
  <c r="Z30" i="29" s="1"/>
  <c r="Z50" i="29" s="1"/>
  <c r="Z70" i="29" s="1"/>
  <c r="Z90" i="29" s="1"/>
  <c r="Z110" i="29" s="1"/>
  <c r="Z130" i="29" s="1"/>
  <c r="Z150" i="29" s="1"/>
  <c r="Z170" i="29" s="1"/>
  <c r="Z190" i="29" s="1"/>
  <c r="Z210" i="29" s="1"/>
  <c r="Z230" i="29" s="1"/>
  <c r="Y10" i="29"/>
  <c r="Y30" i="29" s="1"/>
  <c r="Y50" i="29" s="1"/>
  <c r="Y70" i="29" s="1"/>
  <c r="Y90" i="29" s="1"/>
  <c r="Y110" i="29" s="1"/>
  <c r="Y130" i="29" s="1"/>
  <c r="Y150" i="29" s="1"/>
  <c r="Y170" i="29" s="1"/>
  <c r="Y190" i="29" s="1"/>
  <c r="Y210" i="29" s="1"/>
  <c r="Y230" i="29" s="1"/>
  <c r="X10" i="29"/>
  <c r="X30" i="29" s="1"/>
  <c r="X50" i="29" s="1"/>
  <c r="X70" i="29" s="1"/>
  <c r="X90" i="29" s="1"/>
  <c r="X110" i="29" s="1"/>
  <c r="X130" i="29" s="1"/>
  <c r="X150" i="29" s="1"/>
  <c r="X170" i="29" s="1"/>
  <c r="X190" i="29" s="1"/>
  <c r="X210" i="29" s="1"/>
  <c r="X230" i="29" s="1"/>
  <c r="W10" i="29"/>
  <c r="V10" i="29"/>
  <c r="V30" i="29" s="1"/>
  <c r="V50" i="29" s="1"/>
  <c r="V70" i="29" s="1"/>
  <c r="V90" i="29" s="1"/>
  <c r="V110" i="29" s="1"/>
  <c r="V130" i="29" s="1"/>
  <c r="V150" i="29" s="1"/>
  <c r="V170" i="29" s="1"/>
  <c r="V190" i="29" s="1"/>
  <c r="V210" i="29" s="1"/>
  <c r="V230" i="29" s="1"/>
  <c r="U10" i="29"/>
  <c r="U30" i="29" s="1"/>
  <c r="U50" i="29" s="1"/>
  <c r="U70" i="29" s="1"/>
  <c r="U90" i="29" s="1"/>
  <c r="U110" i="29" s="1"/>
  <c r="U130" i="29" s="1"/>
  <c r="U150" i="29" s="1"/>
  <c r="U170" i="29" s="1"/>
  <c r="U190" i="29" s="1"/>
  <c r="U210" i="29" s="1"/>
  <c r="U230" i="29" s="1"/>
  <c r="T10" i="29"/>
  <c r="T30" i="29" s="1"/>
  <c r="T50" i="29" s="1"/>
  <c r="T70" i="29" s="1"/>
  <c r="T90" i="29" s="1"/>
  <c r="T110" i="29" s="1"/>
  <c r="T130" i="29" s="1"/>
  <c r="T150" i="29" s="1"/>
  <c r="T170" i="29" s="1"/>
  <c r="T190" i="29" s="1"/>
  <c r="T210" i="29" s="1"/>
  <c r="T230" i="29" s="1"/>
  <c r="S10" i="29"/>
  <c r="R10" i="29"/>
  <c r="R30" i="29" s="1"/>
  <c r="R50" i="29" s="1"/>
  <c r="R70" i="29" s="1"/>
  <c r="R90" i="29" s="1"/>
  <c r="R110" i="29" s="1"/>
  <c r="R130" i="29" s="1"/>
  <c r="R150" i="29" s="1"/>
  <c r="R170" i="29" s="1"/>
  <c r="R190" i="29" s="1"/>
  <c r="R210" i="29" s="1"/>
  <c r="R230" i="29" s="1"/>
  <c r="Q10" i="29"/>
  <c r="Q30" i="29" s="1"/>
  <c r="Q50" i="29" s="1"/>
  <c r="Q70" i="29" s="1"/>
  <c r="Q90" i="29" s="1"/>
  <c r="Q110" i="29" s="1"/>
  <c r="Q130" i="29" s="1"/>
  <c r="Q150" i="29" s="1"/>
  <c r="Q170" i="29" s="1"/>
  <c r="Q190" i="29" s="1"/>
  <c r="Q210" i="29" s="1"/>
  <c r="Q230" i="29" s="1"/>
  <c r="P10" i="29"/>
  <c r="P30" i="29" s="1"/>
  <c r="P50" i="29" s="1"/>
  <c r="P70" i="29" s="1"/>
  <c r="P90" i="29" s="1"/>
  <c r="P110" i="29" s="1"/>
  <c r="P130" i="29" s="1"/>
  <c r="P150" i="29" s="1"/>
  <c r="P170" i="29" s="1"/>
  <c r="P190" i="29" s="1"/>
  <c r="P210" i="29" s="1"/>
  <c r="P230" i="29" s="1"/>
  <c r="O10" i="29"/>
  <c r="N10" i="29"/>
  <c r="N30" i="29" s="1"/>
  <c r="N50" i="29" s="1"/>
  <c r="N70" i="29" s="1"/>
  <c r="N90" i="29" s="1"/>
  <c r="N110" i="29" s="1"/>
  <c r="N130" i="29" s="1"/>
  <c r="N150" i="29" s="1"/>
  <c r="N170" i="29" s="1"/>
  <c r="N190" i="29" s="1"/>
  <c r="N210" i="29" s="1"/>
  <c r="N230" i="29" s="1"/>
  <c r="M10" i="29"/>
  <c r="M30" i="29" s="1"/>
  <c r="M50" i="29" s="1"/>
  <c r="M70" i="29" s="1"/>
  <c r="M90" i="29" s="1"/>
  <c r="M110" i="29" s="1"/>
  <c r="M130" i="29" s="1"/>
  <c r="M150" i="29" s="1"/>
  <c r="M170" i="29" s="1"/>
  <c r="M190" i="29" s="1"/>
  <c r="M210" i="29" s="1"/>
  <c r="M230" i="29" s="1"/>
  <c r="L10" i="29"/>
  <c r="L30" i="29" s="1"/>
  <c r="L50" i="29" s="1"/>
  <c r="L70" i="29" s="1"/>
  <c r="L90" i="29" s="1"/>
  <c r="L110" i="29" s="1"/>
  <c r="L130" i="29" s="1"/>
  <c r="L150" i="29" s="1"/>
  <c r="L170" i="29" s="1"/>
  <c r="L190" i="29" s="1"/>
  <c r="L210" i="29" s="1"/>
  <c r="L230" i="29" s="1"/>
  <c r="K10" i="29"/>
  <c r="J10" i="29"/>
  <c r="J30" i="29" s="1"/>
  <c r="J50" i="29" s="1"/>
  <c r="J70" i="29" s="1"/>
  <c r="J90" i="29" s="1"/>
  <c r="J110" i="29" s="1"/>
  <c r="J130" i="29" s="1"/>
  <c r="J150" i="29" s="1"/>
  <c r="J170" i="29" s="1"/>
  <c r="J190" i="29" s="1"/>
  <c r="J210" i="29" s="1"/>
  <c r="J230" i="29" s="1"/>
  <c r="I10" i="29"/>
  <c r="I30" i="29" s="1"/>
  <c r="I50" i="29" s="1"/>
  <c r="I70" i="29" s="1"/>
  <c r="I90" i="29" s="1"/>
  <c r="I110" i="29" s="1"/>
  <c r="I130" i="29" s="1"/>
  <c r="I150" i="29" s="1"/>
  <c r="I170" i="29" s="1"/>
  <c r="I190" i="29" s="1"/>
  <c r="I210" i="29" s="1"/>
  <c r="I230" i="29" s="1"/>
  <c r="H10" i="29"/>
  <c r="H30" i="29" s="1"/>
  <c r="H50" i="29" s="1"/>
  <c r="H70" i="29" s="1"/>
  <c r="H90" i="29" s="1"/>
  <c r="H110" i="29" s="1"/>
  <c r="H130" i="29" s="1"/>
  <c r="H150" i="29" s="1"/>
  <c r="H170" i="29" s="1"/>
  <c r="H190" i="29" s="1"/>
  <c r="H210" i="29" s="1"/>
  <c r="H230" i="29" s="1"/>
  <c r="G10" i="29"/>
  <c r="F10" i="29"/>
  <c r="F30" i="29" s="1"/>
  <c r="F50" i="29" s="1"/>
  <c r="F70" i="29" s="1"/>
  <c r="F90" i="29" s="1"/>
  <c r="F110" i="29" s="1"/>
  <c r="F130" i="29" s="1"/>
  <c r="F150" i="29" s="1"/>
  <c r="F170" i="29" s="1"/>
  <c r="F190" i="29" s="1"/>
  <c r="F210" i="29" s="1"/>
  <c r="F230" i="29" s="1"/>
  <c r="E10" i="29"/>
  <c r="E30" i="29" s="1"/>
  <c r="E50" i="29" s="1"/>
  <c r="E70" i="29" s="1"/>
  <c r="E90" i="29" s="1"/>
  <c r="E110" i="29" s="1"/>
  <c r="E130" i="29" s="1"/>
  <c r="E150" i="29" s="1"/>
  <c r="E170" i="29" s="1"/>
  <c r="E190" i="29" s="1"/>
  <c r="E210" i="29" s="1"/>
  <c r="E230" i="29" s="1"/>
  <c r="D10" i="29"/>
  <c r="D30" i="29" s="1"/>
  <c r="D50" i="29" s="1"/>
  <c r="D70" i="29" s="1"/>
  <c r="D90" i="29" s="1"/>
  <c r="D110" i="29" s="1"/>
  <c r="D130" i="29" s="1"/>
  <c r="D150" i="29" s="1"/>
  <c r="D170" i="29" s="1"/>
  <c r="AG9" i="29"/>
  <c r="AG29" i="29" s="1"/>
  <c r="AG49" i="29" s="1"/>
  <c r="AG69" i="29" s="1"/>
  <c r="AG89" i="29" s="1"/>
  <c r="AG109" i="29" s="1"/>
  <c r="AG129" i="29" s="1"/>
  <c r="AG149" i="29" s="1"/>
  <c r="AG169" i="29" s="1"/>
  <c r="AG189" i="29" s="1"/>
  <c r="AG209" i="29" s="1"/>
  <c r="AG229" i="29" s="1"/>
  <c r="AF9" i="29"/>
  <c r="AF29" i="29" s="1"/>
  <c r="AF49" i="29" s="1"/>
  <c r="AF69" i="29" s="1"/>
  <c r="AF89" i="29" s="1"/>
  <c r="AF109" i="29" s="1"/>
  <c r="AF129" i="29" s="1"/>
  <c r="AF149" i="29" s="1"/>
  <c r="AF169" i="29" s="1"/>
  <c r="AF189" i="29" s="1"/>
  <c r="AF209" i="29" s="1"/>
  <c r="AF229" i="29" s="1"/>
  <c r="AE9" i="29"/>
  <c r="AE29" i="29" s="1"/>
  <c r="AE49" i="29" s="1"/>
  <c r="AE69" i="29" s="1"/>
  <c r="AE89" i="29" s="1"/>
  <c r="AE109" i="29" s="1"/>
  <c r="AE129" i="29" s="1"/>
  <c r="AE149" i="29" s="1"/>
  <c r="AE169" i="29" s="1"/>
  <c r="AE189" i="29" s="1"/>
  <c r="AE209" i="29" s="1"/>
  <c r="AE229" i="29" s="1"/>
  <c r="AD9" i="29"/>
  <c r="AD29" i="29" s="1"/>
  <c r="AD49" i="29" s="1"/>
  <c r="AD69" i="29" s="1"/>
  <c r="AC9" i="29"/>
  <c r="AC29" i="29" s="1"/>
  <c r="AC49" i="29" s="1"/>
  <c r="AC69" i="29" s="1"/>
  <c r="AC89" i="29" s="1"/>
  <c r="AC109" i="29" s="1"/>
  <c r="AC129" i="29" s="1"/>
  <c r="AC149" i="29" s="1"/>
  <c r="AC169" i="29" s="1"/>
  <c r="AC189" i="29" s="1"/>
  <c r="AC209" i="29" s="1"/>
  <c r="AC229" i="29" s="1"/>
  <c r="AB9" i="29"/>
  <c r="AB29" i="29" s="1"/>
  <c r="AB49" i="29" s="1"/>
  <c r="AB69" i="29" s="1"/>
  <c r="AB89" i="29" s="1"/>
  <c r="AB109" i="29" s="1"/>
  <c r="AB129" i="29" s="1"/>
  <c r="AB149" i="29" s="1"/>
  <c r="AB169" i="29" s="1"/>
  <c r="AB189" i="29" s="1"/>
  <c r="AB209" i="29" s="1"/>
  <c r="AB229" i="29" s="1"/>
  <c r="AA9" i="29"/>
  <c r="AA29" i="29" s="1"/>
  <c r="AA49" i="29" s="1"/>
  <c r="Z9" i="29"/>
  <c r="Z29" i="29" s="1"/>
  <c r="Z49" i="29" s="1"/>
  <c r="Z69" i="29" s="1"/>
  <c r="Z89" i="29" s="1"/>
  <c r="Z109" i="29" s="1"/>
  <c r="Z129" i="29" s="1"/>
  <c r="Z149" i="29" s="1"/>
  <c r="Z169" i="29" s="1"/>
  <c r="Z189" i="29" s="1"/>
  <c r="Z209" i="29" s="1"/>
  <c r="Z229" i="29" s="1"/>
  <c r="Y9" i="29"/>
  <c r="Y29" i="29" s="1"/>
  <c r="Y49" i="29" s="1"/>
  <c r="Y69" i="29" s="1"/>
  <c r="Y89" i="29" s="1"/>
  <c r="Y109" i="29" s="1"/>
  <c r="Y129" i="29" s="1"/>
  <c r="Y149" i="29" s="1"/>
  <c r="Y169" i="29" s="1"/>
  <c r="Y189" i="29" s="1"/>
  <c r="Y209" i="29" s="1"/>
  <c r="Y229" i="29" s="1"/>
  <c r="X9" i="29"/>
  <c r="X29" i="29" s="1"/>
  <c r="X49" i="29" s="1"/>
  <c r="W9" i="29"/>
  <c r="W29" i="29" s="1"/>
  <c r="W49" i="29" s="1"/>
  <c r="W69" i="29" s="1"/>
  <c r="W89" i="29" s="1"/>
  <c r="W109" i="29" s="1"/>
  <c r="W129" i="29" s="1"/>
  <c r="W149" i="29" s="1"/>
  <c r="W169" i="29" s="1"/>
  <c r="W189" i="29" s="1"/>
  <c r="W209" i="29" s="1"/>
  <c r="W229" i="29" s="1"/>
  <c r="V9" i="29"/>
  <c r="V29" i="29" s="1"/>
  <c r="V49" i="29" s="1"/>
  <c r="V69" i="29" s="1"/>
  <c r="U9" i="29"/>
  <c r="U29" i="29" s="1"/>
  <c r="U49" i="29" s="1"/>
  <c r="U69" i="29" s="1"/>
  <c r="U89" i="29" s="1"/>
  <c r="U109" i="29" s="1"/>
  <c r="U129" i="29" s="1"/>
  <c r="U149" i="29" s="1"/>
  <c r="U169" i="29" s="1"/>
  <c r="U189" i="29" s="1"/>
  <c r="U209" i="29" s="1"/>
  <c r="U229" i="29" s="1"/>
  <c r="T9" i="29"/>
  <c r="T29" i="29" s="1"/>
  <c r="T49" i="29" s="1"/>
  <c r="T69" i="29" s="1"/>
  <c r="T89" i="29" s="1"/>
  <c r="T109" i="29" s="1"/>
  <c r="T129" i="29" s="1"/>
  <c r="T149" i="29" s="1"/>
  <c r="T169" i="29" s="1"/>
  <c r="T189" i="29" s="1"/>
  <c r="T209" i="29" s="1"/>
  <c r="T229" i="29" s="1"/>
  <c r="S9" i="29"/>
  <c r="S29" i="29" s="1"/>
  <c r="S49" i="29" s="1"/>
  <c r="S69" i="29" s="1"/>
  <c r="S89" i="29" s="1"/>
  <c r="S109" i="29" s="1"/>
  <c r="S129" i="29" s="1"/>
  <c r="S149" i="29" s="1"/>
  <c r="S169" i="29" s="1"/>
  <c r="S189" i="29" s="1"/>
  <c r="S209" i="29" s="1"/>
  <c r="S229" i="29" s="1"/>
  <c r="R9" i="29"/>
  <c r="R29" i="29" s="1"/>
  <c r="R49" i="29" s="1"/>
  <c r="Q9" i="29"/>
  <c r="Q29" i="29" s="1"/>
  <c r="Q49" i="29" s="1"/>
  <c r="Q69" i="29" s="1"/>
  <c r="Q89" i="29" s="1"/>
  <c r="Q109" i="29" s="1"/>
  <c r="Q129" i="29" s="1"/>
  <c r="Q149" i="29" s="1"/>
  <c r="Q169" i="29" s="1"/>
  <c r="Q189" i="29" s="1"/>
  <c r="Q209" i="29" s="1"/>
  <c r="Q229" i="29" s="1"/>
  <c r="P9" i="29"/>
  <c r="P29" i="29" s="1"/>
  <c r="P49" i="29" s="1"/>
  <c r="P69" i="29" s="1"/>
  <c r="P89" i="29" s="1"/>
  <c r="P109" i="29" s="1"/>
  <c r="P129" i="29" s="1"/>
  <c r="P149" i="29" s="1"/>
  <c r="P169" i="29" s="1"/>
  <c r="P189" i="29" s="1"/>
  <c r="P209" i="29" s="1"/>
  <c r="P229" i="29" s="1"/>
  <c r="O9" i="29"/>
  <c r="O29" i="29" s="1"/>
  <c r="O49" i="29" s="1"/>
  <c r="O69" i="29" s="1"/>
  <c r="O89" i="29" s="1"/>
  <c r="O109" i="29" s="1"/>
  <c r="O129" i="29" s="1"/>
  <c r="O149" i="29" s="1"/>
  <c r="O169" i="29" s="1"/>
  <c r="O189" i="29" s="1"/>
  <c r="O209" i="29" s="1"/>
  <c r="O229" i="29" s="1"/>
  <c r="N9" i="29"/>
  <c r="N29" i="29" s="1"/>
  <c r="N49" i="29" s="1"/>
  <c r="N69" i="29" s="1"/>
  <c r="M9" i="29"/>
  <c r="M29" i="29" s="1"/>
  <c r="M49" i="29" s="1"/>
  <c r="M69" i="29" s="1"/>
  <c r="M89" i="29" s="1"/>
  <c r="M109" i="29" s="1"/>
  <c r="M129" i="29" s="1"/>
  <c r="M149" i="29" s="1"/>
  <c r="M169" i="29" s="1"/>
  <c r="M189" i="29" s="1"/>
  <c r="M209" i="29" s="1"/>
  <c r="M229" i="29" s="1"/>
  <c r="L9" i="29"/>
  <c r="L29" i="29" s="1"/>
  <c r="L49" i="29" s="1"/>
  <c r="L69" i="29" s="1"/>
  <c r="L89" i="29" s="1"/>
  <c r="L109" i="29" s="1"/>
  <c r="L129" i="29" s="1"/>
  <c r="L149" i="29" s="1"/>
  <c r="L169" i="29" s="1"/>
  <c r="L189" i="29" s="1"/>
  <c r="L209" i="29" s="1"/>
  <c r="L229" i="29" s="1"/>
  <c r="K9" i="29"/>
  <c r="K29" i="29" s="1"/>
  <c r="K49" i="29" s="1"/>
  <c r="K69" i="29" s="1"/>
  <c r="K89" i="29" s="1"/>
  <c r="K109" i="29" s="1"/>
  <c r="K129" i="29" s="1"/>
  <c r="K149" i="29" s="1"/>
  <c r="K169" i="29" s="1"/>
  <c r="K189" i="29" s="1"/>
  <c r="K209" i="29" s="1"/>
  <c r="K229" i="29" s="1"/>
  <c r="J9" i="29"/>
  <c r="J29" i="29" s="1"/>
  <c r="J49" i="29" s="1"/>
  <c r="J69" i="29" s="1"/>
  <c r="J89" i="29" s="1"/>
  <c r="J109" i="29" s="1"/>
  <c r="J129" i="29" s="1"/>
  <c r="J149" i="29" s="1"/>
  <c r="J169" i="29" s="1"/>
  <c r="J189" i="29" s="1"/>
  <c r="J209" i="29" s="1"/>
  <c r="J229" i="29" s="1"/>
  <c r="I9" i="29"/>
  <c r="I29" i="29" s="1"/>
  <c r="I49" i="29" s="1"/>
  <c r="I69" i="29" s="1"/>
  <c r="I89" i="29" s="1"/>
  <c r="I109" i="29" s="1"/>
  <c r="I129" i="29" s="1"/>
  <c r="I149" i="29" s="1"/>
  <c r="I169" i="29" s="1"/>
  <c r="I189" i="29" s="1"/>
  <c r="I209" i="29" s="1"/>
  <c r="I229" i="29" s="1"/>
  <c r="H9" i="29"/>
  <c r="H29" i="29" s="1"/>
  <c r="H49" i="29" s="1"/>
  <c r="G9" i="29"/>
  <c r="G29" i="29" s="1"/>
  <c r="F9" i="29"/>
  <c r="F29" i="29" s="1"/>
  <c r="F49" i="29" s="1"/>
  <c r="F69" i="29" s="1"/>
  <c r="E9" i="29"/>
  <c r="E29" i="29" s="1"/>
  <c r="E49" i="29" s="1"/>
  <c r="E69" i="29" s="1"/>
  <c r="E89" i="29" s="1"/>
  <c r="E109" i="29" s="1"/>
  <c r="E129" i="29" s="1"/>
  <c r="E149" i="29" s="1"/>
  <c r="E169" i="29" s="1"/>
  <c r="E189" i="29" s="1"/>
  <c r="E209" i="29" s="1"/>
  <c r="E229" i="29" s="1"/>
  <c r="D9" i="29"/>
  <c r="D29" i="29" s="1"/>
  <c r="D49" i="29" s="1"/>
  <c r="D69" i="29" s="1"/>
  <c r="D89" i="29" s="1"/>
  <c r="D109" i="29" s="1"/>
  <c r="D129" i="29" s="1"/>
  <c r="D149" i="29" s="1"/>
  <c r="D169" i="29" s="1"/>
  <c r="AG8" i="29"/>
  <c r="AG28" i="29" s="1"/>
  <c r="AG48" i="29" s="1"/>
  <c r="AG68" i="29" s="1"/>
  <c r="AG88" i="29" s="1"/>
  <c r="AG108" i="29" s="1"/>
  <c r="AG128" i="29" s="1"/>
  <c r="AG148" i="29" s="1"/>
  <c r="AG168" i="29" s="1"/>
  <c r="AG188" i="29" s="1"/>
  <c r="AG208" i="29" s="1"/>
  <c r="AG228" i="29" s="1"/>
  <c r="AF8" i="29"/>
  <c r="AF28" i="29" s="1"/>
  <c r="AF48" i="29" s="1"/>
  <c r="AF68" i="29" s="1"/>
  <c r="AF88" i="29" s="1"/>
  <c r="AF108" i="29" s="1"/>
  <c r="AF128" i="29" s="1"/>
  <c r="AF148" i="29" s="1"/>
  <c r="AF168" i="29" s="1"/>
  <c r="AF188" i="29" s="1"/>
  <c r="AF208" i="29" s="1"/>
  <c r="AF228" i="29" s="1"/>
  <c r="AE8" i="29"/>
  <c r="AD8" i="29"/>
  <c r="AD28" i="29" s="1"/>
  <c r="AD48" i="29" s="1"/>
  <c r="AD68" i="29" s="1"/>
  <c r="AD88" i="29" s="1"/>
  <c r="AD108" i="29" s="1"/>
  <c r="AD128" i="29" s="1"/>
  <c r="AD148" i="29" s="1"/>
  <c r="AD168" i="29" s="1"/>
  <c r="AD188" i="29" s="1"/>
  <c r="AD208" i="29" s="1"/>
  <c r="AD228" i="29" s="1"/>
  <c r="AC8" i="29"/>
  <c r="AC28" i="29" s="1"/>
  <c r="AC48" i="29" s="1"/>
  <c r="AC68" i="29" s="1"/>
  <c r="AC88" i="29" s="1"/>
  <c r="AC108" i="29" s="1"/>
  <c r="AC128" i="29" s="1"/>
  <c r="AC148" i="29" s="1"/>
  <c r="AC168" i="29" s="1"/>
  <c r="AC188" i="29" s="1"/>
  <c r="AC208" i="29" s="1"/>
  <c r="AC228" i="29" s="1"/>
  <c r="AB8" i="29"/>
  <c r="AB28" i="29" s="1"/>
  <c r="AB48" i="29" s="1"/>
  <c r="AB68" i="29" s="1"/>
  <c r="AB88" i="29" s="1"/>
  <c r="AB108" i="29" s="1"/>
  <c r="AB128" i="29" s="1"/>
  <c r="AB148" i="29" s="1"/>
  <c r="AB168" i="29" s="1"/>
  <c r="AB188" i="29" s="1"/>
  <c r="AB208" i="29" s="1"/>
  <c r="AB228" i="29" s="1"/>
  <c r="AA8" i="29"/>
  <c r="AA28" i="29" s="1"/>
  <c r="AA48" i="29" s="1"/>
  <c r="AA68" i="29" s="1"/>
  <c r="AA88" i="29" s="1"/>
  <c r="AA108" i="29" s="1"/>
  <c r="AA128" i="29" s="1"/>
  <c r="AA148" i="29" s="1"/>
  <c r="AA168" i="29" s="1"/>
  <c r="AA188" i="29" s="1"/>
  <c r="AA208" i="29" s="1"/>
  <c r="AA228" i="29" s="1"/>
  <c r="Z8" i="29"/>
  <c r="Z28" i="29" s="1"/>
  <c r="Z48" i="29" s="1"/>
  <c r="Z68" i="29" s="1"/>
  <c r="Z88" i="29" s="1"/>
  <c r="Z108" i="29" s="1"/>
  <c r="Z128" i="29" s="1"/>
  <c r="Z148" i="29" s="1"/>
  <c r="Z168" i="29" s="1"/>
  <c r="Z188" i="29" s="1"/>
  <c r="Z208" i="29" s="1"/>
  <c r="Z228" i="29" s="1"/>
  <c r="Y8" i="29"/>
  <c r="Y28" i="29" s="1"/>
  <c r="Y48" i="29" s="1"/>
  <c r="Y68" i="29" s="1"/>
  <c r="Y88" i="29" s="1"/>
  <c r="Y108" i="29" s="1"/>
  <c r="Y128" i="29" s="1"/>
  <c r="Y148" i="29" s="1"/>
  <c r="Y168" i="29" s="1"/>
  <c r="Y188" i="29" s="1"/>
  <c r="Y208" i="29" s="1"/>
  <c r="Y228" i="29" s="1"/>
  <c r="X8" i="29"/>
  <c r="X28" i="29" s="1"/>
  <c r="X48" i="29" s="1"/>
  <c r="X68" i="29" s="1"/>
  <c r="X88" i="29" s="1"/>
  <c r="X108" i="29" s="1"/>
  <c r="X128" i="29" s="1"/>
  <c r="X148" i="29" s="1"/>
  <c r="X168" i="29" s="1"/>
  <c r="X188" i="29" s="1"/>
  <c r="X208" i="29" s="1"/>
  <c r="X228" i="29" s="1"/>
  <c r="W8" i="29"/>
  <c r="V8" i="29"/>
  <c r="V28" i="29" s="1"/>
  <c r="V48" i="29" s="1"/>
  <c r="V68" i="29" s="1"/>
  <c r="V88" i="29" s="1"/>
  <c r="V108" i="29" s="1"/>
  <c r="V128" i="29" s="1"/>
  <c r="V148" i="29" s="1"/>
  <c r="V168" i="29" s="1"/>
  <c r="V188" i="29" s="1"/>
  <c r="V208" i="29" s="1"/>
  <c r="V228" i="29" s="1"/>
  <c r="U8" i="29"/>
  <c r="U28" i="29" s="1"/>
  <c r="U48" i="29" s="1"/>
  <c r="U68" i="29" s="1"/>
  <c r="U88" i="29" s="1"/>
  <c r="U108" i="29" s="1"/>
  <c r="U128" i="29" s="1"/>
  <c r="U148" i="29" s="1"/>
  <c r="U168" i="29" s="1"/>
  <c r="U188" i="29" s="1"/>
  <c r="U208" i="29" s="1"/>
  <c r="U228" i="29" s="1"/>
  <c r="T8" i="29"/>
  <c r="T28" i="29" s="1"/>
  <c r="T48" i="29" s="1"/>
  <c r="T68" i="29" s="1"/>
  <c r="T88" i="29" s="1"/>
  <c r="T108" i="29" s="1"/>
  <c r="T128" i="29" s="1"/>
  <c r="T148" i="29" s="1"/>
  <c r="T168" i="29" s="1"/>
  <c r="T188" i="29" s="1"/>
  <c r="T208" i="29" s="1"/>
  <c r="T228" i="29" s="1"/>
  <c r="S8" i="29"/>
  <c r="S28" i="29" s="1"/>
  <c r="S48" i="29" s="1"/>
  <c r="S68" i="29" s="1"/>
  <c r="S88" i="29" s="1"/>
  <c r="S108" i="29" s="1"/>
  <c r="S128" i="29" s="1"/>
  <c r="S148" i="29" s="1"/>
  <c r="S168" i="29" s="1"/>
  <c r="S188" i="29" s="1"/>
  <c r="S208" i="29" s="1"/>
  <c r="S228" i="29" s="1"/>
  <c r="R8" i="29"/>
  <c r="R28" i="29" s="1"/>
  <c r="R48" i="29" s="1"/>
  <c r="R68" i="29" s="1"/>
  <c r="R88" i="29" s="1"/>
  <c r="R108" i="29" s="1"/>
  <c r="R128" i="29" s="1"/>
  <c r="R148" i="29" s="1"/>
  <c r="R168" i="29" s="1"/>
  <c r="R188" i="29" s="1"/>
  <c r="R208" i="29" s="1"/>
  <c r="R228" i="29" s="1"/>
  <c r="Q8" i="29"/>
  <c r="Q28" i="29" s="1"/>
  <c r="Q48" i="29" s="1"/>
  <c r="Q68" i="29" s="1"/>
  <c r="Q88" i="29" s="1"/>
  <c r="Q108" i="29" s="1"/>
  <c r="Q128" i="29" s="1"/>
  <c r="Q148" i="29" s="1"/>
  <c r="Q168" i="29" s="1"/>
  <c r="Q188" i="29" s="1"/>
  <c r="Q208" i="29" s="1"/>
  <c r="Q228" i="29" s="1"/>
  <c r="P8" i="29"/>
  <c r="P28" i="29" s="1"/>
  <c r="P48" i="29" s="1"/>
  <c r="P68" i="29" s="1"/>
  <c r="P88" i="29" s="1"/>
  <c r="P108" i="29" s="1"/>
  <c r="P128" i="29" s="1"/>
  <c r="P148" i="29" s="1"/>
  <c r="P168" i="29" s="1"/>
  <c r="P188" i="29" s="1"/>
  <c r="P208" i="29" s="1"/>
  <c r="P228" i="29" s="1"/>
  <c r="O8" i="29"/>
  <c r="N8" i="29"/>
  <c r="N28" i="29" s="1"/>
  <c r="N48" i="29" s="1"/>
  <c r="N68" i="29" s="1"/>
  <c r="N88" i="29" s="1"/>
  <c r="N108" i="29" s="1"/>
  <c r="N128" i="29" s="1"/>
  <c r="N148" i="29" s="1"/>
  <c r="N168" i="29" s="1"/>
  <c r="N188" i="29" s="1"/>
  <c r="N208" i="29" s="1"/>
  <c r="N228" i="29" s="1"/>
  <c r="M8" i="29"/>
  <c r="M28" i="29" s="1"/>
  <c r="M48" i="29" s="1"/>
  <c r="M68" i="29" s="1"/>
  <c r="M88" i="29" s="1"/>
  <c r="M108" i="29" s="1"/>
  <c r="M128" i="29" s="1"/>
  <c r="M148" i="29" s="1"/>
  <c r="M168" i="29" s="1"/>
  <c r="M188" i="29" s="1"/>
  <c r="M208" i="29" s="1"/>
  <c r="M228" i="29" s="1"/>
  <c r="L8" i="29"/>
  <c r="L28" i="29" s="1"/>
  <c r="L48" i="29" s="1"/>
  <c r="L68" i="29" s="1"/>
  <c r="L88" i="29" s="1"/>
  <c r="L108" i="29" s="1"/>
  <c r="L128" i="29" s="1"/>
  <c r="L148" i="29" s="1"/>
  <c r="L168" i="29" s="1"/>
  <c r="L188" i="29" s="1"/>
  <c r="L208" i="29" s="1"/>
  <c r="L228" i="29" s="1"/>
  <c r="K8" i="29"/>
  <c r="J8" i="29"/>
  <c r="J28" i="29" s="1"/>
  <c r="J48" i="29" s="1"/>
  <c r="J68" i="29" s="1"/>
  <c r="J88" i="29" s="1"/>
  <c r="J108" i="29" s="1"/>
  <c r="J128" i="29" s="1"/>
  <c r="J148" i="29" s="1"/>
  <c r="J168" i="29" s="1"/>
  <c r="J188" i="29" s="1"/>
  <c r="J208" i="29" s="1"/>
  <c r="J228" i="29" s="1"/>
  <c r="I8" i="29"/>
  <c r="I28" i="29" s="1"/>
  <c r="I48" i="29" s="1"/>
  <c r="I68" i="29" s="1"/>
  <c r="I88" i="29" s="1"/>
  <c r="I108" i="29" s="1"/>
  <c r="I128" i="29" s="1"/>
  <c r="I148" i="29" s="1"/>
  <c r="I168" i="29" s="1"/>
  <c r="I188" i="29" s="1"/>
  <c r="I208" i="29" s="1"/>
  <c r="I228" i="29" s="1"/>
  <c r="H8" i="29"/>
  <c r="H28" i="29" s="1"/>
  <c r="H48" i="29" s="1"/>
  <c r="H68" i="29" s="1"/>
  <c r="H88" i="29" s="1"/>
  <c r="H108" i="29" s="1"/>
  <c r="H128" i="29" s="1"/>
  <c r="H148" i="29" s="1"/>
  <c r="H168" i="29" s="1"/>
  <c r="H188" i="29" s="1"/>
  <c r="H208" i="29" s="1"/>
  <c r="H228" i="29" s="1"/>
  <c r="G8" i="29"/>
  <c r="F8" i="29"/>
  <c r="F28" i="29" s="1"/>
  <c r="F48" i="29" s="1"/>
  <c r="F68" i="29" s="1"/>
  <c r="F88" i="29" s="1"/>
  <c r="F108" i="29" s="1"/>
  <c r="F128" i="29" s="1"/>
  <c r="F148" i="29" s="1"/>
  <c r="F168" i="29" s="1"/>
  <c r="F188" i="29" s="1"/>
  <c r="F208" i="29" s="1"/>
  <c r="F228" i="29" s="1"/>
  <c r="E8" i="29"/>
  <c r="E28" i="29" s="1"/>
  <c r="E48" i="29" s="1"/>
  <c r="E68" i="29" s="1"/>
  <c r="E88" i="29" s="1"/>
  <c r="E108" i="29" s="1"/>
  <c r="E128" i="29" s="1"/>
  <c r="E148" i="29" s="1"/>
  <c r="E168" i="29" s="1"/>
  <c r="E188" i="29" s="1"/>
  <c r="E208" i="29" s="1"/>
  <c r="E228" i="29" s="1"/>
  <c r="D8" i="29"/>
  <c r="D28" i="29" s="1"/>
  <c r="D48" i="29" s="1"/>
  <c r="D68" i="29" s="1"/>
  <c r="D88" i="29" s="1"/>
  <c r="D108" i="29" s="1"/>
  <c r="D128" i="29" s="1"/>
  <c r="D148" i="29" s="1"/>
  <c r="D168" i="29" s="1"/>
  <c r="AG7" i="29"/>
  <c r="AG27" i="29" s="1"/>
  <c r="AG47" i="29" s="1"/>
  <c r="AG67" i="29" s="1"/>
  <c r="AG87" i="29" s="1"/>
  <c r="AG107" i="29" s="1"/>
  <c r="AG127" i="29" s="1"/>
  <c r="AG147" i="29" s="1"/>
  <c r="AG167" i="29" s="1"/>
  <c r="AG187" i="29" s="1"/>
  <c r="AG207" i="29" s="1"/>
  <c r="AG227" i="29" s="1"/>
  <c r="AF7" i="29"/>
  <c r="AF27" i="29" s="1"/>
  <c r="AF47" i="29" s="1"/>
  <c r="AF67" i="29" s="1"/>
  <c r="AF87" i="29" s="1"/>
  <c r="AF107" i="29" s="1"/>
  <c r="AF127" i="29" s="1"/>
  <c r="AF147" i="29" s="1"/>
  <c r="AF167" i="29" s="1"/>
  <c r="AF187" i="29" s="1"/>
  <c r="AF207" i="29" s="1"/>
  <c r="AF227" i="29" s="1"/>
  <c r="AE7" i="29"/>
  <c r="AE27" i="29" s="1"/>
  <c r="AE47" i="29" s="1"/>
  <c r="AE67" i="29" s="1"/>
  <c r="AE87" i="29" s="1"/>
  <c r="AE107" i="29" s="1"/>
  <c r="AE127" i="29" s="1"/>
  <c r="AE147" i="29" s="1"/>
  <c r="AE167" i="29" s="1"/>
  <c r="AE187" i="29" s="1"/>
  <c r="AE207" i="29" s="1"/>
  <c r="AE227" i="29" s="1"/>
  <c r="AD7" i="29"/>
  <c r="AD27" i="29" s="1"/>
  <c r="AD47" i="29" s="1"/>
  <c r="AD67" i="29" s="1"/>
  <c r="AC7" i="29"/>
  <c r="AC27" i="29" s="1"/>
  <c r="AC47" i="29" s="1"/>
  <c r="AC67" i="29" s="1"/>
  <c r="AC87" i="29" s="1"/>
  <c r="AC107" i="29" s="1"/>
  <c r="AC127" i="29" s="1"/>
  <c r="AC147" i="29" s="1"/>
  <c r="AC167" i="29" s="1"/>
  <c r="AC187" i="29" s="1"/>
  <c r="AC207" i="29" s="1"/>
  <c r="AC227" i="29" s="1"/>
  <c r="AB7" i="29"/>
  <c r="AB27" i="29" s="1"/>
  <c r="AB47" i="29" s="1"/>
  <c r="AB67" i="29" s="1"/>
  <c r="AB87" i="29" s="1"/>
  <c r="AB107" i="29" s="1"/>
  <c r="AB127" i="29" s="1"/>
  <c r="AB147" i="29" s="1"/>
  <c r="AB167" i="29" s="1"/>
  <c r="AB187" i="29" s="1"/>
  <c r="AB207" i="29" s="1"/>
  <c r="AB227" i="29" s="1"/>
  <c r="AA7" i="29"/>
  <c r="AA27" i="29" s="1"/>
  <c r="AA47" i="29" s="1"/>
  <c r="Z7" i="29"/>
  <c r="Z27" i="29" s="1"/>
  <c r="Z47" i="29" s="1"/>
  <c r="Z67" i="29" s="1"/>
  <c r="Z87" i="29" s="1"/>
  <c r="Z107" i="29" s="1"/>
  <c r="Z127" i="29" s="1"/>
  <c r="Z147" i="29" s="1"/>
  <c r="Z167" i="29" s="1"/>
  <c r="Z187" i="29" s="1"/>
  <c r="Z207" i="29" s="1"/>
  <c r="Z227" i="29" s="1"/>
  <c r="Y7" i="29"/>
  <c r="Y27" i="29" s="1"/>
  <c r="Y47" i="29" s="1"/>
  <c r="Y67" i="29" s="1"/>
  <c r="Y87" i="29" s="1"/>
  <c r="Y107" i="29" s="1"/>
  <c r="Y127" i="29" s="1"/>
  <c r="Y147" i="29" s="1"/>
  <c r="Y167" i="29" s="1"/>
  <c r="Y187" i="29" s="1"/>
  <c r="Y207" i="29" s="1"/>
  <c r="Y227" i="29" s="1"/>
  <c r="X7" i="29"/>
  <c r="X27" i="29" s="1"/>
  <c r="X47" i="29" s="1"/>
  <c r="W7" i="29"/>
  <c r="W27" i="29" s="1"/>
  <c r="W47" i="29" s="1"/>
  <c r="W67" i="29" s="1"/>
  <c r="W87" i="29" s="1"/>
  <c r="W107" i="29" s="1"/>
  <c r="W127" i="29" s="1"/>
  <c r="W147" i="29" s="1"/>
  <c r="W167" i="29" s="1"/>
  <c r="W187" i="29" s="1"/>
  <c r="W207" i="29" s="1"/>
  <c r="W227" i="29" s="1"/>
  <c r="V7" i="29"/>
  <c r="V27" i="29" s="1"/>
  <c r="V47" i="29" s="1"/>
  <c r="V67" i="29" s="1"/>
  <c r="U7" i="29"/>
  <c r="U27" i="29" s="1"/>
  <c r="U47" i="29" s="1"/>
  <c r="U67" i="29" s="1"/>
  <c r="U87" i="29" s="1"/>
  <c r="U107" i="29" s="1"/>
  <c r="U127" i="29" s="1"/>
  <c r="U147" i="29" s="1"/>
  <c r="U167" i="29" s="1"/>
  <c r="U187" i="29" s="1"/>
  <c r="U207" i="29" s="1"/>
  <c r="U227" i="29" s="1"/>
  <c r="T7" i="29"/>
  <c r="T27" i="29" s="1"/>
  <c r="T47" i="29" s="1"/>
  <c r="T67" i="29" s="1"/>
  <c r="T87" i="29" s="1"/>
  <c r="T107" i="29" s="1"/>
  <c r="T127" i="29" s="1"/>
  <c r="T147" i="29" s="1"/>
  <c r="T167" i="29" s="1"/>
  <c r="T187" i="29" s="1"/>
  <c r="T207" i="29" s="1"/>
  <c r="T227" i="29" s="1"/>
  <c r="S7" i="29"/>
  <c r="S27" i="29" s="1"/>
  <c r="S47" i="29" s="1"/>
  <c r="S67" i="29" s="1"/>
  <c r="S87" i="29" s="1"/>
  <c r="S107" i="29" s="1"/>
  <c r="S127" i="29" s="1"/>
  <c r="S147" i="29" s="1"/>
  <c r="S167" i="29" s="1"/>
  <c r="S187" i="29" s="1"/>
  <c r="S207" i="29" s="1"/>
  <c r="S227" i="29" s="1"/>
  <c r="R7" i="29"/>
  <c r="R27" i="29" s="1"/>
  <c r="R47" i="29" s="1"/>
  <c r="Q7" i="29"/>
  <c r="Q27" i="29" s="1"/>
  <c r="Q47" i="29" s="1"/>
  <c r="Q67" i="29" s="1"/>
  <c r="Q87" i="29" s="1"/>
  <c r="Q107" i="29" s="1"/>
  <c r="Q127" i="29" s="1"/>
  <c r="Q147" i="29" s="1"/>
  <c r="Q167" i="29" s="1"/>
  <c r="Q187" i="29" s="1"/>
  <c r="Q207" i="29" s="1"/>
  <c r="Q227" i="29" s="1"/>
  <c r="P7" i="29"/>
  <c r="P27" i="29" s="1"/>
  <c r="P47" i="29" s="1"/>
  <c r="P67" i="29" s="1"/>
  <c r="P87" i="29" s="1"/>
  <c r="P107" i="29" s="1"/>
  <c r="P127" i="29" s="1"/>
  <c r="P147" i="29" s="1"/>
  <c r="P167" i="29" s="1"/>
  <c r="P187" i="29" s="1"/>
  <c r="P207" i="29" s="1"/>
  <c r="P227" i="29" s="1"/>
  <c r="O7" i="29"/>
  <c r="O27" i="29" s="1"/>
  <c r="O47" i="29" s="1"/>
  <c r="O67" i="29" s="1"/>
  <c r="O87" i="29" s="1"/>
  <c r="O107" i="29" s="1"/>
  <c r="O127" i="29" s="1"/>
  <c r="O147" i="29" s="1"/>
  <c r="O167" i="29" s="1"/>
  <c r="O187" i="29" s="1"/>
  <c r="O207" i="29" s="1"/>
  <c r="O227" i="29" s="1"/>
  <c r="N7" i="29"/>
  <c r="N27" i="29" s="1"/>
  <c r="N47" i="29" s="1"/>
  <c r="N67" i="29" s="1"/>
  <c r="M7" i="29"/>
  <c r="M27" i="29" s="1"/>
  <c r="M47" i="29" s="1"/>
  <c r="M67" i="29" s="1"/>
  <c r="M87" i="29" s="1"/>
  <c r="M107" i="29" s="1"/>
  <c r="M127" i="29" s="1"/>
  <c r="M147" i="29" s="1"/>
  <c r="M167" i="29" s="1"/>
  <c r="M187" i="29" s="1"/>
  <c r="M207" i="29" s="1"/>
  <c r="M227" i="29" s="1"/>
  <c r="L7" i="29"/>
  <c r="L27" i="29" s="1"/>
  <c r="L47" i="29" s="1"/>
  <c r="L67" i="29" s="1"/>
  <c r="L87" i="29" s="1"/>
  <c r="L107" i="29" s="1"/>
  <c r="L127" i="29" s="1"/>
  <c r="L147" i="29" s="1"/>
  <c r="L167" i="29" s="1"/>
  <c r="L187" i="29" s="1"/>
  <c r="L207" i="29" s="1"/>
  <c r="L227" i="29" s="1"/>
  <c r="K7" i="29"/>
  <c r="K27" i="29" s="1"/>
  <c r="K47" i="29" s="1"/>
  <c r="K67" i="29" s="1"/>
  <c r="K87" i="29" s="1"/>
  <c r="K107" i="29" s="1"/>
  <c r="K127" i="29" s="1"/>
  <c r="K147" i="29" s="1"/>
  <c r="K167" i="29" s="1"/>
  <c r="K187" i="29" s="1"/>
  <c r="K207" i="29" s="1"/>
  <c r="K227" i="29" s="1"/>
  <c r="J7" i="29"/>
  <c r="J27" i="29" s="1"/>
  <c r="J47" i="29" s="1"/>
  <c r="J67" i="29" s="1"/>
  <c r="J87" i="29" s="1"/>
  <c r="J107" i="29" s="1"/>
  <c r="J127" i="29" s="1"/>
  <c r="J147" i="29" s="1"/>
  <c r="J167" i="29" s="1"/>
  <c r="J187" i="29" s="1"/>
  <c r="J207" i="29" s="1"/>
  <c r="J227" i="29" s="1"/>
  <c r="I7" i="29"/>
  <c r="I27" i="29" s="1"/>
  <c r="I47" i="29" s="1"/>
  <c r="I67" i="29" s="1"/>
  <c r="I87" i="29" s="1"/>
  <c r="I107" i="29" s="1"/>
  <c r="I127" i="29" s="1"/>
  <c r="I147" i="29" s="1"/>
  <c r="I167" i="29" s="1"/>
  <c r="I187" i="29" s="1"/>
  <c r="I207" i="29" s="1"/>
  <c r="I227" i="29" s="1"/>
  <c r="H7" i="29"/>
  <c r="H27" i="29" s="1"/>
  <c r="H47" i="29" s="1"/>
  <c r="G7" i="29"/>
  <c r="G27" i="29" s="1"/>
  <c r="F7" i="29"/>
  <c r="F27" i="29" s="1"/>
  <c r="F47" i="29" s="1"/>
  <c r="F67" i="29" s="1"/>
  <c r="E7" i="29"/>
  <c r="E27" i="29" s="1"/>
  <c r="E47" i="29" s="1"/>
  <c r="E67" i="29" s="1"/>
  <c r="E87" i="29" s="1"/>
  <c r="E107" i="29" s="1"/>
  <c r="E127" i="29" s="1"/>
  <c r="E147" i="29" s="1"/>
  <c r="E167" i="29" s="1"/>
  <c r="E187" i="29" s="1"/>
  <c r="E207" i="29" s="1"/>
  <c r="E227" i="29" s="1"/>
  <c r="D7" i="29"/>
  <c r="D27" i="29" s="1"/>
  <c r="D47" i="29" s="1"/>
  <c r="D67" i="29" s="1"/>
  <c r="D87" i="29" s="1"/>
  <c r="D107" i="29" s="1"/>
  <c r="D127" i="29" s="1"/>
  <c r="D147" i="29" s="1"/>
  <c r="D167" i="29" s="1"/>
  <c r="AG6" i="29"/>
  <c r="AG26" i="29" s="1"/>
  <c r="AG46" i="29" s="1"/>
  <c r="AG66" i="29" s="1"/>
  <c r="AG86" i="29" s="1"/>
  <c r="AG106" i="29" s="1"/>
  <c r="AG126" i="29" s="1"/>
  <c r="AG146" i="29" s="1"/>
  <c r="AG166" i="29" s="1"/>
  <c r="AG186" i="29" s="1"/>
  <c r="AG206" i="29" s="1"/>
  <c r="AG226" i="29" s="1"/>
  <c r="AF6" i="29"/>
  <c r="AF26" i="29" s="1"/>
  <c r="AF46" i="29" s="1"/>
  <c r="AF66" i="29" s="1"/>
  <c r="AF86" i="29" s="1"/>
  <c r="AF106" i="29" s="1"/>
  <c r="AF126" i="29" s="1"/>
  <c r="AF146" i="29" s="1"/>
  <c r="AF166" i="29" s="1"/>
  <c r="AF186" i="29" s="1"/>
  <c r="AF206" i="29" s="1"/>
  <c r="AF226" i="29" s="1"/>
  <c r="AE6" i="29"/>
  <c r="AE26" i="29" s="1"/>
  <c r="AE46" i="29" s="1"/>
  <c r="AE66" i="29" s="1"/>
  <c r="AE86" i="29" s="1"/>
  <c r="AE106" i="29" s="1"/>
  <c r="AE126" i="29" s="1"/>
  <c r="AE146" i="29" s="1"/>
  <c r="AE166" i="29" s="1"/>
  <c r="AE186" i="29" s="1"/>
  <c r="AE206" i="29" s="1"/>
  <c r="AE226" i="29" s="1"/>
  <c r="AD6" i="29"/>
  <c r="AD26" i="29" s="1"/>
  <c r="AD46" i="29" s="1"/>
  <c r="AD66" i="29" s="1"/>
  <c r="AD86" i="29" s="1"/>
  <c r="AD106" i="29" s="1"/>
  <c r="AD126" i="29" s="1"/>
  <c r="AD146" i="29" s="1"/>
  <c r="AD166" i="29" s="1"/>
  <c r="AD186" i="29" s="1"/>
  <c r="AD206" i="29" s="1"/>
  <c r="AD226" i="29" s="1"/>
  <c r="AC6" i="29"/>
  <c r="AC26" i="29" s="1"/>
  <c r="AC46" i="29" s="1"/>
  <c r="AC66" i="29" s="1"/>
  <c r="AC86" i="29" s="1"/>
  <c r="AC106" i="29" s="1"/>
  <c r="AC126" i="29" s="1"/>
  <c r="AC146" i="29" s="1"/>
  <c r="AC166" i="29" s="1"/>
  <c r="AC186" i="29" s="1"/>
  <c r="AC206" i="29" s="1"/>
  <c r="AC226" i="29" s="1"/>
  <c r="AB6" i="29"/>
  <c r="AB26" i="29" s="1"/>
  <c r="AB46" i="29" s="1"/>
  <c r="AB66" i="29" s="1"/>
  <c r="AB86" i="29" s="1"/>
  <c r="AB106" i="29" s="1"/>
  <c r="AB126" i="29" s="1"/>
  <c r="AB146" i="29" s="1"/>
  <c r="AB166" i="29" s="1"/>
  <c r="AB186" i="29" s="1"/>
  <c r="AB206" i="29" s="1"/>
  <c r="AB226" i="29" s="1"/>
  <c r="AA6" i="29"/>
  <c r="Z6" i="29"/>
  <c r="Z26" i="29" s="1"/>
  <c r="Z46" i="29" s="1"/>
  <c r="Z66" i="29" s="1"/>
  <c r="Z86" i="29" s="1"/>
  <c r="Z106" i="29" s="1"/>
  <c r="Z126" i="29" s="1"/>
  <c r="Z146" i="29" s="1"/>
  <c r="Z166" i="29" s="1"/>
  <c r="Z186" i="29" s="1"/>
  <c r="Z206" i="29" s="1"/>
  <c r="Z226" i="29" s="1"/>
  <c r="Y6" i="29"/>
  <c r="Y26" i="29" s="1"/>
  <c r="Y46" i="29" s="1"/>
  <c r="Y66" i="29" s="1"/>
  <c r="Y86" i="29" s="1"/>
  <c r="Y106" i="29" s="1"/>
  <c r="Y126" i="29" s="1"/>
  <c r="Y146" i="29" s="1"/>
  <c r="Y166" i="29" s="1"/>
  <c r="Y186" i="29" s="1"/>
  <c r="Y206" i="29" s="1"/>
  <c r="Y226" i="29" s="1"/>
  <c r="X6" i="29"/>
  <c r="X26" i="29" s="1"/>
  <c r="X46" i="29" s="1"/>
  <c r="X66" i="29" s="1"/>
  <c r="X86" i="29" s="1"/>
  <c r="X106" i="29" s="1"/>
  <c r="X126" i="29" s="1"/>
  <c r="X146" i="29" s="1"/>
  <c r="X166" i="29" s="1"/>
  <c r="X186" i="29" s="1"/>
  <c r="X206" i="29" s="1"/>
  <c r="X226" i="29" s="1"/>
  <c r="W6" i="29"/>
  <c r="W26" i="29" s="1"/>
  <c r="W46" i="29" s="1"/>
  <c r="W66" i="29" s="1"/>
  <c r="W86" i="29" s="1"/>
  <c r="W106" i="29" s="1"/>
  <c r="W126" i="29" s="1"/>
  <c r="W146" i="29" s="1"/>
  <c r="W166" i="29" s="1"/>
  <c r="W186" i="29" s="1"/>
  <c r="W206" i="29" s="1"/>
  <c r="W226" i="29" s="1"/>
  <c r="V6" i="29"/>
  <c r="V26" i="29" s="1"/>
  <c r="V46" i="29" s="1"/>
  <c r="V66" i="29" s="1"/>
  <c r="V86" i="29" s="1"/>
  <c r="V106" i="29" s="1"/>
  <c r="V126" i="29" s="1"/>
  <c r="V146" i="29" s="1"/>
  <c r="V166" i="29" s="1"/>
  <c r="V186" i="29" s="1"/>
  <c r="V206" i="29" s="1"/>
  <c r="V226" i="29" s="1"/>
  <c r="U6" i="29"/>
  <c r="U26" i="29" s="1"/>
  <c r="U46" i="29" s="1"/>
  <c r="U66" i="29" s="1"/>
  <c r="U86" i="29" s="1"/>
  <c r="U106" i="29" s="1"/>
  <c r="U126" i="29" s="1"/>
  <c r="U146" i="29" s="1"/>
  <c r="U166" i="29" s="1"/>
  <c r="U186" i="29" s="1"/>
  <c r="U206" i="29" s="1"/>
  <c r="U226" i="29" s="1"/>
  <c r="T6" i="29"/>
  <c r="T26" i="29" s="1"/>
  <c r="T46" i="29" s="1"/>
  <c r="T66" i="29" s="1"/>
  <c r="T86" i="29" s="1"/>
  <c r="T106" i="29" s="1"/>
  <c r="T126" i="29" s="1"/>
  <c r="T146" i="29" s="1"/>
  <c r="T166" i="29" s="1"/>
  <c r="T186" i="29" s="1"/>
  <c r="T206" i="29" s="1"/>
  <c r="T226" i="29" s="1"/>
  <c r="S6" i="29"/>
  <c r="S26" i="29" s="1"/>
  <c r="S46" i="29" s="1"/>
  <c r="S66" i="29" s="1"/>
  <c r="S86" i="29" s="1"/>
  <c r="S106" i="29" s="1"/>
  <c r="S126" i="29" s="1"/>
  <c r="S146" i="29" s="1"/>
  <c r="S166" i="29" s="1"/>
  <c r="S186" i="29" s="1"/>
  <c r="S206" i="29" s="1"/>
  <c r="S226" i="29" s="1"/>
  <c r="R6" i="29"/>
  <c r="R26" i="29" s="1"/>
  <c r="R46" i="29" s="1"/>
  <c r="R66" i="29" s="1"/>
  <c r="R86" i="29" s="1"/>
  <c r="R106" i="29" s="1"/>
  <c r="R126" i="29" s="1"/>
  <c r="R146" i="29" s="1"/>
  <c r="R166" i="29" s="1"/>
  <c r="R186" i="29" s="1"/>
  <c r="R206" i="29" s="1"/>
  <c r="R226" i="29" s="1"/>
  <c r="Q6" i="29"/>
  <c r="Q26" i="29" s="1"/>
  <c r="Q46" i="29" s="1"/>
  <c r="Q66" i="29" s="1"/>
  <c r="Q86" i="29" s="1"/>
  <c r="Q106" i="29" s="1"/>
  <c r="Q126" i="29" s="1"/>
  <c r="Q146" i="29" s="1"/>
  <c r="Q166" i="29" s="1"/>
  <c r="Q186" i="29" s="1"/>
  <c r="Q206" i="29" s="1"/>
  <c r="Q226" i="29" s="1"/>
  <c r="P6" i="29"/>
  <c r="P26" i="29" s="1"/>
  <c r="P46" i="29" s="1"/>
  <c r="P66" i="29" s="1"/>
  <c r="P86" i="29" s="1"/>
  <c r="P106" i="29" s="1"/>
  <c r="P126" i="29" s="1"/>
  <c r="P146" i="29" s="1"/>
  <c r="P166" i="29" s="1"/>
  <c r="P186" i="29" s="1"/>
  <c r="P206" i="29" s="1"/>
  <c r="P226" i="29" s="1"/>
  <c r="O6" i="29"/>
  <c r="O26" i="29" s="1"/>
  <c r="O46" i="29" s="1"/>
  <c r="O66" i="29" s="1"/>
  <c r="O86" i="29" s="1"/>
  <c r="O106" i="29" s="1"/>
  <c r="O126" i="29" s="1"/>
  <c r="O146" i="29" s="1"/>
  <c r="O166" i="29" s="1"/>
  <c r="O186" i="29" s="1"/>
  <c r="O206" i="29" s="1"/>
  <c r="O226" i="29" s="1"/>
  <c r="N6" i="29"/>
  <c r="N26" i="29" s="1"/>
  <c r="N46" i="29" s="1"/>
  <c r="N66" i="29" s="1"/>
  <c r="N86" i="29" s="1"/>
  <c r="N106" i="29" s="1"/>
  <c r="N126" i="29" s="1"/>
  <c r="N146" i="29" s="1"/>
  <c r="N166" i="29" s="1"/>
  <c r="N186" i="29" s="1"/>
  <c r="N206" i="29" s="1"/>
  <c r="N226" i="29" s="1"/>
  <c r="M6" i="29"/>
  <c r="M26" i="29" s="1"/>
  <c r="M46" i="29" s="1"/>
  <c r="M66" i="29" s="1"/>
  <c r="M86" i="29" s="1"/>
  <c r="M106" i="29" s="1"/>
  <c r="M126" i="29" s="1"/>
  <c r="M146" i="29" s="1"/>
  <c r="M166" i="29" s="1"/>
  <c r="M186" i="29" s="1"/>
  <c r="M206" i="29" s="1"/>
  <c r="M226" i="29" s="1"/>
  <c r="L6" i="29"/>
  <c r="L26" i="29" s="1"/>
  <c r="L46" i="29" s="1"/>
  <c r="L66" i="29" s="1"/>
  <c r="L86" i="29" s="1"/>
  <c r="L106" i="29" s="1"/>
  <c r="L126" i="29" s="1"/>
  <c r="L146" i="29" s="1"/>
  <c r="L166" i="29" s="1"/>
  <c r="L186" i="29" s="1"/>
  <c r="L206" i="29" s="1"/>
  <c r="L226" i="29" s="1"/>
  <c r="K6" i="29"/>
  <c r="K26" i="29" s="1"/>
  <c r="K46" i="29" s="1"/>
  <c r="K66" i="29" s="1"/>
  <c r="K86" i="29" s="1"/>
  <c r="K106" i="29" s="1"/>
  <c r="K126" i="29" s="1"/>
  <c r="K146" i="29" s="1"/>
  <c r="K166" i="29" s="1"/>
  <c r="K186" i="29" s="1"/>
  <c r="K206" i="29" s="1"/>
  <c r="K226" i="29" s="1"/>
  <c r="J6" i="29"/>
  <c r="J26" i="29" s="1"/>
  <c r="J46" i="29" s="1"/>
  <c r="J66" i="29" s="1"/>
  <c r="J86" i="29" s="1"/>
  <c r="J106" i="29" s="1"/>
  <c r="J126" i="29" s="1"/>
  <c r="J146" i="29" s="1"/>
  <c r="J166" i="29" s="1"/>
  <c r="J186" i="29" s="1"/>
  <c r="J206" i="29" s="1"/>
  <c r="J226" i="29" s="1"/>
  <c r="I6" i="29"/>
  <c r="I26" i="29" s="1"/>
  <c r="I46" i="29" s="1"/>
  <c r="I66" i="29" s="1"/>
  <c r="I86" i="29" s="1"/>
  <c r="I106" i="29" s="1"/>
  <c r="I126" i="29" s="1"/>
  <c r="I146" i="29" s="1"/>
  <c r="I166" i="29" s="1"/>
  <c r="I186" i="29" s="1"/>
  <c r="I206" i="29" s="1"/>
  <c r="I226" i="29" s="1"/>
  <c r="H6" i="29"/>
  <c r="H26" i="29" s="1"/>
  <c r="H46" i="29" s="1"/>
  <c r="H66" i="29" s="1"/>
  <c r="H86" i="29" s="1"/>
  <c r="H106" i="29" s="1"/>
  <c r="H126" i="29" s="1"/>
  <c r="H146" i="29" s="1"/>
  <c r="H166" i="29" s="1"/>
  <c r="H186" i="29" s="1"/>
  <c r="H206" i="29" s="1"/>
  <c r="H226" i="29" s="1"/>
  <c r="G6" i="29"/>
  <c r="F6" i="29"/>
  <c r="F26" i="29" s="1"/>
  <c r="F46" i="29" s="1"/>
  <c r="F66" i="29" s="1"/>
  <c r="F86" i="29" s="1"/>
  <c r="F106" i="29" s="1"/>
  <c r="F126" i="29" s="1"/>
  <c r="F146" i="29" s="1"/>
  <c r="F166" i="29" s="1"/>
  <c r="F186" i="29" s="1"/>
  <c r="F206" i="29" s="1"/>
  <c r="F226" i="29" s="1"/>
  <c r="E6" i="29"/>
  <c r="E26" i="29" s="1"/>
  <c r="E46" i="29" s="1"/>
  <c r="E66" i="29" s="1"/>
  <c r="E86" i="29" s="1"/>
  <c r="E106" i="29" s="1"/>
  <c r="E126" i="29" s="1"/>
  <c r="E146" i="29" s="1"/>
  <c r="E166" i="29" s="1"/>
  <c r="E186" i="29" s="1"/>
  <c r="E206" i="29" s="1"/>
  <c r="E226" i="29" s="1"/>
  <c r="D6" i="29"/>
  <c r="D26" i="29" s="1"/>
  <c r="D46" i="29" s="1"/>
  <c r="D66" i="29" s="1"/>
  <c r="D86" i="29" s="1"/>
  <c r="D106" i="29" s="1"/>
  <c r="D126" i="29" s="1"/>
  <c r="D146" i="29" s="1"/>
  <c r="D166" i="29" s="1"/>
  <c r="AG5" i="29"/>
  <c r="AG25" i="29" s="1"/>
  <c r="AG45" i="29" s="1"/>
  <c r="AG65" i="29" s="1"/>
  <c r="AG85" i="29" s="1"/>
  <c r="AG105" i="29" s="1"/>
  <c r="AG125" i="29" s="1"/>
  <c r="AG145" i="29" s="1"/>
  <c r="AG165" i="29" s="1"/>
  <c r="AG185" i="29" s="1"/>
  <c r="AG205" i="29" s="1"/>
  <c r="AG225" i="29" s="1"/>
  <c r="AF5" i="29"/>
  <c r="AF25" i="29" s="1"/>
  <c r="AF45" i="29" s="1"/>
  <c r="AF65" i="29" s="1"/>
  <c r="AF85" i="29" s="1"/>
  <c r="AF105" i="29" s="1"/>
  <c r="AF125" i="29" s="1"/>
  <c r="AF145" i="29" s="1"/>
  <c r="AF165" i="29" s="1"/>
  <c r="AF185" i="29" s="1"/>
  <c r="AF205" i="29" s="1"/>
  <c r="AF225" i="29" s="1"/>
  <c r="AE5" i="29"/>
  <c r="AE25" i="29" s="1"/>
  <c r="AE45" i="29" s="1"/>
  <c r="AE65" i="29" s="1"/>
  <c r="AE85" i="29" s="1"/>
  <c r="AE105" i="29" s="1"/>
  <c r="AE125" i="29" s="1"/>
  <c r="AE145" i="29" s="1"/>
  <c r="AE165" i="29" s="1"/>
  <c r="AE185" i="29" s="1"/>
  <c r="AE205" i="29" s="1"/>
  <c r="AE225" i="29" s="1"/>
  <c r="AD5" i="29"/>
  <c r="AD25" i="29" s="1"/>
  <c r="AD45" i="29" s="1"/>
  <c r="AD65" i="29" s="1"/>
  <c r="AC5" i="29"/>
  <c r="AC25" i="29" s="1"/>
  <c r="AC45" i="29" s="1"/>
  <c r="AC65" i="29" s="1"/>
  <c r="AC85" i="29" s="1"/>
  <c r="AC105" i="29" s="1"/>
  <c r="AC125" i="29" s="1"/>
  <c r="AC145" i="29" s="1"/>
  <c r="AC165" i="29" s="1"/>
  <c r="AC185" i="29" s="1"/>
  <c r="AC205" i="29" s="1"/>
  <c r="AC225" i="29" s="1"/>
  <c r="AB5" i="29"/>
  <c r="AB25" i="29" s="1"/>
  <c r="AB45" i="29" s="1"/>
  <c r="AB65" i="29" s="1"/>
  <c r="AB85" i="29" s="1"/>
  <c r="AB105" i="29" s="1"/>
  <c r="AB125" i="29" s="1"/>
  <c r="AB145" i="29" s="1"/>
  <c r="AB165" i="29" s="1"/>
  <c r="AB185" i="29" s="1"/>
  <c r="AB205" i="29" s="1"/>
  <c r="AB225" i="29" s="1"/>
  <c r="AA5" i="29"/>
  <c r="AA25" i="29" s="1"/>
  <c r="AA45" i="29" s="1"/>
  <c r="Z5" i="29"/>
  <c r="Z25" i="29" s="1"/>
  <c r="Z45" i="29" s="1"/>
  <c r="Z65" i="29" s="1"/>
  <c r="Z85" i="29" s="1"/>
  <c r="Z105" i="29" s="1"/>
  <c r="Z125" i="29" s="1"/>
  <c r="Z145" i="29" s="1"/>
  <c r="Z165" i="29" s="1"/>
  <c r="Z185" i="29" s="1"/>
  <c r="Z205" i="29" s="1"/>
  <c r="Z225" i="29" s="1"/>
  <c r="Y5" i="29"/>
  <c r="Y25" i="29" s="1"/>
  <c r="Y45" i="29" s="1"/>
  <c r="Y65" i="29" s="1"/>
  <c r="Y85" i="29" s="1"/>
  <c r="Y105" i="29" s="1"/>
  <c r="Y125" i="29" s="1"/>
  <c r="Y145" i="29" s="1"/>
  <c r="Y165" i="29" s="1"/>
  <c r="Y185" i="29" s="1"/>
  <c r="Y205" i="29" s="1"/>
  <c r="Y225" i="29" s="1"/>
  <c r="X5" i="29"/>
  <c r="X25" i="29" s="1"/>
  <c r="X45" i="29" s="1"/>
  <c r="W5" i="29"/>
  <c r="W25" i="29" s="1"/>
  <c r="W45" i="29" s="1"/>
  <c r="W65" i="29" s="1"/>
  <c r="W85" i="29" s="1"/>
  <c r="W105" i="29" s="1"/>
  <c r="W125" i="29" s="1"/>
  <c r="W145" i="29" s="1"/>
  <c r="W165" i="29" s="1"/>
  <c r="W185" i="29" s="1"/>
  <c r="W205" i="29" s="1"/>
  <c r="W225" i="29" s="1"/>
  <c r="V5" i="29"/>
  <c r="V25" i="29" s="1"/>
  <c r="V45" i="29" s="1"/>
  <c r="V65" i="29" s="1"/>
  <c r="U5" i="29"/>
  <c r="U25" i="29" s="1"/>
  <c r="U45" i="29" s="1"/>
  <c r="U65" i="29" s="1"/>
  <c r="U85" i="29" s="1"/>
  <c r="U105" i="29" s="1"/>
  <c r="U125" i="29" s="1"/>
  <c r="U145" i="29" s="1"/>
  <c r="U165" i="29" s="1"/>
  <c r="U185" i="29" s="1"/>
  <c r="U205" i="29" s="1"/>
  <c r="U225" i="29" s="1"/>
  <c r="T5" i="29"/>
  <c r="T25" i="29" s="1"/>
  <c r="T45" i="29" s="1"/>
  <c r="T65" i="29" s="1"/>
  <c r="T85" i="29" s="1"/>
  <c r="T105" i="29" s="1"/>
  <c r="T125" i="29" s="1"/>
  <c r="T145" i="29" s="1"/>
  <c r="T165" i="29" s="1"/>
  <c r="T185" i="29" s="1"/>
  <c r="T205" i="29" s="1"/>
  <c r="T225" i="29" s="1"/>
  <c r="S5" i="29"/>
  <c r="S25" i="29" s="1"/>
  <c r="S45" i="29" s="1"/>
  <c r="S65" i="29" s="1"/>
  <c r="S85" i="29" s="1"/>
  <c r="S105" i="29" s="1"/>
  <c r="S125" i="29" s="1"/>
  <c r="S145" i="29" s="1"/>
  <c r="S165" i="29" s="1"/>
  <c r="S185" i="29" s="1"/>
  <c r="S205" i="29" s="1"/>
  <c r="S225" i="29" s="1"/>
  <c r="R5" i="29"/>
  <c r="R25" i="29" s="1"/>
  <c r="R45" i="29" s="1"/>
  <c r="Q5" i="29"/>
  <c r="Q25" i="29" s="1"/>
  <c r="Q45" i="29" s="1"/>
  <c r="Q65" i="29" s="1"/>
  <c r="Q85" i="29" s="1"/>
  <c r="Q105" i="29" s="1"/>
  <c r="Q125" i="29" s="1"/>
  <c r="Q145" i="29" s="1"/>
  <c r="Q165" i="29" s="1"/>
  <c r="Q185" i="29" s="1"/>
  <c r="Q205" i="29" s="1"/>
  <c r="Q225" i="29" s="1"/>
  <c r="P5" i="29"/>
  <c r="P25" i="29" s="1"/>
  <c r="P45" i="29" s="1"/>
  <c r="P65" i="29" s="1"/>
  <c r="P85" i="29" s="1"/>
  <c r="P105" i="29" s="1"/>
  <c r="P125" i="29" s="1"/>
  <c r="P145" i="29" s="1"/>
  <c r="P165" i="29" s="1"/>
  <c r="P185" i="29" s="1"/>
  <c r="P205" i="29" s="1"/>
  <c r="P225" i="29" s="1"/>
  <c r="O5" i="29"/>
  <c r="O25" i="29" s="1"/>
  <c r="O45" i="29" s="1"/>
  <c r="O65" i="29" s="1"/>
  <c r="O85" i="29" s="1"/>
  <c r="O105" i="29" s="1"/>
  <c r="O125" i="29" s="1"/>
  <c r="O145" i="29" s="1"/>
  <c r="O165" i="29" s="1"/>
  <c r="O185" i="29" s="1"/>
  <c r="O205" i="29" s="1"/>
  <c r="O225" i="29" s="1"/>
  <c r="N5" i="29"/>
  <c r="N25" i="29" s="1"/>
  <c r="N45" i="29" s="1"/>
  <c r="N65" i="29" s="1"/>
  <c r="M5" i="29"/>
  <c r="M25" i="29" s="1"/>
  <c r="M45" i="29" s="1"/>
  <c r="M65" i="29" s="1"/>
  <c r="M85" i="29" s="1"/>
  <c r="M105" i="29" s="1"/>
  <c r="M125" i="29" s="1"/>
  <c r="M145" i="29" s="1"/>
  <c r="M165" i="29" s="1"/>
  <c r="M185" i="29" s="1"/>
  <c r="M205" i="29" s="1"/>
  <c r="M225" i="29" s="1"/>
  <c r="L5" i="29"/>
  <c r="L25" i="29" s="1"/>
  <c r="L45" i="29" s="1"/>
  <c r="L65" i="29" s="1"/>
  <c r="L85" i="29" s="1"/>
  <c r="L105" i="29" s="1"/>
  <c r="L125" i="29" s="1"/>
  <c r="L145" i="29" s="1"/>
  <c r="L165" i="29" s="1"/>
  <c r="L185" i="29" s="1"/>
  <c r="L205" i="29" s="1"/>
  <c r="L225" i="29" s="1"/>
  <c r="K5" i="29"/>
  <c r="K25" i="29" s="1"/>
  <c r="K45" i="29" s="1"/>
  <c r="K65" i="29" s="1"/>
  <c r="K85" i="29" s="1"/>
  <c r="K105" i="29" s="1"/>
  <c r="K125" i="29" s="1"/>
  <c r="K145" i="29" s="1"/>
  <c r="K165" i="29" s="1"/>
  <c r="K185" i="29" s="1"/>
  <c r="K205" i="29" s="1"/>
  <c r="K225" i="29" s="1"/>
  <c r="J5" i="29"/>
  <c r="J25" i="29" s="1"/>
  <c r="J45" i="29" s="1"/>
  <c r="J65" i="29" s="1"/>
  <c r="J85" i="29" s="1"/>
  <c r="J105" i="29" s="1"/>
  <c r="J125" i="29" s="1"/>
  <c r="J145" i="29" s="1"/>
  <c r="J165" i="29" s="1"/>
  <c r="J185" i="29" s="1"/>
  <c r="J205" i="29" s="1"/>
  <c r="J225" i="29" s="1"/>
  <c r="I5" i="29"/>
  <c r="I25" i="29" s="1"/>
  <c r="I45" i="29" s="1"/>
  <c r="I65" i="29" s="1"/>
  <c r="I85" i="29" s="1"/>
  <c r="I105" i="29" s="1"/>
  <c r="I125" i="29" s="1"/>
  <c r="I145" i="29" s="1"/>
  <c r="I165" i="29" s="1"/>
  <c r="I185" i="29" s="1"/>
  <c r="I205" i="29" s="1"/>
  <c r="I225" i="29" s="1"/>
  <c r="H5" i="29"/>
  <c r="H25" i="29" s="1"/>
  <c r="H45" i="29" s="1"/>
  <c r="G5" i="29"/>
  <c r="G25" i="29" s="1"/>
  <c r="F5" i="29"/>
  <c r="F25" i="29" s="1"/>
  <c r="F45" i="29" s="1"/>
  <c r="F65" i="29" s="1"/>
  <c r="E5" i="29"/>
  <c r="E25" i="29" s="1"/>
  <c r="E45" i="29" s="1"/>
  <c r="E65" i="29" s="1"/>
  <c r="E85" i="29" s="1"/>
  <c r="E105" i="29" s="1"/>
  <c r="E125" i="29" s="1"/>
  <c r="E145" i="29" s="1"/>
  <c r="E165" i="29" s="1"/>
  <c r="E185" i="29" s="1"/>
  <c r="E205" i="29" s="1"/>
  <c r="E225" i="29" s="1"/>
  <c r="D5" i="29"/>
  <c r="D25" i="29" s="1"/>
  <c r="D45" i="29" s="1"/>
  <c r="D65" i="29" s="1"/>
  <c r="D85" i="29" s="1"/>
  <c r="D105" i="29" s="1"/>
  <c r="D125" i="29" s="1"/>
  <c r="D145" i="29" s="1"/>
  <c r="D165" i="29" s="1"/>
  <c r="AG4" i="29"/>
  <c r="AG24" i="29" s="1"/>
  <c r="AG44" i="29" s="1"/>
  <c r="AG64" i="29" s="1"/>
  <c r="AG84" i="29" s="1"/>
  <c r="AG104" i="29" s="1"/>
  <c r="AG124" i="29" s="1"/>
  <c r="AG144" i="29" s="1"/>
  <c r="AG164" i="29" s="1"/>
  <c r="AG184" i="29" s="1"/>
  <c r="AG204" i="29" s="1"/>
  <c r="AG224" i="29" s="1"/>
  <c r="AF4" i="29"/>
  <c r="AF24" i="29" s="1"/>
  <c r="AF44" i="29" s="1"/>
  <c r="AF64" i="29" s="1"/>
  <c r="AF84" i="29" s="1"/>
  <c r="AF104" i="29" s="1"/>
  <c r="AF124" i="29" s="1"/>
  <c r="AF144" i="29" s="1"/>
  <c r="AF164" i="29" s="1"/>
  <c r="AF184" i="29" s="1"/>
  <c r="AF204" i="29" s="1"/>
  <c r="AF224" i="29" s="1"/>
  <c r="AE4" i="29"/>
  <c r="AD4" i="29"/>
  <c r="AD24" i="29" s="1"/>
  <c r="AD44" i="29" s="1"/>
  <c r="AD64" i="29" s="1"/>
  <c r="AD84" i="29" s="1"/>
  <c r="AD104" i="29" s="1"/>
  <c r="AD124" i="29" s="1"/>
  <c r="AD144" i="29" s="1"/>
  <c r="AD164" i="29" s="1"/>
  <c r="AD184" i="29" s="1"/>
  <c r="AD204" i="29" s="1"/>
  <c r="AD224" i="29" s="1"/>
  <c r="AC4" i="29"/>
  <c r="AC24" i="29" s="1"/>
  <c r="AC44" i="29" s="1"/>
  <c r="AC64" i="29" s="1"/>
  <c r="AC84" i="29" s="1"/>
  <c r="AC104" i="29" s="1"/>
  <c r="AC124" i="29" s="1"/>
  <c r="AC144" i="29" s="1"/>
  <c r="AC164" i="29" s="1"/>
  <c r="AC184" i="29" s="1"/>
  <c r="AC204" i="29" s="1"/>
  <c r="AC224" i="29" s="1"/>
  <c r="AB4" i="29"/>
  <c r="AB24" i="29" s="1"/>
  <c r="AB44" i="29" s="1"/>
  <c r="AB64" i="29" s="1"/>
  <c r="AB84" i="29" s="1"/>
  <c r="AB104" i="29" s="1"/>
  <c r="AB124" i="29" s="1"/>
  <c r="AB144" i="29" s="1"/>
  <c r="AB164" i="29" s="1"/>
  <c r="AB184" i="29" s="1"/>
  <c r="AB204" i="29" s="1"/>
  <c r="AB224" i="29" s="1"/>
  <c r="AA4" i="29"/>
  <c r="AA24" i="29" s="1"/>
  <c r="AA44" i="29" s="1"/>
  <c r="AA64" i="29" s="1"/>
  <c r="AA84" i="29" s="1"/>
  <c r="AA104" i="29" s="1"/>
  <c r="AA124" i="29" s="1"/>
  <c r="AA144" i="29" s="1"/>
  <c r="AA164" i="29" s="1"/>
  <c r="AA184" i="29" s="1"/>
  <c r="AA204" i="29" s="1"/>
  <c r="AA224" i="29" s="1"/>
  <c r="Z4" i="29"/>
  <c r="Z24" i="29" s="1"/>
  <c r="Z44" i="29" s="1"/>
  <c r="Z64" i="29" s="1"/>
  <c r="Z84" i="29" s="1"/>
  <c r="Z104" i="29" s="1"/>
  <c r="Z124" i="29" s="1"/>
  <c r="Z144" i="29" s="1"/>
  <c r="Z164" i="29" s="1"/>
  <c r="Z184" i="29" s="1"/>
  <c r="Z204" i="29" s="1"/>
  <c r="Z224" i="29" s="1"/>
  <c r="Y4" i="29"/>
  <c r="Y24" i="29" s="1"/>
  <c r="Y44" i="29" s="1"/>
  <c r="Y64" i="29" s="1"/>
  <c r="Y84" i="29" s="1"/>
  <c r="Y104" i="29" s="1"/>
  <c r="Y124" i="29" s="1"/>
  <c r="Y144" i="29" s="1"/>
  <c r="Y164" i="29" s="1"/>
  <c r="Y184" i="29" s="1"/>
  <c r="Y204" i="29" s="1"/>
  <c r="Y224" i="29" s="1"/>
  <c r="X4" i="29"/>
  <c r="X24" i="29" s="1"/>
  <c r="X44" i="29" s="1"/>
  <c r="X64" i="29" s="1"/>
  <c r="X84" i="29" s="1"/>
  <c r="X104" i="29" s="1"/>
  <c r="X124" i="29" s="1"/>
  <c r="X144" i="29" s="1"/>
  <c r="X164" i="29" s="1"/>
  <c r="X184" i="29" s="1"/>
  <c r="X204" i="29" s="1"/>
  <c r="X224" i="29" s="1"/>
  <c r="W4" i="29"/>
  <c r="V4" i="29"/>
  <c r="V24" i="29" s="1"/>
  <c r="V44" i="29" s="1"/>
  <c r="V64" i="29" s="1"/>
  <c r="V84" i="29" s="1"/>
  <c r="V104" i="29" s="1"/>
  <c r="V124" i="29" s="1"/>
  <c r="V144" i="29" s="1"/>
  <c r="V164" i="29" s="1"/>
  <c r="V184" i="29" s="1"/>
  <c r="V204" i="29" s="1"/>
  <c r="V224" i="29" s="1"/>
  <c r="U4" i="29"/>
  <c r="U24" i="29" s="1"/>
  <c r="U44" i="29" s="1"/>
  <c r="U64" i="29" s="1"/>
  <c r="U84" i="29" s="1"/>
  <c r="U104" i="29" s="1"/>
  <c r="U124" i="29" s="1"/>
  <c r="U144" i="29" s="1"/>
  <c r="U164" i="29" s="1"/>
  <c r="U184" i="29" s="1"/>
  <c r="U204" i="29" s="1"/>
  <c r="U224" i="29" s="1"/>
  <c r="T4" i="29"/>
  <c r="T24" i="29" s="1"/>
  <c r="T44" i="29" s="1"/>
  <c r="T64" i="29" s="1"/>
  <c r="T84" i="29" s="1"/>
  <c r="T104" i="29" s="1"/>
  <c r="T124" i="29" s="1"/>
  <c r="T144" i="29" s="1"/>
  <c r="T164" i="29" s="1"/>
  <c r="T184" i="29" s="1"/>
  <c r="T204" i="29" s="1"/>
  <c r="T224" i="29" s="1"/>
  <c r="S4" i="29"/>
  <c r="S24" i="29" s="1"/>
  <c r="S44" i="29" s="1"/>
  <c r="S64" i="29" s="1"/>
  <c r="S84" i="29" s="1"/>
  <c r="S104" i="29" s="1"/>
  <c r="S124" i="29" s="1"/>
  <c r="S144" i="29" s="1"/>
  <c r="S164" i="29" s="1"/>
  <c r="S184" i="29" s="1"/>
  <c r="S204" i="29" s="1"/>
  <c r="S224" i="29" s="1"/>
  <c r="R4" i="29"/>
  <c r="R24" i="29" s="1"/>
  <c r="R44" i="29" s="1"/>
  <c r="R64" i="29" s="1"/>
  <c r="R84" i="29" s="1"/>
  <c r="R104" i="29" s="1"/>
  <c r="R124" i="29" s="1"/>
  <c r="R144" i="29" s="1"/>
  <c r="R164" i="29" s="1"/>
  <c r="R184" i="29" s="1"/>
  <c r="R204" i="29" s="1"/>
  <c r="R224" i="29" s="1"/>
  <c r="Q4" i="29"/>
  <c r="Q24" i="29" s="1"/>
  <c r="Q44" i="29" s="1"/>
  <c r="Q64" i="29" s="1"/>
  <c r="Q84" i="29" s="1"/>
  <c r="Q104" i="29" s="1"/>
  <c r="Q124" i="29" s="1"/>
  <c r="Q144" i="29" s="1"/>
  <c r="Q164" i="29" s="1"/>
  <c r="Q184" i="29" s="1"/>
  <c r="Q204" i="29" s="1"/>
  <c r="Q224" i="29" s="1"/>
  <c r="P4" i="29"/>
  <c r="P24" i="29" s="1"/>
  <c r="P44" i="29" s="1"/>
  <c r="P64" i="29" s="1"/>
  <c r="P84" i="29" s="1"/>
  <c r="P104" i="29" s="1"/>
  <c r="P124" i="29" s="1"/>
  <c r="P144" i="29" s="1"/>
  <c r="P164" i="29" s="1"/>
  <c r="P184" i="29" s="1"/>
  <c r="P204" i="29" s="1"/>
  <c r="P224" i="29" s="1"/>
  <c r="O4" i="29"/>
  <c r="O24" i="29" s="1"/>
  <c r="O44" i="29" s="1"/>
  <c r="O64" i="29" s="1"/>
  <c r="O84" i="29" s="1"/>
  <c r="O104" i="29" s="1"/>
  <c r="O124" i="29" s="1"/>
  <c r="O144" i="29" s="1"/>
  <c r="O164" i="29" s="1"/>
  <c r="O184" i="29" s="1"/>
  <c r="O204" i="29" s="1"/>
  <c r="O224" i="29" s="1"/>
  <c r="N4" i="29"/>
  <c r="N24" i="29" s="1"/>
  <c r="N44" i="29" s="1"/>
  <c r="N64" i="29" s="1"/>
  <c r="N84" i="29" s="1"/>
  <c r="N104" i="29" s="1"/>
  <c r="N124" i="29" s="1"/>
  <c r="N144" i="29" s="1"/>
  <c r="N164" i="29" s="1"/>
  <c r="N184" i="29" s="1"/>
  <c r="N204" i="29" s="1"/>
  <c r="N224" i="29" s="1"/>
  <c r="M4" i="29"/>
  <c r="M24" i="29" s="1"/>
  <c r="M44" i="29" s="1"/>
  <c r="M64" i="29" s="1"/>
  <c r="M84" i="29" s="1"/>
  <c r="M104" i="29" s="1"/>
  <c r="M124" i="29" s="1"/>
  <c r="M144" i="29" s="1"/>
  <c r="M164" i="29" s="1"/>
  <c r="M184" i="29" s="1"/>
  <c r="M204" i="29" s="1"/>
  <c r="M224" i="29" s="1"/>
  <c r="L4" i="29"/>
  <c r="L24" i="29" s="1"/>
  <c r="L44" i="29" s="1"/>
  <c r="L64" i="29" s="1"/>
  <c r="L84" i="29" s="1"/>
  <c r="L104" i="29" s="1"/>
  <c r="L124" i="29" s="1"/>
  <c r="L144" i="29" s="1"/>
  <c r="L164" i="29" s="1"/>
  <c r="L184" i="29" s="1"/>
  <c r="L204" i="29" s="1"/>
  <c r="L224" i="29" s="1"/>
  <c r="K4" i="29"/>
  <c r="K24" i="29" s="1"/>
  <c r="K44" i="29" s="1"/>
  <c r="K64" i="29" s="1"/>
  <c r="K84" i="29" s="1"/>
  <c r="K104" i="29" s="1"/>
  <c r="K124" i="29" s="1"/>
  <c r="K144" i="29" s="1"/>
  <c r="K164" i="29" s="1"/>
  <c r="K184" i="29" s="1"/>
  <c r="K204" i="29" s="1"/>
  <c r="K224" i="29" s="1"/>
  <c r="J4" i="29"/>
  <c r="J24" i="29" s="1"/>
  <c r="J44" i="29" s="1"/>
  <c r="J64" i="29" s="1"/>
  <c r="J84" i="29" s="1"/>
  <c r="J104" i="29" s="1"/>
  <c r="J124" i="29" s="1"/>
  <c r="J144" i="29" s="1"/>
  <c r="J164" i="29" s="1"/>
  <c r="J184" i="29" s="1"/>
  <c r="J204" i="29" s="1"/>
  <c r="J224" i="29" s="1"/>
  <c r="I4" i="29"/>
  <c r="I24" i="29" s="1"/>
  <c r="I44" i="29" s="1"/>
  <c r="I64" i="29" s="1"/>
  <c r="I84" i="29" s="1"/>
  <c r="I104" i="29" s="1"/>
  <c r="I124" i="29" s="1"/>
  <c r="I144" i="29" s="1"/>
  <c r="I164" i="29" s="1"/>
  <c r="I184" i="29" s="1"/>
  <c r="I204" i="29" s="1"/>
  <c r="I224" i="29" s="1"/>
  <c r="H4" i="29"/>
  <c r="H24" i="29" s="1"/>
  <c r="H44" i="29" s="1"/>
  <c r="H64" i="29" s="1"/>
  <c r="H84" i="29" s="1"/>
  <c r="H104" i="29" s="1"/>
  <c r="H124" i="29" s="1"/>
  <c r="H144" i="29" s="1"/>
  <c r="H164" i="29" s="1"/>
  <c r="H184" i="29" s="1"/>
  <c r="H204" i="29" s="1"/>
  <c r="H224" i="29" s="1"/>
  <c r="G4" i="29"/>
  <c r="F4" i="29"/>
  <c r="F24" i="29" s="1"/>
  <c r="F44" i="29" s="1"/>
  <c r="F64" i="29" s="1"/>
  <c r="F84" i="29" s="1"/>
  <c r="F104" i="29" s="1"/>
  <c r="F124" i="29" s="1"/>
  <c r="F144" i="29" s="1"/>
  <c r="F164" i="29" s="1"/>
  <c r="F184" i="29" s="1"/>
  <c r="F204" i="29" s="1"/>
  <c r="F224" i="29" s="1"/>
  <c r="E4" i="29"/>
  <c r="E24" i="29" s="1"/>
  <c r="E44" i="29" s="1"/>
  <c r="E64" i="29" s="1"/>
  <c r="E84" i="29" s="1"/>
  <c r="E104" i="29" s="1"/>
  <c r="E124" i="29" s="1"/>
  <c r="E144" i="29" s="1"/>
  <c r="E164" i="29" s="1"/>
  <c r="E184" i="29" s="1"/>
  <c r="E204" i="29" s="1"/>
  <c r="E224" i="29" s="1"/>
  <c r="D4" i="29"/>
  <c r="D24" i="29" s="1"/>
  <c r="D44" i="29" s="1"/>
  <c r="D64" i="29" s="1"/>
  <c r="D84" i="29" s="1"/>
  <c r="D104" i="29" s="1"/>
  <c r="D124" i="29" s="1"/>
  <c r="D144" i="29" s="1"/>
  <c r="D164" i="29" s="1"/>
  <c r="B4" i="29"/>
  <c r="B5" i="29" s="1"/>
  <c r="B6" i="29" s="1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C20" i="29" s="1"/>
  <c r="AF2" i="29"/>
  <c r="AF22" i="29" s="1"/>
  <c r="AF42" i="29" s="1"/>
  <c r="AD2" i="29"/>
  <c r="AD22" i="29" s="1"/>
  <c r="AD42" i="29" s="1"/>
  <c r="AD62" i="29" s="1"/>
  <c r="AD82" i="29" s="1"/>
  <c r="AD102" i="29" s="1"/>
  <c r="AD122" i="29" s="1"/>
  <c r="AD142" i="29" s="1"/>
  <c r="AD162" i="29" s="1"/>
  <c r="AD182" i="29" s="1"/>
  <c r="AD202" i="29" s="1"/>
  <c r="AD222" i="29" s="1"/>
  <c r="AB2" i="29"/>
  <c r="AB22" i="29" s="1"/>
  <c r="AB42" i="29" s="1"/>
  <c r="AB62" i="29" s="1"/>
  <c r="AB82" i="29" s="1"/>
  <c r="AB102" i="29" s="1"/>
  <c r="AB122" i="29" s="1"/>
  <c r="AB142" i="29" s="1"/>
  <c r="AB162" i="29" s="1"/>
  <c r="AB182" i="29" s="1"/>
  <c r="AB202" i="29" s="1"/>
  <c r="AB222" i="29" s="1"/>
  <c r="Z2" i="29"/>
  <c r="Z22" i="29" s="1"/>
  <c r="Z42" i="29" s="1"/>
  <c r="Z62" i="29" s="1"/>
  <c r="Z82" i="29" s="1"/>
  <c r="Z102" i="29" s="1"/>
  <c r="Z122" i="29" s="1"/>
  <c r="Z142" i="29" s="1"/>
  <c r="Z162" i="29" s="1"/>
  <c r="Z182" i="29" s="1"/>
  <c r="Z202" i="29" s="1"/>
  <c r="Z222" i="29" s="1"/>
  <c r="X2" i="29"/>
  <c r="X22" i="29" s="1"/>
  <c r="X42" i="29" s="1"/>
  <c r="X62" i="29" s="1"/>
  <c r="X82" i="29" s="1"/>
  <c r="X102" i="29" s="1"/>
  <c r="X122" i="29" s="1"/>
  <c r="X142" i="29" s="1"/>
  <c r="X162" i="29" s="1"/>
  <c r="X182" i="29" s="1"/>
  <c r="X202" i="29" s="1"/>
  <c r="X222" i="29" s="1"/>
  <c r="V2" i="29"/>
  <c r="V22" i="29" s="1"/>
  <c r="V42" i="29" s="1"/>
  <c r="V62" i="29" s="1"/>
  <c r="V82" i="29" s="1"/>
  <c r="V102" i="29" s="1"/>
  <c r="V122" i="29" s="1"/>
  <c r="V142" i="29" s="1"/>
  <c r="V162" i="29" s="1"/>
  <c r="V182" i="29" s="1"/>
  <c r="V202" i="29" s="1"/>
  <c r="V222" i="29" s="1"/>
  <c r="T2" i="29"/>
  <c r="T22" i="29" s="1"/>
  <c r="T42" i="29" s="1"/>
  <c r="R2" i="29"/>
  <c r="R22" i="29" s="1"/>
  <c r="R42" i="29" s="1"/>
  <c r="R62" i="29" s="1"/>
  <c r="R82" i="29" s="1"/>
  <c r="R102" i="29" s="1"/>
  <c r="R122" i="29" s="1"/>
  <c r="R142" i="29" s="1"/>
  <c r="R162" i="29" s="1"/>
  <c r="R182" i="29" s="1"/>
  <c r="R202" i="29" s="1"/>
  <c r="R222" i="29" s="1"/>
  <c r="P2" i="29"/>
  <c r="P22" i="29" s="1"/>
  <c r="P42" i="29" s="1"/>
  <c r="P62" i="29" s="1"/>
  <c r="P82" i="29" s="1"/>
  <c r="P102" i="29" s="1"/>
  <c r="P122" i="29" s="1"/>
  <c r="P142" i="29" s="1"/>
  <c r="P162" i="29" s="1"/>
  <c r="P182" i="29" s="1"/>
  <c r="P202" i="29" s="1"/>
  <c r="P222" i="29" s="1"/>
  <c r="N2" i="29"/>
  <c r="N22" i="29" s="1"/>
  <c r="N42" i="29" s="1"/>
  <c r="N62" i="29" s="1"/>
  <c r="N82" i="29" s="1"/>
  <c r="N102" i="29" s="1"/>
  <c r="N122" i="29" s="1"/>
  <c r="N142" i="29" s="1"/>
  <c r="N162" i="29" s="1"/>
  <c r="N182" i="29" s="1"/>
  <c r="N202" i="29" s="1"/>
  <c r="N222" i="29" s="1"/>
  <c r="L2" i="29"/>
  <c r="L22" i="29" s="1"/>
  <c r="L42" i="29" s="1"/>
  <c r="L62" i="29" s="1"/>
  <c r="L82" i="29" s="1"/>
  <c r="L102" i="29" s="1"/>
  <c r="L122" i="29" s="1"/>
  <c r="L142" i="29" s="1"/>
  <c r="L162" i="29" s="1"/>
  <c r="L182" i="29" s="1"/>
  <c r="L202" i="29" s="1"/>
  <c r="L222" i="29" s="1"/>
  <c r="J2" i="29"/>
  <c r="J22" i="29" s="1"/>
  <c r="J42" i="29" s="1"/>
  <c r="J62" i="29" s="1"/>
  <c r="J82" i="29" s="1"/>
  <c r="J102" i="29" s="1"/>
  <c r="J122" i="29" s="1"/>
  <c r="J142" i="29" s="1"/>
  <c r="J162" i="29" s="1"/>
  <c r="J182" i="29" s="1"/>
  <c r="J202" i="29" s="1"/>
  <c r="J222" i="29" s="1"/>
  <c r="H2" i="29"/>
  <c r="H22" i="29" s="1"/>
  <c r="H42" i="29" s="1"/>
  <c r="H62" i="29" s="1"/>
  <c r="H82" i="29" s="1"/>
  <c r="H102" i="29" s="1"/>
  <c r="H122" i="29" s="1"/>
  <c r="H142" i="29" s="1"/>
  <c r="H162" i="29" s="1"/>
  <c r="H182" i="29" s="1"/>
  <c r="H202" i="29" s="1"/>
  <c r="H222" i="29" s="1"/>
  <c r="F2" i="29"/>
  <c r="F22" i="29" s="1"/>
  <c r="F42" i="29" s="1"/>
  <c r="F62" i="29" s="1"/>
  <c r="F82" i="29" s="1"/>
  <c r="F102" i="29" s="1"/>
  <c r="F122" i="29" s="1"/>
  <c r="F142" i="29" s="1"/>
  <c r="F162" i="29" s="1"/>
  <c r="F182" i="29" s="1"/>
  <c r="F202" i="29" s="1"/>
  <c r="F222" i="29" s="1"/>
  <c r="D2" i="29"/>
  <c r="D22" i="29" s="1"/>
  <c r="D42" i="29" s="1"/>
  <c r="D62" i="29" s="1"/>
  <c r="D82" i="29" s="1"/>
  <c r="D102" i="29" s="1"/>
  <c r="D122" i="29" s="1"/>
  <c r="D142" i="29" s="1"/>
  <c r="D162" i="29" s="1"/>
  <c r="D182" i="29" s="1"/>
  <c r="D202" i="29" s="1"/>
  <c r="D222" i="29" s="1"/>
  <c r="B224" i="27"/>
  <c r="B225" i="27" s="1"/>
  <c r="B226" i="27" s="1"/>
  <c r="B227" i="27" s="1"/>
  <c r="B228" i="27" s="1"/>
  <c r="B229" i="27" s="1"/>
  <c r="B230" i="27" s="1"/>
  <c r="B231" i="27" s="1"/>
  <c r="B204" i="27"/>
  <c r="P198" i="27"/>
  <c r="P218" i="27" s="1"/>
  <c r="P238" i="27" s="1"/>
  <c r="B184" i="27"/>
  <c r="I179" i="27"/>
  <c r="I199" i="27" s="1"/>
  <c r="I219" i="27" s="1"/>
  <c r="I239" i="27" s="1"/>
  <c r="T172" i="27"/>
  <c r="T192" i="27" s="1"/>
  <c r="T212" i="27" s="1"/>
  <c r="T232" i="27" s="1"/>
  <c r="I171" i="27"/>
  <c r="I191" i="27" s="1"/>
  <c r="I211" i="27" s="1"/>
  <c r="I231" i="27" s="1"/>
  <c r="F167" i="27"/>
  <c r="F187" i="27" s="1"/>
  <c r="F207" i="27" s="1"/>
  <c r="F227" i="27" s="1"/>
  <c r="B164" i="27"/>
  <c r="B165" i="27" s="1"/>
  <c r="F150" i="27"/>
  <c r="F170" i="27" s="1"/>
  <c r="F190" i="27" s="1"/>
  <c r="F210" i="27" s="1"/>
  <c r="F230" i="27" s="1"/>
  <c r="Q147" i="27"/>
  <c r="Q167" i="27" s="1"/>
  <c r="Q187" i="27" s="1"/>
  <c r="Q207" i="27" s="1"/>
  <c r="Q227" i="27" s="1"/>
  <c r="B144" i="27"/>
  <c r="J139" i="27"/>
  <c r="J159" i="27" s="1"/>
  <c r="J179" i="27" s="1"/>
  <c r="J199" i="27" s="1"/>
  <c r="J219" i="27" s="1"/>
  <c r="J239" i="27" s="1"/>
  <c r="J137" i="27"/>
  <c r="J157" i="27" s="1"/>
  <c r="J177" i="27" s="1"/>
  <c r="J197" i="27" s="1"/>
  <c r="J217" i="27" s="1"/>
  <c r="J237" i="27" s="1"/>
  <c r="J135" i="27"/>
  <c r="J155" i="27" s="1"/>
  <c r="J175" i="27" s="1"/>
  <c r="J195" i="27" s="1"/>
  <c r="J215" i="27" s="1"/>
  <c r="J235" i="27" s="1"/>
  <c r="J133" i="27"/>
  <c r="J153" i="27" s="1"/>
  <c r="J173" i="27" s="1"/>
  <c r="J193" i="27" s="1"/>
  <c r="J213" i="27" s="1"/>
  <c r="J233" i="27" s="1"/>
  <c r="J131" i="27"/>
  <c r="J151" i="27" s="1"/>
  <c r="J171" i="27" s="1"/>
  <c r="J191" i="27" s="1"/>
  <c r="J211" i="27" s="1"/>
  <c r="J231" i="27" s="1"/>
  <c r="J129" i="27"/>
  <c r="J149" i="27" s="1"/>
  <c r="J169" i="27" s="1"/>
  <c r="J189" i="27" s="1"/>
  <c r="J209" i="27" s="1"/>
  <c r="J229" i="27" s="1"/>
  <c r="B124" i="27"/>
  <c r="L122" i="27"/>
  <c r="L142" i="27" s="1"/>
  <c r="L162" i="27" s="1"/>
  <c r="L182" i="27" s="1"/>
  <c r="L202" i="27" s="1"/>
  <c r="L222" i="27" s="1"/>
  <c r="X111" i="27"/>
  <c r="X131" i="27" s="1"/>
  <c r="X151" i="27" s="1"/>
  <c r="X171" i="27" s="1"/>
  <c r="X191" i="27" s="1"/>
  <c r="X211" i="27" s="1"/>
  <c r="X231" i="27" s="1"/>
  <c r="H111" i="27"/>
  <c r="H131" i="27" s="1"/>
  <c r="H151" i="27" s="1"/>
  <c r="H171" i="27" s="1"/>
  <c r="H191" i="27" s="1"/>
  <c r="H211" i="27" s="1"/>
  <c r="H231" i="27" s="1"/>
  <c r="X110" i="27"/>
  <c r="X130" i="27" s="1"/>
  <c r="X150" i="27" s="1"/>
  <c r="X170" i="27" s="1"/>
  <c r="X190" i="27" s="1"/>
  <c r="X210" i="27" s="1"/>
  <c r="X230" i="27" s="1"/>
  <c r="H110" i="27"/>
  <c r="H130" i="27" s="1"/>
  <c r="H150" i="27" s="1"/>
  <c r="H170" i="27" s="1"/>
  <c r="H190" i="27" s="1"/>
  <c r="H210" i="27" s="1"/>
  <c r="H230" i="27" s="1"/>
  <c r="X109" i="27"/>
  <c r="X129" i="27" s="1"/>
  <c r="X149" i="27" s="1"/>
  <c r="X169" i="27" s="1"/>
  <c r="X189" i="27" s="1"/>
  <c r="X209" i="27" s="1"/>
  <c r="X229" i="27" s="1"/>
  <c r="X108" i="27"/>
  <c r="X128" i="27" s="1"/>
  <c r="X148" i="27" s="1"/>
  <c r="X168" i="27" s="1"/>
  <c r="X188" i="27" s="1"/>
  <c r="X208" i="27" s="1"/>
  <c r="X228" i="27" s="1"/>
  <c r="N108" i="27"/>
  <c r="N128" i="27" s="1"/>
  <c r="N148" i="27" s="1"/>
  <c r="N168" i="27" s="1"/>
  <c r="N188" i="27" s="1"/>
  <c r="N208" i="27" s="1"/>
  <c r="N228" i="27" s="1"/>
  <c r="X107" i="27"/>
  <c r="X127" i="27" s="1"/>
  <c r="X147" i="27" s="1"/>
  <c r="X167" i="27" s="1"/>
  <c r="X187" i="27" s="1"/>
  <c r="X207" i="27" s="1"/>
  <c r="X227" i="27" s="1"/>
  <c r="N106" i="27"/>
  <c r="N126" i="27" s="1"/>
  <c r="N146" i="27" s="1"/>
  <c r="N166" i="27" s="1"/>
  <c r="N186" i="27" s="1"/>
  <c r="N206" i="27" s="1"/>
  <c r="N226" i="27" s="1"/>
  <c r="B104" i="27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AB100" i="27"/>
  <c r="AB120" i="27" s="1"/>
  <c r="AB140" i="27" s="1"/>
  <c r="AB160" i="27" s="1"/>
  <c r="AB180" i="27" s="1"/>
  <c r="AB200" i="27" s="1"/>
  <c r="AB220" i="27" s="1"/>
  <c r="AB240" i="27" s="1"/>
  <c r="L100" i="27"/>
  <c r="L120" i="27" s="1"/>
  <c r="L140" i="27" s="1"/>
  <c r="L160" i="27" s="1"/>
  <c r="L180" i="27" s="1"/>
  <c r="L200" i="27" s="1"/>
  <c r="L220" i="27" s="1"/>
  <c r="L240" i="27" s="1"/>
  <c r="AB99" i="27"/>
  <c r="AB119" i="27" s="1"/>
  <c r="AB139" i="27" s="1"/>
  <c r="AB159" i="27" s="1"/>
  <c r="AB179" i="27" s="1"/>
  <c r="AB199" i="27" s="1"/>
  <c r="AB219" i="27" s="1"/>
  <c r="AB239" i="27" s="1"/>
  <c r="L99" i="27"/>
  <c r="L119" i="27" s="1"/>
  <c r="L139" i="27" s="1"/>
  <c r="L159" i="27" s="1"/>
  <c r="L179" i="27" s="1"/>
  <c r="L199" i="27" s="1"/>
  <c r="L219" i="27" s="1"/>
  <c r="L239" i="27" s="1"/>
  <c r="AB98" i="27"/>
  <c r="AB118" i="27" s="1"/>
  <c r="AB138" i="27" s="1"/>
  <c r="AB158" i="27" s="1"/>
  <c r="AB178" i="27" s="1"/>
  <c r="AB198" i="27" s="1"/>
  <c r="AB218" i="27" s="1"/>
  <c r="AB238" i="27" s="1"/>
  <c r="L98" i="27"/>
  <c r="L118" i="27" s="1"/>
  <c r="L138" i="27" s="1"/>
  <c r="L158" i="27" s="1"/>
  <c r="L178" i="27" s="1"/>
  <c r="L198" i="27" s="1"/>
  <c r="L218" i="27" s="1"/>
  <c r="L238" i="27" s="1"/>
  <c r="AB97" i="27"/>
  <c r="AB117" i="27" s="1"/>
  <c r="AB137" i="27" s="1"/>
  <c r="AB157" i="27" s="1"/>
  <c r="AB177" i="27" s="1"/>
  <c r="AB197" i="27" s="1"/>
  <c r="AB217" i="27" s="1"/>
  <c r="AB237" i="27" s="1"/>
  <c r="L97" i="27"/>
  <c r="L117" i="27" s="1"/>
  <c r="L137" i="27" s="1"/>
  <c r="L157" i="27" s="1"/>
  <c r="L177" i="27" s="1"/>
  <c r="L197" i="27" s="1"/>
  <c r="L217" i="27" s="1"/>
  <c r="L237" i="27" s="1"/>
  <c r="AB96" i="27"/>
  <c r="AB116" i="27" s="1"/>
  <c r="AB136" i="27" s="1"/>
  <c r="AB156" i="27" s="1"/>
  <c r="AB176" i="27" s="1"/>
  <c r="AB196" i="27" s="1"/>
  <c r="AB216" i="27" s="1"/>
  <c r="AB236" i="27" s="1"/>
  <c r="L96" i="27"/>
  <c r="L116" i="27" s="1"/>
  <c r="L136" i="27" s="1"/>
  <c r="L156" i="27" s="1"/>
  <c r="L176" i="27" s="1"/>
  <c r="L196" i="27" s="1"/>
  <c r="L216" i="27" s="1"/>
  <c r="L236" i="27" s="1"/>
  <c r="AA95" i="27"/>
  <c r="AA115" i="27" s="1"/>
  <c r="AA135" i="27" s="1"/>
  <c r="AA155" i="27" s="1"/>
  <c r="AA175" i="27" s="1"/>
  <c r="AA195" i="27" s="1"/>
  <c r="AA215" i="27" s="1"/>
  <c r="AA235" i="27" s="1"/>
  <c r="AA91" i="27"/>
  <c r="AA111" i="27" s="1"/>
  <c r="AA131" i="27" s="1"/>
  <c r="AA151" i="27" s="1"/>
  <c r="AA171" i="27" s="1"/>
  <c r="AA191" i="27" s="1"/>
  <c r="AA211" i="27" s="1"/>
  <c r="AA231" i="27" s="1"/>
  <c r="AA89" i="27"/>
  <c r="AA109" i="27" s="1"/>
  <c r="AA129" i="27" s="1"/>
  <c r="AA149" i="27" s="1"/>
  <c r="AA169" i="27" s="1"/>
  <c r="AA189" i="27" s="1"/>
  <c r="AA209" i="27" s="1"/>
  <c r="AA229" i="27" s="1"/>
  <c r="B84" i="27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S77" i="27"/>
  <c r="S97" i="27" s="1"/>
  <c r="S117" i="27" s="1"/>
  <c r="S137" i="27" s="1"/>
  <c r="S157" i="27" s="1"/>
  <c r="S177" i="27" s="1"/>
  <c r="S197" i="27" s="1"/>
  <c r="S217" i="27" s="1"/>
  <c r="S237" i="27" s="1"/>
  <c r="S73" i="27"/>
  <c r="S93" i="27" s="1"/>
  <c r="S113" i="27" s="1"/>
  <c r="S133" i="27" s="1"/>
  <c r="S153" i="27" s="1"/>
  <c r="S173" i="27" s="1"/>
  <c r="S193" i="27" s="1"/>
  <c r="S213" i="27" s="1"/>
  <c r="S233" i="27" s="1"/>
  <c r="B64" i="27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K60" i="27"/>
  <c r="K80" i="27" s="1"/>
  <c r="K100" i="27" s="1"/>
  <c r="K120" i="27" s="1"/>
  <c r="K140" i="27" s="1"/>
  <c r="K160" i="27" s="1"/>
  <c r="K180" i="27" s="1"/>
  <c r="K200" i="27" s="1"/>
  <c r="K220" i="27" s="1"/>
  <c r="K240" i="27" s="1"/>
  <c r="AA59" i="27"/>
  <c r="AA79" i="27" s="1"/>
  <c r="AA99" i="27" s="1"/>
  <c r="AA119" i="27" s="1"/>
  <c r="AA139" i="27" s="1"/>
  <c r="AA159" i="27" s="1"/>
  <c r="AA179" i="27" s="1"/>
  <c r="AA199" i="27" s="1"/>
  <c r="AA219" i="27" s="1"/>
  <c r="AA239" i="27" s="1"/>
  <c r="K59" i="27"/>
  <c r="K79" i="27" s="1"/>
  <c r="K99" i="27" s="1"/>
  <c r="K119" i="27" s="1"/>
  <c r="K139" i="27" s="1"/>
  <c r="K159" i="27" s="1"/>
  <c r="K179" i="27" s="1"/>
  <c r="K199" i="27" s="1"/>
  <c r="K219" i="27" s="1"/>
  <c r="K239" i="27" s="1"/>
  <c r="AA57" i="27"/>
  <c r="AA77" i="27" s="1"/>
  <c r="AA97" i="27" s="1"/>
  <c r="AA117" i="27" s="1"/>
  <c r="AA137" i="27" s="1"/>
  <c r="AA157" i="27" s="1"/>
  <c r="AA177" i="27" s="1"/>
  <c r="AA197" i="27" s="1"/>
  <c r="AA217" i="27" s="1"/>
  <c r="AA237" i="27" s="1"/>
  <c r="K57" i="27"/>
  <c r="K77" i="27" s="1"/>
  <c r="K97" i="27" s="1"/>
  <c r="K117" i="27" s="1"/>
  <c r="K137" i="27" s="1"/>
  <c r="K157" i="27" s="1"/>
  <c r="K177" i="27" s="1"/>
  <c r="K197" i="27" s="1"/>
  <c r="K217" i="27" s="1"/>
  <c r="K237" i="27" s="1"/>
  <c r="K56" i="27"/>
  <c r="K76" i="27" s="1"/>
  <c r="K96" i="27" s="1"/>
  <c r="K116" i="27" s="1"/>
  <c r="K136" i="27" s="1"/>
  <c r="K156" i="27" s="1"/>
  <c r="K176" i="27" s="1"/>
  <c r="K196" i="27" s="1"/>
  <c r="K216" i="27" s="1"/>
  <c r="K236" i="27" s="1"/>
  <c r="AA55" i="27"/>
  <c r="AA75" i="27" s="1"/>
  <c r="K55" i="27"/>
  <c r="K75" i="27" s="1"/>
  <c r="K95" i="27" s="1"/>
  <c r="K115" i="27" s="1"/>
  <c r="K135" i="27" s="1"/>
  <c r="K155" i="27" s="1"/>
  <c r="K175" i="27" s="1"/>
  <c r="K195" i="27" s="1"/>
  <c r="K215" i="27" s="1"/>
  <c r="K235" i="27" s="1"/>
  <c r="AA53" i="27"/>
  <c r="AA73" i="27" s="1"/>
  <c r="AA93" i="27" s="1"/>
  <c r="AA113" i="27" s="1"/>
  <c r="AA133" i="27" s="1"/>
  <c r="AA153" i="27" s="1"/>
  <c r="AA173" i="27" s="1"/>
  <c r="AA193" i="27" s="1"/>
  <c r="AA213" i="27" s="1"/>
  <c r="AA233" i="27" s="1"/>
  <c r="K53" i="27"/>
  <c r="K73" i="27" s="1"/>
  <c r="K93" i="27" s="1"/>
  <c r="K113" i="27" s="1"/>
  <c r="K133" i="27" s="1"/>
  <c r="K153" i="27" s="1"/>
  <c r="K173" i="27" s="1"/>
  <c r="K193" i="27" s="1"/>
  <c r="K213" i="27" s="1"/>
  <c r="K233" i="27" s="1"/>
  <c r="K52" i="27"/>
  <c r="K72" i="27" s="1"/>
  <c r="K92" i="27" s="1"/>
  <c r="K112" i="27" s="1"/>
  <c r="K132" i="27" s="1"/>
  <c r="K152" i="27" s="1"/>
  <c r="K172" i="27" s="1"/>
  <c r="K192" i="27" s="1"/>
  <c r="K212" i="27" s="1"/>
  <c r="K232" i="27" s="1"/>
  <c r="AA51" i="27"/>
  <c r="AA71" i="27" s="1"/>
  <c r="K51" i="27"/>
  <c r="K71" i="27" s="1"/>
  <c r="K91" i="27" s="1"/>
  <c r="K111" i="27" s="1"/>
  <c r="K131" i="27" s="1"/>
  <c r="K151" i="27" s="1"/>
  <c r="K171" i="27" s="1"/>
  <c r="K191" i="27" s="1"/>
  <c r="K211" i="27" s="1"/>
  <c r="K231" i="27" s="1"/>
  <c r="AA49" i="27"/>
  <c r="AA69" i="27" s="1"/>
  <c r="U49" i="27"/>
  <c r="U69" i="27" s="1"/>
  <c r="U89" i="27" s="1"/>
  <c r="U109" i="27" s="1"/>
  <c r="U129" i="27" s="1"/>
  <c r="U149" i="27" s="1"/>
  <c r="U169" i="27" s="1"/>
  <c r="U189" i="27" s="1"/>
  <c r="U209" i="27" s="1"/>
  <c r="U229" i="27" s="1"/>
  <c r="J49" i="27"/>
  <c r="J69" i="27" s="1"/>
  <c r="J89" i="27" s="1"/>
  <c r="J109" i="27" s="1"/>
  <c r="AE48" i="27"/>
  <c r="AE68" i="27" s="1"/>
  <c r="AE88" i="27" s="1"/>
  <c r="AE108" i="27" s="1"/>
  <c r="AE128" i="27" s="1"/>
  <c r="AE148" i="27" s="1"/>
  <c r="AE168" i="27" s="1"/>
  <c r="AE188" i="27" s="1"/>
  <c r="AE208" i="27" s="1"/>
  <c r="AE228" i="27" s="1"/>
  <c r="Z48" i="27"/>
  <c r="Z68" i="27" s="1"/>
  <c r="Z88" i="27" s="1"/>
  <c r="Z108" i="27" s="1"/>
  <c r="Z128" i="27" s="1"/>
  <c r="Z148" i="27" s="1"/>
  <c r="Z168" i="27" s="1"/>
  <c r="Z188" i="27" s="1"/>
  <c r="Z208" i="27" s="1"/>
  <c r="Z228" i="27" s="1"/>
  <c r="U48" i="27"/>
  <c r="U68" i="27" s="1"/>
  <c r="U88" i="27" s="1"/>
  <c r="U108" i="27" s="1"/>
  <c r="U128" i="27" s="1"/>
  <c r="U148" i="27" s="1"/>
  <c r="U168" i="27" s="1"/>
  <c r="U188" i="27" s="1"/>
  <c r="U208" i="27" s="1"/>
  <c r="U228" i="27" s="1"/>
  <c r="J48" i="27"/>
  <c r="J68" i="27" s="1"/>
  <c r="J47" i="27"/>
  <c r="J67" i="27" s="1"/>
  <c r="J87" i="27" s="1"/>
  <c r="J107" i="27" s="1"/>
  <c r="J127" i="27" s="1"/>
  <c r="J147" i="27" s="1"/>
  <c r="J167" i="27" s="1"/>
  <c r="J187" i="27" s="1"/>
  <c r="J207" i="27" s="1"/>
  <c r="J227" i="27" s="1"/>
  <c r="Z46" i="27"/>
  <c r="Z66" i="27" s="1"/>
  <c r="Z86" i="27" s="1"/>
  <c r="Z106" i="27" s="1"/>
  <c r="Z126" i="27" s="1"/>
  <c r="Z146" i="27" s="1"/>
  <c r="Z166" i="27" s="1"/>
  <c r="Z186" i="27" s="1"/>
  <c r="Z206" i="27" s="1"/>
  <c r="Z226" i="27" s="1"/>
  <c r="J46" i="27"/>
  <c r="J66" i="27" s="1"/>
  <c r="B44" i="27"/>
  <c r="AC40" i="27"/>
  <c r="AC60" i="27" s="1"/>
  <c r="AC80" i="27" s="1"/>
  <c r="AC100" i="27" s="1"/>
  <c r="AC120" i="27" s="1"/>
  <c r="AC140" i="27" s="1"/>
  <c r="AC160" i="27" s="1"/>
  <c r="AC180" i="27" s="1"/>
  <c r="AC200" i="27" s="1"/>
  <c r="AC220" i="27" s="1"/>
  <c r="AC240" i="27" s="1"/>
  <c r="Z40" i="27"/>
  <c r="Z60" i="27" s="1"/>
  <c r="Z80" i="27" s="1"/>
  <c r="Z100" i="27" s="1"/>
  <c r="Z120" i="27" s="1"/>
  <c r="Z140" i="27" s="1"/>
  <c r="Z160" i="27" s="1"/>
  <c r="Z180" i="27" s="1"/>
  <c r="Z200" i="27" s="1"/>
  <c r="Z220" i="27" s="1"/>
  <c r="Z240" i="27" s="1"/>
  <c r="R40" i="27"/>
  <c r="R60" i="27" s="1"/>
  <c r="R80" i="27" s="1"/>
  <c r="J40" i="27"/>
  <c r="J60" i="27" s="1"/>
  <c r="J80" i="27" s="1"/>
  <c r="J100" i="27" s="1"/>
  <c r="J120" i="27" s="1"/>
  <c r="J140" i="27" s="1"/>
  <c r="J160" i="27" s="1"/>
  <c r="J180" i="27" s="1"/>
  <c r="J200" i="27" s="1"/>
  <c r="J220" i="27" s="1"/>
  <c r="J240" i="27" s="1"/>
  <c r="G40" i="27"/>
  <c r="G60" i="27" s="1"/>
  <c r="G80" i="27" s="1"/>
  <c r="G100" i="27" s="1"/>
  <c r="G120" i="27" s="1"/>
  <c r="G140" i="27" s="1"/>
  <c r="G160" i="27" s="1"/>
  <c r="G180" i="27" s="1"/>
  <c r="G200" i="27" s="1"/>
  <c r="G220" i="27" s="1"/>
  <c r="G240" i="27" s="1"/>
  <c r="AC39" i="27"/>
  <c r="AC59" i="27" s="1"/>
  <c r="AC79" i="27" s="1"/>
  <c r="AC99" i="27" s="1"/>
  <c r="AC119" i="27" s="1"/>
  <c r="AC139" i="27" s="1"/>
  <c r="AC159" i="27" s="1"/>
  <c r="AC179" i="27" s="1"/>
  <c r="AC199" i="27" s="1"/>
  <c r="AC219" i="27" s="1"/>
  <c r="AC239" i="27" s="1"/>
  <c r="Z39" i="27"/>
  <c r="Z59" i="27" s="1"/>
  <c r="Z79" i="27" s="1"/>
  <c r="Z99" i="27" s="1"/>
  <c r="Z119" i="27" s="1"/>
  <c r="Z139" i="27" s="1"/>
  <c r="Z159" i="27" s="1"/>
  <c r="Z179" i="27" s="1"/>
  <c r="Z199" i="27" s="1"/>
  <c r="Z219" i="27" s="1"/>
  <c r="Z239" i="27" s="1"/>
  <c r="W39" i="27"/>
  <c r="W59" i="27" s="1"/>
  <c r="W79" i="27" s="1"/>
  <c r="W99" i="27" s="1"/>
  <c r="W119" i="27" s="1"/>
  <c r="W139" i="27" s="1"/>
  <c r="W159" i="27" s="1"/>
  <c r="W179" i="27" s="1"/>
  <c r="W199" i="27" s="1"/>
  <c r="W219" i="27" s="1"/>
  <c r="W239" i="27" s="1"/>
  <c r="R39" i="27"/>
  <c r="R59" i="27" s="1"/>
  <c r="R79" i="27" s="1"/>
  <c r="R99" i="27" s="1"/>
  <c r="R119" i="27" s="1"/>
  <c r="R139" i="27" s="1"/>
  <c r="R159" i="27" s="1"/>
  <c r="R179" i="27" s="1"/>
  <c r="R199" i="27" s="1"/>
  <c r="R219" i="27" s="1"/>
  <c r="R239" i="27" s="1"/>
  <c r="M39" i="27"/>
  <c r="M59" i="27" s="1"/>
  <c r="M79" i="27" s="1"/>
  <c r="M99" i="27" s="1"/>
  <c r="M119" i="27" s="1"/>
  <c r="M139" i="27" s="1"/>
  <c r="M159" i="27" s="1"/>
  <c r="M179" i="27" s="1"/>
  <c r="M199" i="27" s="1"/>
  <c r="M219" i="27" s="1"/>
  <c r="M239" i="27" s="1"/>
  <c r="J39" i="27"/>
  <c r="J59" i="27" s="1"/>
  <c r="J79" i="27" s="1"/>
  <c r="J99" i="27" s="1"/>
  <c r="J119" i="27" s="1"/>
  <c r="G39" i="27"/>
  <c r="G59" i="27" s="1"/>
  <c r="G79" i="27" s="1"/>
  <c r="G99" i="27" s="1"/>
  <c r="G119" i="27" s="1"/>
  <c r="G139" i="27" s="1"/>
  <c r="G159" i="27" s="1"/>
  <c r="G179" i="27" s="1"/>
  <c r="G199" i="27" s="1"/>
  <c r="G219" i="27" s="1"/>
  <c r="G239" i="27" s="1"/>
  <c r="Z38" i="27"/>
  <c r="Z58" i="27" s="1"/>
  <c r="Z78" i="27" s="1"/>
  <c r="Z98" i="27" s="1"/>
  <c r="Z118" i="27" s="1"/>
  <c r="Z138" i="27" s="1"/>
  <c r="Z158" i="27" s="1"/>
  <c r="Z178" i="27" s="1"/>
  <c r="Z198" i="27" s="1"/>
  <c r="Z218" i="27" s="1"/>
  <c r="Z238" i="27" s="1"/>
  <c r="R38" i="27"/>
  <c r="R58" i="27" s="1"/>
  <c r="R78" i="27" s="1"/>
  <c r="J38" i="27"/>
  <c r="J58" i="27" s="1"/>
  <c r="J78" i="27" s="1"/>
  <c r="J98" i="27" s="1"/>
  <c r="J118" i="27" s="1"/>
  <c r="J138" i="27" s="1"/>
  <c r="J158" i="27" s="1"/>
  <c r="J178" i="27" s="1"/>
  <c r="J198" i="27" s="1"/>
  <c r="J218" i="27" s="1"/>
  <c r="J238" i="27" s="1"/>
  <c r="AC37" i="27"/>
  <c r="AC57" i="27" s="1"/>
  <c r="AC77" i="27" s="1"/>
  <c r="AC97" i="27" s="1"/>
  <c r="AC117" i="27" s="1"/>
  <c r="AC137" i="27" s="1"/>
  <c r="AC157" i="27" s="1"/>
  <c r="AC177" i="27" s="1"/>
  <c r="AC197" i="27" s="1"/>
  <c r="AC217" i="27" s="1"/>
  <c r="AC237" i="27" s="1"/>
  <c r="Z37" i="27"/>
  <c r="Z57" i="27" s="1"/>
  <c r="Z77" i="27" s="1"/>
  <c r="Z97" i="27" s="1"/>
  <c r="Z117" i="27" s="1"/>
  <c r="Z137" i="27" s="1"/>
  <c r="Z157" i="27" s="1"/>
  <c r="Z177" i="27" s="1"/>
  <c r="Z197" i="27" s="1"/>
  <c r="Z217" i="27" s="1"/>
  <c r="Z237" i="27" s="1"/>
  <c r="W37" i="27"/>
  <c r="W57" i="27" s="1"/>
  <c r="W77" i="27" s="1"/>
  <c r="W97" i="27" s="1"/>
  <c r="W117" i="27" s="1"/>
  <c r="W137" i="27" s="1"/>
  <c r="W157" i="27" s="1"/>
  <c r="W177" i="27" s="1"/>
  <c r="W197" i="27" s="1"/>
  <c r="W217" i="27" s="1"/>
  <c r="W237" i="27" s="1"/>
  <c r="R37" i="27"/>
  <c r="R57" i="27" s="1"/>
  <c r="R77" i="27" s="1"/>
  <c r="R97" i="27" s="1"/>
  <c r="R117" i="27" s="1"/>
  <c r="R137" i="27" s="1"/>
  <c r="R157" i="27" s="1"/>
  <c r="R177" i="27" s="1"/>
  <c r="R197" i="27" s="1"/>
  <c r="R217" i="27" s="1"/>
  <c r="R237" i="27" s="1"/>
  <c r="M37" i="27"/>
  <c r="M57" i="27" s="1"/>
  <c r="M77" i="27" s="1"/>
  <c r="M97" i="27" s="1"/>
  <c r="M117" i="27" s="1"/>
  <c r="M137" i="27" s="1"/>
  <c r="M157" i="27" s="1"/>
  <c r="M177" i="27" s="1"/>
  <c r="M197" i="27" s="1"/>
  <c r="M217" i="27" s="1"/>
  <c r="M237" i="27" s="1"/>
  <c r="J37" i="27"/>
  <c r="J57" i="27" s="1"/>
  <c r="J77" i="27" s="1"/>
  <c r="J97" i="27" s="1"/>
  <c r="J117" i="27" s="1"/>
  <c r="G37" i="27"/>
  <c r="G57" i="27" s="1"/>
  <c r="G77" i="27" s="1"/>
  <c r="G97" i="27" s="1"/>
  <c r="G117" i="27" s="1"/>
  <c r="G137" i="27" s="1"/>
  <c r="G157" i="27" s="1"/>
  <c r="G177" i="27" s="1"/>
  <c r="G197" i="27" s="1"/>
  <c r="G217" i="27" s="1"/>
  <c r="G237" i="27" s="1"/>
  <c r="AC36" i="27"/>
  <c r="AC56" i="27" s="1"/>
  <c r="AC76" i="27" s="1"/>
  <c r="AC96" i="27" s="1"/>
  <c r="AC116" i="27" s="1"/>
  <c r="AC136" i="27" s="1"/>
  <c r="AC156" i="27" s="1"/>
  <c r="AC176" i="27" s="1"/>
  <c r="AC196" i="27" s="1"/>
  <c r="AC216" i="27" s="1"/>
  <c r="AC236" i="27" s="1"/>
  <c r="Z36" i="27"/>
  <c r="Z56" i="27" s="1"/>
  <c r="Z76" i="27" s="1"/>
  <c r="Z96" i="27" s="1"/>
  <c r="Z116" i="27" s="1"/>
  <c r="Z136" i="27" s="1"/>
  <c r="Z156" i="27" s="1"/>
  <c r="Z176" i="27" s="1"/>
  <c r="Z196" i="27" s="1"/>
  <c r="Z216" i="27" s="1"/>
  <c r="Z236" i="27" s="1"/>
  <c r="R36" i="27"/>
  <c r="R56" i="27" s="1"/>
  <c r="R76" i="27" s="1"/>
  <c r="J36" i="27"/>
  <c r="J56" i="27" s="1"/>
  <c r="J76" i="27" s="1"/>
  <c r="J96" i="27" s="1"/>
  <c r="J116" i="27" s="1"/>
  <c r="J136" i="27" s="1"/>
  <c r="J156" i="27" s="1"/>
  <c r="J176" i="27" s="1"/>
  <c r="J196" i="27" s="1"/>
  <c r="J216" i="27" s="1"/>
  <c r="J236" i="27" s="1"/>
  <c r="G36" i="27"/>
  <c r="G56" i="27" s="1"/>
  <c r="G76" i="27" s="1"/>
  <c r="G96" i="27" s="1"/>
  <c r="G116" i="27" s="1"/>
  <c r="G136" i="27" s="1"/>
  <c r="G156" i="27" s="1"/>
  <c r="G176" i="27" s="1"/>
  <c r="G196" i="27" s="1"/>
  <c r="G216" i="27" s="1"/>
  <c r="G236" i="27" s="1"/>
  <c r="AC35" i="27"/>
  <c r="AC55" i="27" s="1"/>
  <c r="AC75" i="27" s="1"/>
  <c r="AC95" i="27" s="1"/>
  <c r="AC115" i="27" s="1"/>
  <c r="AC135" i="27" s="1"/>
  <c r="AC155" i="27" s="1"/>
  <c r="AC175" i="27" s="1"/>
  <c r="AC195" i="27" s="1"/>
  <c r="AC215" i="27" s="1"/>
  <c r="AC235" i="27" s="1"/>
  <c r="Z35" i="27"/>
  <c r="Z55" i="27" s="1"/>
  <c r="Z75" i="27" s="1"/>
  <c r="Z95" i="27" s="1"/>
  <c r="Z115" i="27" s="1"/>
  <c r="Z135" i="27" s="1"/>
  <c r="Z155" i="27" s="1"/>
  <c r="Z175" i="27" s="1"/>
  <c r="Z195" i="27" s="1"/>
  <c r="Z215" i="27" s="1"/>
  <c r="Z235" i="27" s="1"/>
  <c r="W35" i="27"/>
  <c r="W55" i="27" s="1"/>
  <c r="W75" i="27" s="1"/>
  <c r="W95" i="27" s="1"/>
  <c r="W115" i="27" s="1"/>
  <c r="W135" i="27" s="1"/>
  <c r="W155" i="27" s="1"/>
  <c r="W175" i="27" s="1"/>
  <c r="W195" i="27" s="1"/>
  <c r="W215" i="27" s="1"/>
  <c r="W235" i="27" s="1"/>
  <c r="R35" i="27"/>
  <c r="R55" i="27" s="1"/>
  <c r="R75" i="27" s="1"/>
  <c r="R95" i="27" s="1"/>
  <c r="R115" i="27" s="1"/>
  <c r="R135" i="27" s="1"/>
  <c r="R155" i="27" s="1"/>
  <c r="R175" i="27" s="1"/>
  <c r="R195" i="27" s="1"/>
  <c r="R215" i="27" s="1"/>
  <c r="R235" i="27" s="1"/>
  <c r="M35" i="27"/>
  <c r="M55" i="27" s="1"/>
  <c r="M75" i="27" s="1"/>
  <c r="M95" i="27" s="1"/>
  <c r="M115" i="27" s="1"/>
  <c r="M135" i="27" s="1"/>
  <c r="M155" i="27" s="1"/>
  <c r="M175" i="27" s="1"/>
  <c r="M195" i="27" s="1"/>
  <c r="M215" i="27" s="1"/>
  <c r="M235" i="27" s="1"/>
  <c r="J35" i="27"/>
  <c r="J55" i="27" s="1"/>
  <c r="J75" i="27" s="1"/>
  <c r="J95" i="27" s="1"/>
  <c r="J115" i="27" s="1"/>
  <c r="G35" i="27"/>
  <c r="G55" i="27" s="1"/>
  <c r="G75" i="27" s="1"/>
  <c r="G95" i="27" s="1"/>
  <c r="G115" i="27" s="1"/>
  <c r="G135" i="27" s="1"/>
  <c r="G155" i="27" s="1"/>
  <c r="G175" i="27" s="1"/>
  <c r="G195" i="27" s="1"/>
  <c r="G215" i="27" s="1"/>
  <c r="G235" i="27" s="1"/>
  <c r="Z34" i="27"/>
  <c r="Z54" i="27" s="1"/>
  <c r="Z74" i="27" s="1"/>
  <c r="Z94" i="27" s="1"/>
  <c r="Z114" i="27" s="1"/>
  <c r="Z134" i="27" s="1"/>
  <c r="Z154" i="27" s="1"/>
  <c r="Z174" i="27" s="1"/>
  <c r="Z194" i="27" s="1"/>
  <c r="Z214" i="27" s="1"/>
  <c r="Z234" i="27" s="1"/>
  <c r="R34" i="27"/>
  <c r="R54" i="27" s="1"/>
  <c r="R74" i="27" s="1"/>
  <c r="J34" i="27"/>
  <c r="J54" i="27" s="1"/>
  <c r="J74" i="27" s="1"/>
  <c r="J94" i="27" s="1"/>
  <c r="J114" i="27" s="1"/>
  <c r="J134" i="27" s="1"/>
  <c r="J154" i="27" s="1"/>
  <c r="J174" i="27" s="1"/>
  <c r="J194" i="27" s="1"/>
  <c r="J214" i="27" s="1"/>
  <c r="J234" i="27" s="1"/>
  <c r="AC33" i="27"/>
  <c r="AC53" i="27" s="1"/>
  <c r="AC73" i="27" s="1"/>
  <c r="AC93" i="27" s="1"/>
  <c r="AC113" i="27" s="1"/>
  <c r="AC133" i="27" s="1"/>
  <c r="AC153" i="27" s="1"/>
  <c r="AC173" i="27" s="1"/>
  <c r="AC193" i="27" s="1"/>
  <c r="AC213" i="27" s="1"/>
  <c r="AC233" i="27" s="1"/>
  <c r="Z33" i="27"/>
  <c r="Z53" i="27" s="1"/>
  <c r="Z73" i="27" s="1"/>
  <c r="Z93" i="27" s="1"/>
  <c r="Z113" i="27" s="1"/>
  <c r="Z133" i="27" s="1"/>
  <c r="Z153" i="27" s="1"/>
  <c r="Z173" i="27" s="1"/>
  <c r="Z193" i="27" s="1"/>
  <c r="Z213" i="27" s="1"/>
  <c r="Z233" i="27" s="1"/>
  <c r="W33" i="27"/>
  <c r="W53" i="27" s="1"/>
  <c r="W73" i="27" s="1"/>
  <c r="W93" i="27" s="1"/>
  <c r="W113" i="27" s="1"/>
  <c r="W133" i="27" s="1"/>
  <c r="W153" i="27" s="1"/>
  <c r="W173" i="27" s="1"/>
  <c r="W193" i="27" s="1"/>
  <c r="W213" i="27" s="1"/>
  <c r="W233" i="27" s="1"/>
  <c r="R33" i="27"/>
  <c r="R53" i="27" s="1"/>
  <c r="R73" i="27" s="1"/>
  <c r="R93" i="27" s="1"/>
  <c r="R113" i="27" s="1"/>
  <c r="R133" i="27" s="1"/>
  <c r="R153" i="27" s="1"/>
  <c r="R173" i="27" s="1"/>
  <c r="R193" i="27" s="1"/>
  <c r="R213" i="27" s="1"/>
  <c r="R233" i="27" s="1"/>
  <c r="M33" i="27"/>
  <c r="M53" i="27" s="1"/>
  <c r="M73" i="27" s="1"/>
  <c r="M93" i="27" s="1"/>
  <c r="M113" i="27" s="1"/>
  <c r="M133" i="27" s="1"/>
  <c r="M153" i="27" s="1"/>
  <c r="M173" i="27" s="1"/>
  <c r="M193" i="27" s="1"/>
  <c r="M213" i="27" s="1"/>
  <c r="M233" i="27" s="1"/>
  <c r="J33" i="27"/>
  <c r="J53" i="27" s="1"/>
  <c r="J73" i="27" s="1"/>
  <c r="J93" i="27" s="1"/>
  <c r="J113" i="27" s="1"/>
  <c r="G33" i="27"/>
  <c r="G53" i="27" s="1"/>
  <c r="G73" i="27" s="1"/>
  <c r="G93" i="27" s="1"/>
  <c r="G113" i="27" s="1"/>
  <c r="G133" i="27" s="1"/>
  <c r="G153" i="27" s="1"/>
  <c r="G173" i="27" s="1"/>
  <c r="G193" i="27" s="1"/>
  <c r="G213" i="27" s="1"/>
  <c r="G233" i="27" s="1"/>
  <c r="AC32" i="27"/>
  <c r="AC52" i="27" s="1"/>
  <c r="AC72" i="27" s="1"/>
  <c r="AC92" i="27" s="1"/>
  <c r="AC112" i="27" s="1"/>
  <c r="AC132" i="27" s="1"/>
  <c r="AC152" i="27" s="1"/>
  <c r="AC172" i="27" s="1"/>
  <c r="AC192" i="27" s="1"/>
  <c r="AC212" i="27" s="1"/>
  <c r="AC232" i="27" s="1"/>
  <c r="Z32" i="27"/>
  <c r="Z52" i="27" s="1"/>
  <c r="Z72" i="27" s="1"/>
  <c r="Z92" i="27" s="1"/>
  <c r="Z112" i="27" s="1"/>
  <c r="Z132" i="27" s="1"/>
  <c r="Z152" i="27" s="1"/>
  <c r="Z172" i="27" s="1"/>
  <c r="Z192" i="27" s="1"/>
  <c r="Z212" i="27" s="1"/>
  <c r="Z232" i="27" s="1"/>
  <c r="R32" i="27"/>
  <c r="R52" i="27" s="1"/>
  <c r="R72" i="27" s="1"/>
  <c r="J32" i="27"/>
  <c r="J52" i="27" s="1"/>
  <c r="J72" i="27" s="1"/>
  <c r="J92" i="27" s="1"/>
  <c r="J112" i="27" s="1"/>
  <c r="J132" i="27" s="1"/>
  <c r="J152" i="27" s="1"/>
  <c r="J172" i="27" s="1"/>
  <c r="J192" i="27" s="1"/>
  <c r="J212" i="27" s="1"/>
  <c r="J232" i="27" s="1"/>
  <c r="G32" i="27"/>
  <c r="G52" i="27" s="1"/>
  <c r="G72" i="27" s="1"/>
  <c r="G92" i="27" s="1"/>
  <c r="G112" i="27" s="1"/>
  <c r="G132" i="27" s="1"/>
  <c r="G152" i="27" s="1"/>
  <c r="G172" i="27" s="1"/>
  <c r="G192" i="27" s="1"/>
  <c r="G212" i="27" s="1"/>
  <c r="G232" i="27" s="1"/>
  <c r="AC31" i="27"/>
  <c r="AC51" i="27" s="1"/>
  <c r="AC71" i="27" s="1"/>
  <c r="AC91" i="27" s="1"/>
  <c r="AC111" i="27" s="1"/>
  <c r="AC131" i="27" s="1"/>
  <c r="AC151" i="27" s="1"/>
  <c r="AC171" i="27" s="1"/>
  <c r="AC191" i="27" s="1"/>
  <c r="AC211" i="27" s="1"/>
  <c r="AC231" i="27" s="1"/>
  <c r="Z31" i="27"/>
  <c r="Z51" i="27" s="1"/>
  <c r="Z71" i="27" s="1"/>
  <c r="Z91" i="27" s="1"/>
  <c r="Z111" i="27" s="1"/>
  <c r="Z131" i="27" s="1"/>
  <c r="Z151" i="27" s="1"/>
  <c r="Z171" i="27" s="1"/>
  <c r="Z191" i="27" s="1"/>
  <c r="Z211" i="27" s="1"/>
  <c r="Z231" i="27" s="1"/>
  <c r="W31" i="27"/>
  <c r="W51" i="27" s="1"/>
  <c r="W71" i="27" s="1"/>
  <c r="W91" i="27" s="1"/>
  <c r="W111" i="27" s="1"/>
  <c r="W131" i="27" s="1"/>
  <c r="W151" i="27" s="1"/>
  <c r="W171" i="27" s="1"/>
  <c r="W191" i="27" s="1"/>
  <c r="W211" i="27" s="1"/>
  <c r="W231" i="27" s="1"/>
  <c r="R31" i="27"/>
  <c r="R51" i="27" s="1"/>
  <c r="R71" i="27" s="1"/>
  <c r="R91" i="27" s="1"/>
  <c r="R111" i="27" s="1"/>
  <c r="R131" i="27" s="1"/>
  <c r="R151" i="27" s="1"/>
  <c r="R171" i="27" s="1"/>
  <c r="R191" i="27" s="1"/>
  <c r="R211" i="27" s="1"/>
  <c r="R231" i="27" s="1"/>
  <c r="M31" i="27"/>
  <c r="M51" i="27" s="1"/>
  <c r="M71" i="27" s="1"/>
  <c r="M91" i="27" s="1"/>
  <c r="M111" i="27" s="1"/>
  <c r="M131" i="27" s="1"/>
  <c r="M151" i="27" s="1"/>
  <c r="M171" i="27" s="1"/>
  <c r="M191" i="27" s="1"/>
  <c r="M211" i="27" s="1"/>
  <c r="M231" i="27" s="1"/>
  <c r="J31" i="27"/>
  <c r="J51" i="27" s="1"/>
  <c r="J71" i="27" s="1"/>
  <c r="J91" i="27" s="1"/>
  <c r="J111" i="27" s="1"/>
  <c r="G31" i="27"/>
  <c r="G51" i="27" s="1"/>
  <c r="G71" i="27" s="1"/>
  <c r="G91" i="27" s="1"/>
  <c r="G111" i="27" s="1"/>
  <c r="G131" i="27" s="1"/>
  <c r="G151" i="27" s="1"/>
  <c r="G171" i="27" s="1"/>
  <c r="G191" i="27" s="1"/>
  <c r="G211" i="27" s="1"/>
  <c r="G231" i="27" s="1"/>
  <c r="Z30" i="27"/>
  <c r="Z50" i="27" s="1"/>
  <c r="Z70" i="27" s="1"/>
  <c r="Z90" i="27" s="1"/>
  <c r="Z110" i="27" s="1"/>
  <c r="Z130" i="27" s="1"/>
  <c r="Z150" i="27" s="1"/>
  <c r="Z170" i="27" s="1"/>
  <c r="Z190" i="27" s="1"/>
  <c r="Z210" i="27" s="1"/>
  <c r="Z230" i="27" s="1"/>
  <c r="R30" i="27"/>
  <c r="R50" i="27" s="1"/>
  <c r="R70" i="27" s="1"/>
  <c r="J30" i="27"/>
  <c r="J50" i="27" s="1"/>
  <c r="J70" i="27" s="1"/>
  <c r="J90" i="27" s="1"/>
  <c r="J110" i="27" s="1"/>
  <c r="J130" i="27" s="1"/>
  <c r="J150" i="27" s="1"/>
  <c r="J170" i="27" s="1"/>
  <c r="J190" i="27" s="1"/>
  <c r="J210" i="27" s="1"/>
  <c r="J230" i="27" s="1"/>
  <c r="AC29" i="27"/>
  <c r="AC49" i="27" s="1"/>
  <c r="AC69" i="27" s="1"/>
  <c r="AC89" i="27" s="1"/>
  <c r="AC109" i="27" s="1"/>
  <c r="AC129" i="27" s="1"/>
  <c r="AC149" i="27" s="1"/>
  <c r="AC169" i="27" s="1"/>
  <c r="AC189" i="27" s="1"/>
  <c r="AC209" i="27" s="1"/>
  <c r="AC229" i="27" s="1"/>
  <c r="Z29" i="27"/>
  <c r="Z49" i="27" s="1"/>
  <c r="Z69" i="27" s="1"/>
  <c r="Z89" i="27" s="1"/>
  <c r="Z109" i="27" s="1"/>
  <c r="Z129" i="27" s="1"/>
  <c r="Z149" i="27" s="1"/>
  <c r="Z169" i="27" s="1"/>
  <c r="Z189" i="27" s="1"/>
  <c r="Z209" i="27" s="1"/>
  <c r="Z229" i="27" s="1"/>
  <c r="W29" i="27"/>
  <c r="W49" i="27" s="1"/>
  <c r="W69" i="27" s="1"/>
  <c r="W89" i="27" s="1"/>
  <c r="W109" i="27" s="1"/>
  <c r="W129" i="27" s="1"/>
  <c r="W149" i="27" s="1"/>
  <c r="W169" i="27" s="1"/>
  <c r="W189" i="27" s="1"/>
  <c r="W209" i="27" s="1"/>
  <c r="W229" i="27" s="1"/>
  <c r="R29" i="27"/>
  <c r="R49" i="27" s="1"/>
  <c r="R69" i="27" s="1"/>
  <c r="R89" i="27" s="1"/>
  <c r="R109" i="27" s="1"/>
  <c r="R129" i="27" s="1"/>
  <c r="R149" i="27" s="1"/>
  <c r="R169" i="27" s="1"/>
  <c r="R189" i="27" s="1"/>
  <c r="R209" i="27" s="1"/>
  <c r="R229" i="27" s="1"/>
  <c r="J29" i="27"/>
  <c r="G29" i="27"/>
  <c r="G49" i="27" s="1"/>
  <c r="G69" i="27" s="1"/>
  <c r="G89" i="27" s="1"/>
  <c r="G109" i="27" s="1"/>
  <c r="G129" i="27" s="1"/>
  <c r="G149" i="27" s="1"/>
  <c r="G169" i="27" s="1"/>
  <c r="G189" i="27" s="1"/>
  <c r="G209" i="27" s="1"/>
  <c r="G229" i="27" s="1"/>
  <c r="AC28" i="27"/>
  <c r="AC48" i="27" s="1"/>
  <c r="AC68" i="27" s="1"/>
  <c r="AC88" i="27" s="1"/>
  <c r="AC108" i="27" s="1"/>
  <c r="AC128" i="27" s="1"/>
  <c r="AC148" i="27" s="1"/>
  <c r="AC168" i="27" s="1"/>
  <c r="AC188" i="27" s="1"/>
  <c r="AC208" i="27" s="1"/>
  <c r="AC228" i="27" s="1"/>
  <c r="Z28" i="27"/>
  <c r="W28" i="27"/>
  <c r="W48" i="27" s="1"/>
  <c r="W68" i="27" s="1"/>
  <c r="W88" i="27" s="1"/>
  <c r="W108" i="27" s="1"/>
  <c r="W128" i="27" s="1"/>
  <c r="W148" i="27" s="1"/>
  <c r="W168" i="27" s="1"/>
  <c r="W188" i="27" s="1"/>
  <c r="W208" i="27" s="1"/>
  <c r="W228" i="27" s="1"/>
  <c r="R28" i="27"/>
  <c r="R48" i="27" s="1"/>
  <c r="R68" i="27" s="1"/>
  <c r="R88" i="27" s="1"/>
  <c r="R108" i="27" s="1"/>
  <c r="R128" i="27" s="1"/>
  <c r="R148" i="27" s="1"/>
  <c r="R168" i="27" s="1"/>
  <c r="R188" i="27" s="1"/>
  <c r="R208" i="27" s="1"/>
  <c r="R228" i="27" s="1"/>
  <c r="J28" i="27"/>
  <c r="G28" i="27"/>
  <c r="G48" i="27" s="1"/>
  <c r="G68" i="27" s="1"/>
  <c r="G88" i="27" s="1"/>
  <c r="G108" i="27" s="1"/>
  <c r="G128" i="27" s="1"/>
  <c r="G148" i="27" s="1"/>
  <c r="G168" i="27" s="1"/>
  <c r="G188" i="27" s="1"/>
  <c r="G208" i="27" s="1"/>
  <c r="G228" i="27" s="1"/>
  <c r="AC27" i="27"/>
  <c r="AC47" i="27" s="1"/>
  <c r="AC67" i="27" s="1"/>
  <c r="AC87" i="27" s="1"/>
  <c r="AC107" i="27" s="1"/>
  <c r="AC127" i="27" s="1"/>
  <c r="AC147" i="27" s="1"/>
  <c r="AC167" i="27" s="1"/>
  <c r="AC187" i="27" s="1"/>
  <c r="AC207" i="27" s="1"/>
  <c r="AC227" i="27" s="1"/>
  <c r="Y27" i="27"/>
  <c r="Y47" i="27" s="1"/>
  <c r="Y67" i="27" s="1"/>
  <c r="Y87" i="27" s="1"/>
  <c r="Y107" i="27" s="1"/>
  <c r="Y127" i="27" s="1"/>
  <c r="Y147" i="27" s="1"/>
  <c r="Y167" i="27" s="1"/>
  <c r="Y187" i="27" s="1"/>
  <c r="Y207" i="27" s="1"/>
  <c r="Y227" i="27" s="1"/>
  <c r="U27" i="27"/>
  <c r="U47" i="27" s="1"/>
  <c r="U67" i="27" s="1"/>
  <c r="U87" i="27" s="1"/>
  <c r="U107" i="27" s="1"/>
  <c r="U127" i="27" s="1"/>
  <c r="U147" i="27" s="1"/>
  <c r="U167" i="27" s="1"/>
  <c r="U187" i="27" s="1"/>
  <c r="U207" i="27" s="1"/>
  <c r="U227" i="27" s="1"/>
  <c r="Q27" i="27"/>
  <c r="Q47" i="27" s="1"/>
  <c r="Q67" i="27" s="1"/>
  <c r="Q87" i="27" s="1"/>
  <c r="Q107" i="27" s="1"/>
  <c r="Q127" i="27" s="1"/>
  <c r="M27" i="27"/>
  <c r="M47" i="27" s="1"/>
  <c r="M67" i="27" s="1"/>
  <c r="M87" i="27" s="1"/>
  <c r="M107" i="27" s="1"/>
  <c r="M127" i="27" s="1"/>
  <c r="M147" i="27" s="1"/>
  <c r="M167" i="27" s="1"/>
  <c r="M187" i="27" s="1"/>
  <c r="M207" i="27" s="1"/>
  <c r="M227" i="27" s="1"/>
  <c r="I27" i="27"/>
  <c r="I47" i="27" s="1"/>
  <c r="I67" i="27" s="1"/>
  <c r="I87" i="27" s="1"/>
  <c r="I107" i="27" s="1"/>
  <c r="I127" i="27" s="1"/>
  <c r="I147" i="27" s="1"/>
  <c r="I167" i="27" s="1"/>
  <c r="I187" i="27" s="1"/>
  <c r="I207" i="27" s="1"/>
  <c r="I227" i="27" s="1"/>
  <c r="E27" i="27"/>
  <c r="E47" i="27" s="1"/>
  <c r="E67" i="27" s="1"/>
  <c r="E87" i="27" s="1"/>
  <c r="E107" i="27" s="1"/>
  <c r="E127" i="27" s="1"/>
  <c r="E147" i="27" s="1"/>
  <c r="E167" i="27" s="1"/>
  <c r="E187" i="27" s="1"/>
  <c r="E207" i="27" s="1"/>
  <c r="E227" i="27" s="1"/>
  <c r="AG25" i="27"/>
  <c r="AG45" i="27" s="1"/>
  <c r="AG65" i="27" s="1"/>
  <c r="AG85" i="27" s="1"/>
  <c r="AG105" i="27" s="1"/>
  <c r="AG125" i="27" s="1"/>
  <c r="AG145" i="27" s="1"/>
  <c r="AG165" i="27" s="1"/>
  <c r="AG185" i="27" s="1"/>
  <c r="AG205" i="27" s="1"/>
  <c r="AG225" i="27" s="1"/>
  <c r="Q25" i="27"/>
  <c r="Q45" i="27" s="1"/>
  <c r="Q65" i="27" s="1"/>
  <c r="Q85" i="27" s="1"/>
  <c r="Q105" i="27" s="1"/>
  <c r="Q125" i="27" s="1"/>
  <c r="Q145" i="27" s="1"/>
  <c r="Q165" i="27" s="1"/>
  <c r="Q185" i="27" s="1"/>
  <c r="Q205" i="27" s="1"/>
  <c r="Q225" i="27" s="1"/>
  <c r="M25" i="27"/>
  <c r="M45" i="27" s="1"/>
  <c r="M65" i="27" s="1"/>
  <c r="M85" i="27" s="1"/>
  <c r="M105" i="27" s="1"/>
  <c r="M125" i="27" s="1"/>
  <c r="M145" i="27" s="1"/>
  <c r="M165" i="27" s="1"/>
  <c r="M185" i="27" s="1"/>
  <c r="M205" i="27" s="1"/>
  <c r="M225" i="27" s="1"/>
  <c r="B24" i="27"/>
  <c r="AG20" i="27"/>
  <c r="AG40" i="27" s="1"/>
  <c r="AG60" i="27" s="1"/>
  <c r="AG80" i="27" s="1"/>
  <c r="AG100" i="27" s="1"/>
  <c r="AG120" i="27" s="1"/>
  <c r="AG140" i="27" s="1"/>
  <c r="AG160" i="27" s="1"/>
  <c r="AG180" i="27" s="1"/>
  <c r="AG200" i="27" s="1"/>
  <c r="AG220" i="27" s="1"/>
  <c r="AG240" i="27" s="1"/>
  <c r="AF20" i="27"/>
  <c r="AF40" i="27" s="1"/>
  <c r="AF60" i="27" s="1"/>
  <c r="AF80" i="27" s="1"/>
  <c r="AF100" i="27" s="1"/>
  <c r="AF120" i="27" s="1"/>
  <c r="AF140" i="27" s="1"/>
  <c r="AF160" i="27" s="1"/>
  <c r="AF180" i="27" s="1"/>
  <c r="AF200" i="27" s="1"/>
  <c r="AF220" i="27" s="1"/>
  <c r="AF240" i="27" s="1"/>
  <c r="AE20" i="27"/>
  <c r="AE40" i="27" s="1"/>
  <c r="AE60" i="27" s="1"/>
  <c r="AE80" i="27" s="1"/>
  <c r="AE100" i="27" s="1"/>
  <c r="AE120" i="27" s="1"/>
  <c r="AE140" i="27" s="1"/>
  <c r="AE160" i="27" s="1"/>
  <c r="AE180" i="27" s="1"/>
  <c r="AE200" i="27" s="1"/>
  <c r="AE220" i="27" s="1"/>
  <c r="AE240" i="27" s="1"/>
  <c r="AD20" i="27"/>
  <c r="AD40" i="27" s="1"/>
  <c r="AD60" i="27" s="1"/>
  <c r="AD80" i="27" s="1"/>
  <c r="AD100" i="27" s="1"/>
  <c r="AD120" i="27" s="1"/>
  <c r="AD140" i="27" s="1"/>
  <c r="AD160" i="27" s="1"/>
  <c r="AD180" i="27" s="1"/>
  <c r="AD200" i="27" s="1"/>
  <c r="AD220" i="27" s="1"/>
  <c r="AD240" i="27" s="1"/>
  <c r="AC20" i="27"/>
  <c r="AB20" i="27"/>
  <c r="AB40" i="27" s="1"/>
  <c r="AB60" i="27" s="1"/>
  <c r="AB80" i="27" s="1"/>
  <c r="AA20" i="27"/>
  <c r="AA40" i="27" s="1"/>
  <c r="AA60" i="27" s="1"/>
  <c r="AA80" i="27" s="1"/>
  <c r="AA100" i="27" s="1"/>
  <c r="AA120" i="27" s="1"/>
  <c r="AA140" i="27" s="1"/>
  <c r="AA160" i="27" s="1"/>
  <c r="AA180" i="27" s="1"/>
  <c r="AA200" i="27" s="1"/>
  <c r="AA220" i="27" s="1"/>
  <c r="AA240" i="27" s="1"/>
  <c r="Z20" i="27"/>
  <c r="Y20" i="27"/>
  <c r="Y40" i="27" s="1"/>
  <c r="Y60" i="27" s="1"/>
  <c r="Y80" i="27" s="1"/>
  <c r="Y100" i="27" s="1"/>
  <c r="Y120" i="27" s="1"/>
  <c r="Y140" i="27" s="1"/>
  <c r="Y160" i="27" s="1"/>
  <c r="Y180" i="27" s="1"/>
  <c r="Y200" i="27" s="1"/>
  <c r="Y220" i="27" s="1"/>
  <c r="Y240" i="27" s="1"/>
  <c r="X20" i="27"/>
  <c r="X40" i="27" s="1"/>
  <c r="X60" i="27" s="1"/>
  <c r="X80" i="27" s="1"/>
  <c r="X100" i="27" s="1"/>
  <c r="X120" i="27" s="1"/>
  <c r="X140" i="27" s="1"/>
  <c r="X160" i="27" s="1"/>
  <c r="X180" i="27" s="1"/>
  <c r="X200" i="27" s="1"/>
  <c r="X220" i="27" s="1"/>
  <c r="X240" i="27" s="1"/>
  <c r="W20" i="27"/>
  <c r="W40" i="27" s="1"/>
  <c r="W60" i="27" s="1"/>
  <c r="W80" i="27" s="1"/>
  <c r="W100" i="27" s="1"/>
  <c r="W120" i="27" s="1"/>
  <c r="W140" i="27" s="1"/>
  <c r="W160" i="27" s="1"/>
  <c r="W180" i="27" s="1"/>
  <c r="W200" i="27" s="1"/>
  <c r="W220" i="27" s="1"/>
  <c r="W240" i="27" s="1"/>
  <c r="V20" i="27"/>
  <c r="V40" i="27" s="1"/>
  <c r="V60" i="27" s="1"/>
  <c r="V80" i="27" s="1"/>
  <c r="V100" i="27" s="1"/>
  <c r="V120" i="27" s="1"/>
  <c r="V140" i="27" s="1"/>
  <c r="V160" i="27" s="1"/>
  <c r="V180" i="27" s="1"/>
  <c r="V200" i="27" s="1"/>
  <c r="V220" i="27" s="1"/>
  <c r="V240" i="27" s="1"/>
  <c r="U20" i="27"/>
  <c r="U40" i="27" s="1"/>
  <c r="U60" i="27" s="1"/>
  <c r="U80" i="27" s="1"/>
  <c r="U100" i="27" s="1"/>
  <c r="U120" i="27" s="1"/>
  <c r="U140" i="27" s="1"/>
  <c r="U160" i="27" s="1"/>
  <c r="U180" i="27" s="1"/>
  <c r="U200" i="27" s="1"/>
  <c r="U220" i="27" s="1"/>
  <c r="U240" i="27" s="1"/>
  <c r="T20" i="27"/>
  <c r="T40" i="27" s="1"/>
  <c r="T60" i="27" s="1"/>
  <c r="T80" i="27" s="1"/>
  <c r="T100" i="27" s="1"/>
  <c r="T120" i="27" s="1"/>
  <c r="T140" i="27" s="1"/>
  <c r="T160" i="27" s="1"/>
  <c r="T180" i="27" s="1"/>
  <c r="T200" i="27" s="1"/>
  <c r="T220" i="27" s="1"/>
  <c r="T240" i="27" s="1"/>
  <c r="S20" i="27"/>
  <c r="S40" i="27" s="1"/>
  <c r="S60" i="27" s="1"/>
  <c r="S80" i="27" s="1"/>
  <c r="S100" i="27" s="1"/>
  <c r="S120" i="27" s="1"/>
  <c r="S140" i="27" s="1"/>
  <c r="S160" i="27" s="1"/>
  <c r="S180" i="27" s="1"/>
  <c r="S200" i="27" s="1"/>
  <c r="S220" i="27" s="1"/>
  <c r="S240" i="27" s="1"/>
  <c r="R20" i="27"/>
  <c r="Q20" i="27"/>
  <c r="Q40" i="27" s="1"/>
  <c r="Q60" i="27" s="1"/>
  <c r="Q80" i="27" s="1"/>
  <c r="Q100" i="27" s="1"/>
  <c r="Q120" i="27" s="1"/>
  <c r="Q140" i="27" s="1"/>
  <c r="Q160" i="27" s="1"/>
  <c r="Q180" i="27" s="1"/>
  <c r="Q200" i="27" s="1"/>
  <c r="Q220" i="27" s="1"/>
  <c r="Q240" i="27" s="1"/>
  <c r="P20" i="27"/>
  <c r="P40" i="27" s="1"/>
  <c r="P60" i="27" s="1"/>
  <c r="P80" i="27" s="1"/>
  <c r="P100" i="27" s="1"/>
  <c r="P120" i="27" s="1"/>
  <c r="P140" i="27" s="1"/>
  <c r="P160" i="27" s="1"/>
  <c r="P180" i="27" s="1"/>
  <c r="P200" i="27" s="1"/>
  <c r="P220" i="27" s="1"/>
  <c r="P240" i="27" s="1"/>
  <c r="O20" i="27"/>
  <c r="O40" i="27" s="1"/>
  <c r="O60" i="27" s="1"/>
  <c r="O80" i="27" s="1"/>
  <c r="O100" i="27" s="1"/>
  <c r="O120" i="27" s="1"/>
  <c r="O140" i="27" s="1"/>
  <c r="O160" i="27" s="1"/>
  <c r="O180" i="27" s="1"/>
  <c r="O200" i="27" s="1"/>
  <c r="O220" i="27" s="1"/>
  <c r="O240" i="27" s="1"/>
  <c r="N20" i="27"/>
  <c r="N40" i="27" s="1"/>
  <c r="N60" i="27" s="1"/>
  <c r="N80" i="27" s="1"/>
  <c r="N100" i="27" s="1"/>
  <c r="N120" i="27" s="1"/>
  <c r="N140" i="27" s="1"/>
  <c r="N160" i="27" s="1"/>
  <c r="N180" i="27" s="1"/>
  <c r="N200" i="27" s="1"/>
  <c r="N220" i="27" s="1"/>
  <c r="N240" i="27" s="1"/>
  <c r="M20" i="27"/>
  <c r="M40" i="27" s="1"/>
  <c r="M60" i="27" s="1"/>
  <c r="M80" i="27" s="1"/>
  <c r="M100" i="27" s="1"/>
  <c r="M120" i="27" s="1"/>
  <c r="M140" i="27" s="1"/>
  <c r="M160" i="27" s="1"/>
  <c r="M180" i="27" s="1"/>
  <c r="M200" i="27" s="1"/>
  <c r="M220" i="27" s="1"/>
  <c r="M240" i="27" s="1"/>
  <c r="L20" i="27"/>
  <c r="L40" i="27" s="1"/>
  <c r="L60" i="27" s="1"/>
  <c r="L80" i="27" s="1"/>
  <c r="K20" i="27"/>
  <c r="K40" i="27" s="1"/>
  <c r="J20" i="27"/>
  <c r="I20" i="27"/>
  <c r="I40" i="27" s="1"/>
  <c r="I60" i="27" s="1"/>
  <c r="I80" i="27" s="1"/>
  <c r="I100" i="27" s="1"/>
  <c r="I120" i="27" s="1"/>
  <c r="I140" i="27" s="1"/>
  <c r="I160" i="27" s="1"/>
  <c r="I180" i="27" s="1"/>
  <c r="I200" i="27" s="1"/>
  <c r="I220" i="27" s="1"/>
  <c r="I240" i="27" s="1"/>
  <c r="H20" i="27"/>
  <c r="H40" i="27" s="1"/>
  <c r="H60" i="27" s="1"/>
  <c r="H80" i="27" s="1"/>
  <c r="H100" i="27" s="1"/>
  <c r="H120" i="27" s="1"/>
  <c r="H140" i="27" s="1"/>
  <c r="H160" i="27" s="1"/>
  <c r="H180" i="27" s="1"/>
  <c r="H200" i="27" s="1"/>
  <c r="H220" i="27" s="1"/>
  <c r="H240" i="27" s="1"/>
  <c r="G20" i="27"/>
  <c r="F20" i="27"/>
  <c r="F40" i="27" s="1"/>
  <c r="F60" i="27" s="1"/>
  <c r="F80" i="27" s="1"/>
  <c r="F100" i="27" s="1"/>
  <c r="F120" i="27" s="1"/>
  <c r="F140" i="27" s="1"/>
  <c r="F160" i="27" s="1"/>
  <c r="F180" i="27" s="1"/>
  <c r="F200" i="27" s="1"/>
  <c r="F220" i="27" s="1"/>
  <c r="F240" i="27" s="1"/>
  <c r="E20" i="27"/>
  <c r="E40" i="27" s="1"/>
  <c r="E60" i="27" s="1"/>
  <c r="E80" i="27" s="1"/>
  <c r="E100" i="27" s="1"/>
  <c r="E120" i="27" s="1"/>
  <c r="E140" i="27" s="1"/>
  <c r="E160" i="27" s="1"/>
  <c r="E180" i="27" s="1"/>
  <c r="E200" i="27" s="1"/>
  <c r="E220" i="27" s="1"/>
  <c r="E240" i="27" s="1"/>
  <c r="D20" i="27"/>
  <c r="D40" i="27" s="1"/>
  <c r="D60" i="27" s="1"/>
  <c r="D80" i="27" s="1"/>
  <c r="D100" i="27" s="1"/>
  <c r="D120" i="27" s="1"/>
  <c r="D140" i="27" s="1"/>
  <c r="D160" i="27" s="1"/>
  <c r="D180" i="27" s="1"/>
  <c r="D200" i="27" s="1"/>
  <c r="D220" i="27" s="1"/>
  <c r="D240" i="27" s="1"/>
  <c r="AG19" i="27"/>
  <c r="AG39" i="27" s="1"/>
  <c r="AG59" i="27" s="1"/>
  <c r="AG79" i="27" s="1"/>
  <c r="AG99" i="27" s="1"/>
  <c r="AG119" i="27" s="1"/>
  <c r="AG139" i="27" s="1"/>
  <c r="AG159" i="27" s="1"/>
  <c r="AG179" i="27" s="1"/>
  <c r="AG199" i="27" s="1"/>
  <c r="AG219" i="27" s="1"/>
  <c r="AG239" i="27" s="1"/>
  <c r="AF19" i="27"/>
  <c r="AF39" i="27" s="1"/>
  <c r="AF59" i="27" s="1"/>
  <c r="AF79" i="27" s="1"/>
  <c r="AF99" i="27" s="1"/>
  <c r="AF119" i="27" s="1"/>
  <c r="AF139" i="27" s="1"/>
  <c r="AF159" i="27" s="1"/>
  <c r="AF179" i="27" s="1"/>
  <c r="AF199" i="27" s="1"/>
  <c r="AF219" i="27" s="1"/>
  <c r="AF239" i="27" s="1"/>
  <c r="AE19" i="27"/>
  <c r="AE39" i="27" s="1"/>
  <c r="AE59" i="27" s="1"/>
  <c r="AE79" i="27" s="1"/>
  <c r="AE99" i="27" s="1"/>
  <c r="AE119" i="27" s="1"/>
  <c r="AE139" i="27" s="1"/>
  <c r="AE159" i="27" s="1"/>
  <c r="AE179" i="27" s="1"/>
  <c r="AE199" i="27" s="1"/>
  <c r="AE219" i="27" s="1"/>
  <c r="AE239" i="27" s="1"/>
  <c r="AD19" i="27"/>
  <c r="AD39" i="27" s="1"/>
  <c r="AD59" i="27" s="1"/>
  <c r="AD79" i="27" s="1"/>
  <c r="AD99" i="27" s="1"/>
  <c r="AD119" i="27" s="1"/>
  <c r="AD139" i="27" s="1"/>
  <c r="AD159" i="27" s="1"/>
  <c r="AD179" i="27" s="1"/>
  <c r="AD199" i="27" s="1"/>
  <c r="AD219" i="27" s="1"/>
  <c r="AD239" i="27" s="1"/>
  <c r="AC19" i="27"/>
  <c r="AB19" i="27"/>
  <c r="AB39" i="27" s="1"/>
  <c r="AB59" i="27" s="1"/>
  <c r="AB79" i="27" s="1"/>
  <c r="AA19" i="27"/>
  <c r="AA39" i="27" s="1"/>
  <c r="Z19" i="27"/>
  <c r="Y19" i="27"/>
  <c r="Y39" i="27" s="1"/>
  <c r="Y59" i="27" s="1"/>
  <c r="Y79" i="27" s="1"/>
  <c r="Y99" i="27" s="1"/>
  <c r="Y119" i="27" s="1"/>
  <c r="Y139" i="27" s="1"/>
  <c r="Y159" i="27" s="1"/>
  <c r="Y179" i="27" s="1"/>
  <c r="Y199" i="27" s="1"/>
  <c r="Y219" i="27" s="1"/>
  <c r="Y239" i="27" s="1"/>
  <c r="X19" i="27"/>
  <c r="X39" i="27" s="1"/>
  <c r="X59" i="27" s="1"/>
  <c r="X79" i="27" s="1"/>
  <c r="X99" i="27" s="1"/>
  <c r="X119" i="27" s="1"/>
  <c r="X139" i="27" s="1"/>
  <c r="X159" i="27" s="1"/>
  <c r="X179" i="27" s="1"/>
  <c r="X199" i="27" s="1"/>
  <c r="X219" i="27" s="1"/>
  <c r="X239" i="27" s="1"/>
  <c r="W19" i="27"/>
  <c r="V19" i="27"/>
  <c r="V39" i="27" s="1"/>
  <c r="V59" i="27" s="1"/>
  <c r="V79" i="27" s="1"/>
  <c r="V99" i="27" s="1"/>
  <c r="V119" i="27" s="1"/>
  <c r="V139" i="27" s="1"/>
  <c r="V159" i="27" s="1"/>
  <c r="V179" i="27" s="1"/>
  <c r="V199" i="27" s="1"/>
  <c r="V219" i="27" s="1"/>
  <c r="V239" i="27" s="1"/>
  <c r="U19" i="27"/>
  <c r="U39" i="27" s="1"/>
  <c r="U59" i="27" s="1"/>
  <c r="U79" i="27" s="1"/>
  <c r="U99" i="27" s="1"/>
  <c r="U119" i="27" s="1"/>
  <c r="U139" i="27" s="1"/>
  <c r="U159" i="27" s="1"/>
  <c r="U179" i="27" s="1"/>
  <c r="U199" i="27" s="1"/>
  <c r="U219" i="27" s="1"/>
  <c r="U239" i="27" s="1"/>
  <c r="T19" i="27"/>
  <c r="T39" i="27" s="1"/>
  <c r="T59" i="27" s="1"/>
  <c r="T79" i="27" s="1"/>
  <c r="T99" i="27" s="1"/>
  <c r="T119" i="27" s="1"/>
  <c r="T139" i="27" s="1"/>
  <c r="T159" i="27" s="1"/>
  <c r="T179" i="27" s="1"/>
  <c r="T199" i="27" s="1"/>
  <c r="T219" i="27" s="1"/>
  <c r="T239" i="27" s="1"/>
  <c r="S19" i="27"/>
  <c r="S39" i="27" s="1"/>
  <c r="S59" i="27" s="1"/>
  <c r="S79" i="27" s="1"/>
  <c r="S99" i="27" s="1"/>
  <c r="S119" i="27" s="1"/>
  <c r="S139" i="27" s="1"/>
  <c r="S159" i="27" s="1"/>
  <c r="S179" i="27" s="1"/>
  <c r="S199" i="27" s="1"/>
  <c r="S219" i="27" s="1"/>
  <c r="S239" i="27" s="1"/>
  <c r="R19" i="27"/>
  <c r="Q19" i="27"/>
  <c r="Q39" i="27" s="1"/>
  <c r="Q59" i="27" s="1"/>
  <c r="Q79" i="27" s="1"/>
  <c r="Q99" i="27" s="1"/>
  <c r="Q119" i="27" s="1"/>
  <c r="Q139" i="27" s="1"/>
  <c r="Q159" i="27" s="1"/>
  <c r="Q179" i="27" s="1"/>
  <c r="Q199" i="27" s="1"/>
  <c r="Q219" i="27" s="1"/>
  <c r="Q239" i="27" s="1"/>
  <c r="P19" i="27"/>
  <c r="P39" i="27" s="1"/>
  <c r="P59" i="27" s="1"/>
  <c r="P79" i="27" s="1"/>
  <c r="P99" i="27" s="1"/>
  <c r="P119" i="27" s="1"/>
  <c r="P139" i="27" s="1"/>
  <c r="P159" i="27" s="1"/>
  <c r="P179" i="27" s="1"/>
  <c r="P199" i="27" s="1"/>
  <c r="P219" i="27" s="1"/>
  <c r="P239" i="27" s="1"/>
  <c r="O19" i="27"/>
  <c r="O39" i="27" s="1"/>
  <c r="O59" i="27" s="1"/>
  <c r="O79" i="27" s="1"/>
  <c r="O99" i="27" s="1"/>
  <c r="O119" i="27" s="1"/>
  <c r="O139" i="27" s="1"/>
  <c r="O159" i="27" s="1"/>
  <c r="O179" i="27" s="1"/>
  <c r="O199" i="27" s="1"/>
  <c r="O219" i="27" s="1"/>
  <c r="O239" i="27" s="1"/>
  <c r="N19" i="27"/>
  <c r="N39" i="27" s="1"/>
  <c r="N59" i="27" s="1"/>
  <c r="N79" i="27" s="1"/>
  <c r="N99" i="27" s="1"/>
  <c r="N119" i="27" s="1"/>
  <c r="N139" i="27" s="1"/>
  <c r="N159" i="27" s="1"/>
  <c r="N179" i="27" s="1"/>
  <c r="N199" i="27" s="1"/>
  <c r="N219" i="27" s="1"/>
  <c r="N239" i="27" s="1"/>
  <c r="M19" i="27"/>
  <c r="L19" i="27"/>
  <c r="L39" i="27" s="1"/>
  <c r="L59" i="27" s="1"/>
  <c r="L79" i="27" s="1"/>
  <c r="K19" i="27"/>
  <c r="K39" i="27" s="1"/>
  <c r="J19" i="27"/>
  <c r="I19" i="27"/>
  <c r="I39" i="27" s="1"/>
  <c r="I59" i="27" s="1"/>
  <c r="I79" i="27" s="1"/>
  <c r="I99" i="27" s="1"/>
  <c r="I119" i="27" s="1"/>
  <c r="I139" i="27" s="1"/>
  <c r="I159" i="27" s="1"/>
  <c r="H19" i="27"/>
  <c r="H39" i="27" s="1"/>
  <c r="H59" i="27" s="1"/>
  <c r="H79" i="27" s="1"/>
  <c r="H99" i="27" s="1"/>
  <c r="H119" i="27" s="1"/>
  <c r="H139" i="27" s="1"/>
  <c r="H159" i="27" s="1"/>
  <c r="H179" i="27" s="1"/>
  <c r="H199" i="27" s="1"/>
  <c r="H219" i="27" s="1"/>
  <c r="H239" i="27" s="1"/>
  <c r="G19" i="27"/>
  <c r="F19" i="27"/>
  <c r="F39" i="27" s="1"/>
  <c r="F59" i="27" s="1"/>
  <c r="F79" i="27" s="1"/>
  <c r="E19" i="27"/>
  <c r="E39" i="27" s="1"/>
  <c r="E59" i="27" s="1"/>
  <c r="E79" i="27" s="1"/>
  <c r="E99" i="27" s="1"/>
  <c r="E119" i="27" s="1"/>
  <c r="E139" i="27" s="1"/>
  <c r="E159" i="27" s="1"/>
  <c r="E179" i="27" s="1"/>
  <c r="E199" i="27" s="1"/>
  <c r="E219" i="27" s="1"/>
  <c r="E239" i="27" s="1"/>
  <c r="D19" i="27"/>
  <c r="D39" i="27" s="1"/>
  <c r="D59" i="27" s="1"/>
  <c r="D79" i="27" s="1"/>
  <c r="D99" i="27" s="1"/>
  <c r="D119" i="27" s="1"/>
  <c r="D139" i="27" s="1"/>
  <c r="D159" i="27" s="1"/>
  <c r="D179" i="27" s="1"/>
  <c r="D199" i="27" s="1"/>
  <c r="D219" i="27" s="1"/>
  <c r="D239" i="27" s="1"/>
  <c r="AG18" i="27"/>
  <c r="AG38" i="27" s="1"/>
  <c r="AG58" i="27" s="1"/>
  <c r="AG78" i="27" s="1"/>
  <c r="AG98" i="27" s="1"/>
  <c r="AG118" i="27" s="1"/>
  <c r="AG138" i="27" s="1"/>
  <c r="AG158" i="27" s="1"/>
  <c r="AG178" i="27" s="1"/>
  <c r="AG198" i="27" s="1"/>
  <c r="AG218" i="27" s="1"/>
  <c r="AG238" i="27" s="1"/>
  <c r="AF18" i="27"/>
  <c r="AF38" i="27" s="1"/>
  <c r="AF58" i="27" s="1"/>
  <c r="AF78" i="27" s="1"/>
  <c r="AF98" i="27" s="1"/>
  <c r="AF118" i="27" s="1"/>
  <c r="AF138" i="27" s="1"/>
  <c r="AF158" i="27" s="1"/>
  <c r="AF178" i="27" s="1"/>
  <c r="AF198" i="27" s="1"/>
  <c r="AF218" i="27" s="1"/>
  <c r="AF238" i="27" s="1"/>
  <c r="AE18" i="27"/>
  <c r="AE38" i="27" s="1"/>
  <c r="AE58" i="27" s="1"/>
  <c r="AE78" i="27" s="1"/>
  <c r="AE98" i="27" s="1"/>
  <c r="AE118" i="27" s="1"/>
  <c r="AE138" i="27" s="1"/>
  <c r="AE158" i="27" s="1"/>
  <c r="AE178" i="27" s="1"/>
  <c r="AE198" i="27" s="1"/>
  <c r="AE218" i="27" s="1"/>
  <c r="AE238" i="27" s="1"/>
  <c r="AD18" i="27"/>
  <c r="AD38" i="27" s="1"/>
  <c r="AD58" i="27" s="1"/>
  <c r="AD78" i="27" s="1"/>
  <c r="AD98" i="27" s="1"/>
  <c r="AD118" i="27" s="1"/>
  <c r="AD138" i="27" s="1"/>
  <c r="AD158" i="27" s="1"/>
  <c r="AD178" i="27" s="1"/>
  <c r="AD198" i="27" s="1"/>
  <c r="AD218" i="27" s="1"/>
  <c r="AD238" i="27" s="1"/>
  <c r="AC18" i="27"/>
  <c r="AC38" i="27" s="1"/>
  <c r="AC58" i="27" s="1"/>
  <c r="AC78" i="27" s="1"/>
  <c r="AC98" i="27" s="1"/>
  <c r="AC118" i="27" s="1"/>
  <c r="AC138" i="27" s="1"/>
  <c r="AC158" i="27" s="1"/>
  <c r="AC178" i="27" s="1"/>
  <c r="AC198" i="27" s="1"/>
  <c r="AC218" i="27" s="1"/>
  <c r="AC238" i="27" s="1"/>
  <c r="AB18" i="27"/>
  <c r="AB38" i="27" s="1"/>
  <c r="AB58" i="27" s="1"/>
  <c r="AB78" i="27" s="1"/>
  <c r="AA18" i="27"/>
  <c r="AA38" i="27" s="1"/>
  <c r="AA58" i="27" s="1"/>
  <c r="AA78" i="27" s="1"/>
  <c r="AA98" i="27" s="1"/>
  <c r="AA118" i="27" s="1"/>
  <c r="AA138" i="27" s="1"/>
  <c r="AA158" i="27" s="1"/>
  <c r="AA178" i="27" s="1"/>
  <c r="AA198" i="27" s="1"/>
  <c r="AA218" i="27" s="1"/>
  <c r="AA238" i="27" s="1"/>
  <c r="Z18" i="27"/>
  <c r="Y18" i="27"/>
  <c r="Y38" i="27" s="1"/>
  <c r="Y58" i="27" s="1"/>
  <c r="Y78" i="27" s="1"/>
  <c r="Y98" i="27" s="1"/>
  <c r="Y118" i="27" s="1"/>
  <c r="Y138" i="27" s="1"/>
  <c r="Y158" i="27" s="1"/>
  <c r="Y178" i="27" s="1"/>
  <c r="Y198" i="27" s="1"/>
  <c r="Y218" i="27" s="1"/>
  <c r="Y238" i="27" s="1"/>
  <c r="X18" i="27"/>
  <c r="X38" i="27" s="1"/>
  <c r="X58" i="27" s="1"/>
  <c r="X78" i="27" s="1"/>
  <c r="X98" i="27" s="1"/>
  <c r="X118" i="27" s="1"/>
  <c r="X138" i="27" s="1"/>
  <c r="X158" i="27" s="1"/>
  <c r="X178" i="27" s="1"/>
  <c r="X198" i="27" s="1"/>
  <c r="X218" i="27" s="1"/>
  <c r="X238" i="27" s="1"/>
  <c r="W18" i="27"/>
  <c r="W38" i="27" s="1"/>
  <c r="W58" i="27" s="1"/>
  <c r="W78" i="27" s="1"/>
  <c r="W98" i="27" s="1"/>
  <c r="W118" i="27" s="1"/>
  <c r="W138" i="27" s="1"/>
  <c r="W158" i="27" s="1"/>
  <c r="W178" i="27" s="1"/>
  <c r="W198" i="27" s="1"/>
  <c r="W218" i="27" s="1"/>
  <c r="W238" i="27" s="1"/>
  <c r="V18" i="27"/>
  <c r="V38" i="27" s="1"/>
  <c r="V58" i="27" s="1"/>
  <c r="V78" i="27" s="1"/>
  <c r="V98" i="27" s="1"/>
  <c r="V118" i="27" s="1"/>
  <c r="V138" i="27" s="1"/>
  <c r="V158" i="27" s="1"/>
  <c r="V178" i="27" s="1"/>
  <c r="V198" i="27" s="1"/>
  <c r="V218" i="27" s="1"/>
  <c r="V238" i="27" s="1"/>
  <c r="U18" i="27"/>
  <c r="U38" i="27" s="1"/>
  <c r="U58" i="27" s="1"/>
  <c r="U78" i="27" s="1"/>
  <c r="U98" i="27" s="1"/>
  <c r="U118" i="27" s="1"/>
  <c r="U138" i="27" s="1"/>
  <c r="U158" i="27" s="1"/>
  <c r="U178" i="27" s="1"/>
  <c r="U198" i="27" s="1"/>
  <c r="U218" i="27" s="1"/>
  <c r="U238" i="27" s="1"/>
  <c r="T18" i="27"/>
  <c r="T38" i="27" s="1"/>
  <c r="T58" i="27" s="1"/>
  <c r="T78" i="27" s="1"/>
  <c r="T98" i="27" s="1"/>
  <c r="T118" i="27" s="1"/>
  <c r="T138" i="27" s="1"/>
  <c r="T158" i="27" s="1"/>
  <c r="T178" i="27" s="1"/>
  <c r="T198" i="27" s="1"/>
  <c r="T218" i="27" s="1"/>
  <c r="T238" i="27" s="1"/>
  <c r="S18" i="27"/>
  <c r="S38" i="27" s="1"/>
  <c r="S58" i="27" s="1"/>
  <c r="S78" i="27" s="1"/>
  <c r="S98" i="27" s="1"/>
  <c r="S118" i="27" s="1"/>
  <c r="S138" i="27" s="1"/>
  <c r="S158" i="27" s="1"/>
  <c r="S178" i="27" s="1"/>
  <c r="S198" i="27" s="1"/>
  <c r="S218" i="27" s="1"/>
  <c r="S238" i="27" s="1"/>
  <c r="R18" i="27"/>
  <c r="Q18" i="27"/>
  <c r="Q38" i="27" s="1"/>
  <c r="Q58" i="27" s="1"/>
  <c r="Q78" i="27" s="1"/>
  <c r="Q98" i="27" s="1"/>
  <c r="Q118" i="27" s="1"/>
  <c r="Q138" i="27" s="1"/>
  <c r="Q158" i="27" s="1"/>
  <c r="Q178" i="27" s="1"/>
  <c r="Q198" i="27" s="1"/>
  <c r="Q218" i="27" s="1"/>
  <c r="Q238" i="27" s="1"/>
  <c r="P18" i="27"/>
  <c r="P38" i="27" s="1"/>
  <c r="P58" i="27" s="1"/>
  <c r="P78" i="27" s="1"/>
  <c r="P98" i="27" s="1"/>
  <c r="P118" i="27" s="1"/>
  <c r="P138" i="27" s="1"/>
  <c r="P158" i="27" s="1"/>
  <c r="P178" i="27" s="1"/>
  <c r="O18" i="27"/>
  <c r="O38" i="27" s="1"/>
  <c r="O58" i="27" s="1"/>
  <c r="O78" i="27" s="1"/>
  <c r="O98" i="27" s="1"/>
  <c r="O118" i="27" s="1"/>
  <c r="O138" i="27" s="1"/>
  <c r="O158" i="27" s="1"/>
  <c r="O178" i="27" s="1"/>
  <c r="O198" i="27" s="1"/>
  <c r="O218" i="27" s="1"/>
  <c r="O238" i="27" s="1"/>
  <c r="N18" i="27"/>
  <c r="N38" i="27" s="1"/>
  <c r="N58" i="27" s="1"/>
  <c r="N78" i="27" s="1"/>
  <c r="N98" i="27" s="1"/>
  <c r="N118" i="27" s="1"/>
  <c r="N138" i="27" s="1"/>
  <c r="N158" i="27" s="1"/>
  <c r="N178" i="27" s="1"/>
  <c r="N198" i="27" s="1"/>
  <c r="N218" i="27" s="1"/>
  <c r="N238" i="27" s="1"/>
  <c r="M18" i="27"/>
  <c r="M38" i="27" s="1"/>
  <c r="M58" i="27" s="1"/>
  <c r="M78" i="27" s="1"/>
  <c r="M98" i="27" s="1"/>
  <c r="M118" i="27" s="1"/>
  <c r="M138" i="27" s="1"/>
  <c r="M158" i="27" s="1"/>
  <c r="M178" i="27" s="1"/>
  <c r="M198" i="27" s="1"/>
  <c r="M218" i="27" s="1"/>
  <c r="M238" i="27" s="1"/>
  <c r="L18" i="27"/>
  <c r="L38" i="27" s="1"/>
  <c r="L58" i="27" s="1"/>
  <c r="L78" i="27" s="1"/>
  <c r="K18" i="27"/>
  <c r="K38" i="27" s="1"/>
  <c r="K58" i="27" s="1"/>
  <c r="K78" i="27" s="1"/>
  <c r="K98" i="27" s="1"/>
  <c r="K118" i="27" s="1"/>
  <c r="K138" i="27" s="1"/>
  <c r="K158" i="27" s="1"/>
  <c r="K178" i="27" s="1"/>
  <c r="K198" i="27" s="1"/>
  <c r="K218" i="27" s="1"/>
  <c r="K238" i="27" s="1"/>
  <c r="J18" i="27"/>
  <c r="I18" i="27"/>
  <c r="I38" i="27" s="1"/>
  <c r="I58" i="27" s="1"/>
  <c r="I78" i="27" s="1"/>
  <c r="I98" i="27" s="1"/>
  <c r="I118" i="27" s="1"/>
  <c r="I138" i="27" s="1"/>
  <c r="I158" i="27" s="1"/>
  <c r="I178" i="27" s="1"/>
  <c r="I198" i="27" s="1"/>
  <c r="I218" i="27" s="1"/>
  <c r="I238" i="27" s="1"/>
  <c r="H18" i="27"/>
  <c r="H38" i="27" s="1"/>
  <c r="H58" i="27" s="1"/>
  <c r="H78" i="27" s="1"/>
  <c r="H98" i="27" s="1"/>
  <c r="H118" i="27" s="1"/>
  <c r="H138" i="27" s="1"/>
  <c r="H158" i="27" s="1"/>
  <c r="H178" i="27" s="1"/>
  <c r="H198" i="27" s="1"/>
  <c r="H218" i="27" s="1"/>
  <c r="H238" i="27" s="1"/>
  <c r="G18" i="27"/>
  <c r="G38" i="27" s="1"/>
  <c r="G58" i="27" s="1"/>
  <c r="G78" i="27" s="1"/>
  <c r="G98" i="27" s="1"/>
  <c r="G118" i="27" s="1"/>
  <c r="G138" i="27" s="1"/>
  <c r="G158" i="27" s="1"/>
  <c r="G178" i="27" s="1"/>
  <c r="G198" i="27" s="1"/>
  <c r="G218" i="27" s="1"/>
  <c r="G238" i="27" s="1"/>
  <c r="F18" i="27"/>
  <c r="F38" i="27" s="1"/>
  <c r="F58" i="27" s="1"/>
  <c r="F78" i="27" s="1"/>
  <c r="F98" i="27" s="1"/>
  <c r="F118" i="27" s="1"/>
  <c r="F138" i="27" s="1"/>
  <c r="F158" i="27" s="1"/>
  <c r="F178" i="27" s="1"/>
  <c r="F198" i="27" s="1"/>
  <c r="F218" i="27" s="1"/>
  <c r="F238" i="27" s="1"/>
  <c r="E18" i="27"/>
  <c r="E38" i="27" s="1"/>
  <c r="E58" i="27" s="1"/>
  <c r="E78" i="27" s="1"/>
  <c r="E98" i="27" s="1"/>
  <c r="E118" i="27" s="1"/>
  <c r="E138" i="27" s="1"/>
  <c r="E158" i="27" s="1"/>
  <c r="E178" i="27" s="1"/>
  <c r="E198" i="27" s="1"/>
  <c r="E218" i="27" s="1"/>
  <c r="E238" i="27" s="1"/>
  <c r="D18" i="27"/>
  <c r="D38" i="27" s="1"/>
  <c r="D58" i="27" s="1"/>
  <c r="D78" i="27" s="1"/>
  <c r="D98" i="27" s="1"/>
  <c r="D118" i="27" s="1"/>
  <c r="D138" i="27" s="1"/>
  <c r="D158" i="27" s="1"/>
  <c r="D178" i="27" s="1"/>
  <c r="D198" i="27" s="1"/>
  <c r="D218" i="27" s="1"/>
  <c r="D238" i="27" s="1"/>
  <c r="AG17" i="27"/>
  <c r="AG37" i="27" s="1"/>
  <c r="AG57" i="27" s="1"/>
  <c r="AG77" i="27" s="1"/>
  <c r="AG97" i="27" s="1"/>
  <c r="AG117" i="27" s="1"/>
  <c r="AG137" i="27" s="1"/>
  <c r="AG157" i="27" s="1"/>
  <c r="AG177" i="27" s="1"/>
  <c r="AG197" i="27" s="1"/>
  <c r="AG217" i="27" s="1"/>
  <c r="AG237" i="27" s="1"/>
  <c r="AF17" i="27"/>
  <c r="AF37" i="27" s="1"/>
  <c r="AF57" i="27" s="1"/>
  <c r="AF77" i="27" s="1"/>
  <c r="AF97" i="27" s="1"/>
  <c r="AF117" i="27" s="1"/>
  <c r="AF137" i="27" s="1"/>
  <c r="AF157" i="27" s="1"/>
  <c r="AF177" i="27" s="1"/>
  <c r="AF197" i="27" s="1"/>
  <c r="AF217" i="27" s="1"/>
  <c r="AF237" i="27" s="1"/>
  <c r="AE17" i="27"/>
  <c r="AE37" i="27" s="1"/>
  <c r="AE57" i="27" s="1"/>
  <c r="AE77" i="27" s="1"/>
  <c r="AE97" i="27" s="1"/>
  <c r="AE117" i="27" s="1"/>
  <c r="AE137" i="27" s="1"/>
  <c r="AE157" i="27" s="1"/>
  <c r="AE177" i="27" s="1"/>
  <c r="AE197" i="27" s="1"/>
  <c r="AE217" i="27" s="1"/>
  <c r="AE237" i="27" s="1"/>
  <c r="AD17" i="27"/>
  <c r="AD37" i="27" s="1"/>
  <c r="AD57" i="27" s="1"/>
  <c r="AD77" i="27" s="1"/>
  <c r="AD97" i="27" s="1"/>
  <c r="AD117" i="27" s="1"/>
  <c r="AD137" i="27" s="1"/>
  <c r="AD157" i="27" s="1"/>
  <c r="AD177" i="27" s="1"/>
  <c r="AD197" i="27" s="1"/>
  <c r="AD217" i="27" s="1"/>
  <c r="AD237" i="27" s="1"/>
  <c r="AC17" i="27"/>
  <c r="AB17" i="27"/>
  <c r="AB37" i="27" s="1"/>
  <c r="AB57" i="27" s="1"/>
  <c r="AB77" i="27" s="1"/>
  <c r="AA17" i="27"/>
  <c r="AA37" i="27" s="1"/>
  <c r="Z17" i="27"/>
  <c r="Y17" i="27"/>
  <c r="Y37" i="27" s="1"/>
  <c r="Y57" i="27" s="1"/>
  <c r="Y77" i="27" s="1"/>
  <c r="Y97" i="27" s="1"/>
  <c r="Y117" i="27" s="1"/>
  <c r="Y137" i="27" s="1"/>
  <c r="Y157" i="27" s="1"/>
  <c r="Y177" i="27" s="1"/>
  <c r="Y197" i="27" s="1"/>
  <c r="Y217" i="27" s="1"/>
  <c r="Y237" i="27" s="1"/>
  <c r="X17" i="27"/>
  <c r="X37" i="27" s="1"/>
  <c r="X57" i="27" s="1"/>
  <c r="X77" i="27" s="1"/>
  <c r="X97" i="27" s="1"/>
  <c r="X117" i="27" s="1"/>
  <c r="X137" i="27" s="1"/>
  <c r="X157" i="27" s="1"/>
  <c r="X177" i="27" s="1"/>
  <c r="X197" i="27" s="1"/>
  <c r="X217" i="27" s="1"/>
  <c r="X237" i="27" s="1"/>
  <c r="W17" i="27"/>
  <c r="V17" i="27"/>
  <c r="V37" i="27" s="1"/>
  <c r="V57" i="27" s="1"/>
  <c r="V77" i="27" s="1"/>
  <c r="V97" i="27" s="1"/>
  <c r="V117" i="27" s="1"/>
  <c r="V137" i="27" s="1"/>
  <c r="V157" i="27" s="1"/>
  <c r="V177" i="27" s="1"/>
  <c r="V197" i="27" s="1"/>
  <c r="V217" i="27" s="1"/>
  <c r="V237" i="27" s="1"/>
  <c r="U17" i="27"/>
  <c r="U37" i="27" s="1"/>
  <c r="U57" i="27" s="1"/>
  <c r="U77" i="27" s="1"/>
  <c r="U97" i="27" s="1"/>
  <c r="U117" i="27" s="1"/>
  <c r="U137" i="27" s="1"/>
  <c r="U157" i="27" s="1"/>
  <c r="U177" i="27" s="1"/>
  <c r="U197" i="27" s="1"/>
  <c r="U217" i="27" s="1"/>
  <c r="U237" i="27" s="1"/>
  <c r="T17" i="27"/>
  <c r="T37" i="27" s="1"/>
  <c r="T57" i="27" s="1"/>
  <c r="T77" i="27" s="1"/>
  <c r="T97" i="27" s="1"/>
  <c r="T117" i="27" s="1"/>
  <c r="T137" i="27" s="1"/>
  <c r="T157" i="27" s="1"/>
  <c r="T177" i="27" s="1"/>
  <c r="T197" i="27" s="1"/>
  <c r="T217" i="27" s="1"/>
  <c r="T237" i="27" s="1"/>
  <c r="S17" i="27"/>
  <c r="S37" i="27" s="1"/>
  <c r="S57" i="27" s="1"/>
  <c r="R17" i="27"/>
  <c r="Q17" i="27"/>
  <c r="Q37" i="27" s="1"/>
  <c r="Q57" i="27" s="1"/>
  <c r="Q77" i="27" s="1"/>
  <c r="Q97" i="27" s="1"/>
  <c r="Q117" i="27" s="1"/>
  <c r="Q137" i="27" s="1"/>
  <c r="Q157" i="27" s="1"/>
  <c r="Q177" i="27" s="1"/>
  <c r="Q197" i="27" s="1"/>
  <c r="Q217" i="27" s="1"/>
  <c r="Q237" i="27" s="1"/>
  <c r="P17" i="27"/>
  <c r="P37" i="27" s="1"/>
  <c r="P57" i="27" s="1"/>
  <c r="P77" i="27" s="1"/>
  <c r="P97" i="27" s="1"/>
  <c r="P117" i="27" s="1"/>
  <c r="P137" i="27" s="1"/>
  <c r="P157" i="27" s="1"/>
  <c r="P177" i="27" s="1"/>
  <c r="P197" i="27" s="1"/>
  <c r="P217" i="27" s="1"/>
  <c r="P237" i="27" s="1"/>
  <c r="O17" i="27"/>
  <c r="O37" i="27" s="1"/>
  <c r="O57" i="27" s="1"/>
  <c r="O77" i="27" s="1"/>
  <c r="O97" i="27" s="1"/>
  <c r="O117" i="27" s="1"/>
  <c r="O137" i="27" s="1"/>
  <c r="O157" i="27" s="1"/>
  <c r="O177" i="27" s="1"/>
  <c r="O197" i="27" s="1"/>
  <c r="O217" i="27" s="1"/>
  <c r="O237" i="27" s="1"/>
  <c r="N17" i="27"/>
  <c r="N37" i="27" s="1"/>
  <c r="N57" i="27" s="1"/>
  <c r="N77" i="27" s="1"/>
  <c r="N97" i="27" s="1"/>
  <c r="N117" i="27" s="1"/>
  <c r="N137" i="27" s="1"/>
  <c r="N157" i="27" s="1"/>
  <c r="N177" i="27" s="1"/>
  <c r="N197" i="27" s="1"/>
  <c r="N217" i="27" s="1"/>
  <c r="N237" i="27" s="1"/>
  <c r="M17" i="27"/>
  <c r="L17" i="27"/>
  <c r="L37" i="27" s="1"/>
  <c r="L57" i="27" s="1"/>
  <c r="L77" i="27" s="1"/>
  <c r="K17" i="27"/>
  <c r="K37" i="27" s="1"/>
  <c r="J17" i="27"/>
  <c r="I17" i="27"/>
  <c r="I37" i="27" s="1"/>
  <c r="I57" i="27" s="1"/>
  <c r="I77" i="27" s="1"/>
  <c r="I97" i="27" s="1"/>
  <c r="I117" i="27" s="1"/>
  <c r="I137" i="27" s="1"/>
  <c r="I157" i="27" s="1"/>
  <c r="I177" i="27" s="1"/>
  <c r="I197" i="27" s="1"/>
  <c r="I217" i="27" s="1"/>
  <c r="I237" i="27" s="1"/>
  <c r="H17" i="27"/>
  <c r="H37" i="27" s="1"/>
  <c r="H57" i="27" s="1"/>
  <c r="H77" i="27" s="1"/>
  <c r="H97" i="27" s="1"/>
  <c r="H117" i="27" s="1"/>
  <c r="H137" i="27" s="1"/>
  <c r="H157" i="27" s="1"/>
  <c r="H177" i="27" s="1"/>
  <c r="H197" i="27" s="1"/>
  <c r="H217" i="27" s="1"/>
  <c r="H237" i="27" s="1"/>
  <c r="G17" i="27"/>
  <c r="F17" i="27"/>
  <c r="F37" i="27" s="1"/>
  <c r="F57" i="27" s="1"/>
  <c r="F77" i="27" s="1"/>
  <c r="E17" i="27"/>
  <c r="E37" i="27" s="1"/>
  <c r="E57" i="27" s="1"/>
  <c r="E77" i="27" s="1"/>
  <c r="E97" i="27" s="1"/>
  <c r="E117" i="27" s="1"/>
  <c r="E137" i="27" s="1"/>
  <c r="E157" i="27" s="1"/>
  <c r="E177" i="27" s="1"/>
  <c r="E197" i="27" s="1"/>
  <c r="E217" i="27" s="1"/>
  <c r="E237" i="27" s="1"/>
  <c r="D17" i="27"/>
  <c r="D37" i="27" s="1"/>
  <c r="D57" i="27" s="1"/>
  <c r="D77" i="27" s="1"/>
  <c r="D97" i="27" s="1"/>
  <c r="D117" i="27" s="1"/>
  <c r="D137" i="27" s="1"/>
  <c r="D157" i="27" s="1"/>
  <c r="D177" i="27" s="1"/>
  <c r="D197" i="27" s="1"/>
  <c r="D217" i="27" s="1"/>
  <c r="D237" i="27" s="1"/>
  <c r="AG16" i="27"/>
  <c r="AG36" i="27" s="1"/>
  <c r="AG56" i="27" s="1"/>
  <c r="AG76" i="27" s="1"/>
  <c r="AG96" i="27" s="1"/>
  <c r="AG116" i="27" s="1"/>
  <c r="AG136" i="27" s="1"/>
  <c r="AG156" i="27" s="1"/>
  <c r="AG176" i="27" s="1"/>
  <c r="AG196" i="27" s="1"/>
  <c r="AG216" i="27" s="1"/>
  <c r="AG236" i="27" s="1"/>
  <c r="AF16" i="27"/>
  <c r="AF36" i="27" s="1"/>
  <c r="AF56" i="27" s="1"/>
  <c r="AF76" i="27" s="1"/>
  <c r="AF96" i="27" s="1"/>
  <c r="AF116" i="27" s="1"/>
  <c r="AF136" i="27" s="1"/>
  <c r="AF156" i="27" s="1"/>
  <c r="AF176" i="27" s="1"/>
  <c r="AF196" i="27" s="1"/>
  <c r="AF216" i="27" s="1"/>
  <c r="AF236" i="27" s="1"/>
  <c r="AE16" i="27"/>
  <c r="AE36" i="27" s="1"/>
  <c r="AE56" i="27" s="1"/>
  <c r="AE76" i="27" s="1"/>
  <c r="AE96" i="27" s="1"/>
  <c r="AE116" i="27" s="1"/>
  <c r="AE136" i="27" s="1"/>
  <c r="AE156" i="27" s="1"/>
  <c r="AE176" i="27" s="1"/>
  <c r="AE196" i="27" s="1"/>
  <c r="AE216" i="27" s="1"/>
  <c r="AE236" i="27" s="1"/>
  <c r="AD16" i="27"/>
  <c r="AD36" i="27" s="1"/>
  <c r="AD56" i="27" s="1"/>
  <c r="AD76" i="27" s="1"/>
  <c r="AD96" i="27" s="1"/>
  <c r="AD116" i="27" s="1"/>
  <c r="AD136" i="27" s="1"/>
  <c r="AD156" i="27" s="1"/>
  <c r="AD176" i="27" s="1"/>
  <c r="AD196" i="27" s="1"/>
  <c r="AD216" i="27" s="1"/>
  <c r="AD236" i="27" s="1"/>
  <c r="AC16" i="27"/>
  <c r="AB16" i="27"/>
  <c r="AB36" i="27" s="1"/>
  <c r="AB56" i="27" s="1"/>
  <c r="AB76" i="27" s="1"/>
  <c r="AA16" i="27"/>
  <c r="AA36" i="27" s="1"/>
  <c r="AA56" i="27" s="1"/>
  <c r="AA76" i="27" s="1"/>
  <c r="AA96" i="27" s="1"/>
  <c r="AA116" i="27" s="1"/>
  <c r="AA136" i="27" s="1"/>
  <c r="AA156" i="27" s="1"/>
  <c r="AA176" i="27" s="1"/>
  <c r="AA196" i="27" s="1"/>
  <c r="AA216" i="27" s="1"/>
  <c r="AA236" i="27" s="1"/>
  <c r="Z16" i="27"/>
  <c r="Y16" i="27"/>
  <c r="Y36" i="27" s="1"/>
  <c r="Y56" i="27" s="1"/>
  <c r="Y76" i="27" s="1"/>
  <c r="Y96" i="27" s="1"/>
  <c r="Y116" i="27" s="1"/>
  <c r="Y136" i="27" s="1"/>
  <c r="Y156" i="27" s="1"/>
  <c r="Y176" i="27" s="1"/>
  <c r="Y196" i="27" s="1"/>
  <c r="Y216" i="27" s="1"/>
  <c r="Y236" i="27" s="1"/>
  <c r="X16" i="27"/>
  <c r="X36" i="27" s="1"/>
  <c r="X56" i="27" s="1"/>
  <c r="X76" i="27" s="1"/>
  <c r="X96" i="27" s="1"/>
  <c r="X116" i="27" s="1"/>
  <c r="X136" i="27" s="1"/>
  <c r="X156" i="27" s="1"/>
  <c r="X176" i="27" s="1"/>
  <c r="X196" i="27" s="1"/>
  <c r="X216" i="27" s="1"/>
  <c r="X236" i="27" s="1"/>
  <c r="W16" i="27"/>
  <c r="W36" i="27" s="1"/>
  <c r="W56" i="27" s="1"/>
  <c r="W76" i="27" s="1"/>
  <c r="W96" i="27" s="1"/>
  <c r="W116" i="27" s="1"/>
  <c r="W136" i="27" s="1"/>
  <c r="W156" i="27" s="1"/>
  <c r="W176" i="27" s="1"/>
  <c r="W196" i="27" s="1"/>
  <c r="W216" i="27" s="1"/>
  <c r="W236" i="27" s="1"/>
  <c r="V16" i="27"/>
  <c r="V36" i="27" s="1"/>
  <c r="V56" i="27" s="1"/>
  <c r="V76" i="27" s="1"/>
  <c r="V96" i="27" s="1"/>
  <c r="V116" i="27" s="1"/>
  <c r="V136" i="27" s="1"/>
  <c r="V156" i="27" s="1"/>
  <c r="V176" i="27" s="1"/>
  <c r="V196" i="27" s="1"/>
  <c r="V216" i="27" s="1"/>
  <c r="V236" i="27" s="1"/>
  <c r="U16" i="27"/>
  <c r="U36" i="27" s="1"/>
  <c r="U56" i="27" s="1"/>
  <c r="U76" i="27" s="1"/>
  <c r="U96" i="27" s="1"/>
  <c r="U116" i="27" s="1"/>
  <c r="U136" i="27" s="1"/>
  <c r="U156" i="27" s="1"/>
  <c r="U176" i="27" s="1"/>
  <c r="U196" i="27" s="1"/>
  <c r="U216" i="27" s="1"/>
  <c r="U236" i="27" s="1"/>
  <c r="T16" i="27"/>
  <c r="T36" i="27" s="1"/>
  <c r="T56" i="27" s="1"/>
  <c r="T76" i="27" s="1"/>
  <c r="T96" i="27" s="1"/>
  <c r="T116" i="27" s="1"/>
  <c r="T136" i="27" s="1"/>
  <c r="T156" i="27" s="1"/>
  <c r="T176" i="27" s="1"/>
  <c r="T196" i="27" s="1"/>
  <c r="T216" i="27" s="1"/>
  <c r="T236" i="27" s="1"/>
  <c r="S16" i="27"/>
  <c r="S36" i="27" s="1"/>
  <c r="S56" i="27" s="1"/>
  <c r="S76" i="27" s="1"/>
  <c r="S96" i="27" s="1"/>
  <c r="S116" i="27" s="1"/>
  <c r="S136" i="27" s="1"/>
  <c r="S156" i="27" s="1"/>
  <c r="S176" i="27" s="1"/>
  <c r="S196" i="27" s="1"/>
  <c r="S216" i="27" s="1"/>
  <c r="S236" i="27" s="1"/>
  <c r="R16" i="27"/>
  <c r="Q16" i="27"/>
  <c r="Q36" i="27" s="1"/>
  <c r="Q56" i="27" s="1"/>
  <c r="Q76" i="27" s="1"/>
  <c r="Q96" i="27" s="1"/>
  <c r="Q116" i="27" s="1"/>
  <c r="Q136" i="27" s="1"/>
  <c r="Q156" i="27" s="1"/>
  <c r="Q176" i="27" s="1"/>
  <c r="Q196" i="27" s="1"/>
  <c r="Q216" i="27" s="1"/>
  <c r="Q236" i="27" s="1"/>
  <c r="P16" i="27"/>
  <c r="P36" i="27" s="1"/>
  <c r="P56" i="27" s="1"/>
  <c r="P76" i="27" s="1"/>
  <c r="P96" i="27" s="1"/>
  <c r="P116" i="27" s="1"/>
  <c r="P136" i="27" s="1"/>
  <c r="P156" i="27" s="1"/>
  <c r="P176" i="27" s="1"/>
  <c r="P196" i="27" s="1"/>
  <c r="P216" i="27" s="1"/>
  <c r="P236" i="27" s="1"/>
  <c r="O16" i="27"/>
  <c r="O36" i="27" s="1"/>
  <c r="O56" i="27" s="1"/>
  <c r="O76" i="27" s="1"/>
  <c r="O96" i="27" s="1"/>
  <c r="O116" i="27" s="1"/>
  <c r="O136" i="27" s="1"/>
  <c r="O156" i="27" s="1"/>
  <c r="O176" i="27" s="1"/>
  <c r="O196" i="27" s="1"/>
  <c r="O216" i="27" s="1"/>
  <c r="O236" i="27" s="1"/>
  <c r="N16" i="27"/>
  <c r="N36" i="27" s="1"/>
  <c r="N56" i="27" s="1"/>
  <c r="N76" i="27" s="1"/>
  <c r="N96" i="27" s="1"/>
  <c r="N116" i="27" s="1"/>
  <c r="N136" i="27" s="1"/>
  <c r="N156" i="27" s="1"/>
  <c r="N176" i="27" s="1"/>
  <c r="N196" i="27" s="1"/>
  <c r="N216" i="27" s="1"/>
  <c r="N236" i="27" s="1"/>
  <c r="M16" i="27"/>
  <c r="M36" i="27" s="1"/>
  <c r="M56" i="27" s="1"/>
  <c r="M76" i="27" s="1"/>
  <c r="M96" i="27" s="1"/>
  <c r="M116" i="27" s="1"/>
  <c r="M136" i="27" s="1"/>
  <c r="M156" i="27" s="1"/>
  <c r="M176" i="27" s="1"/>
  <c r="M196" i="27" s="1"/>
  <c r="M216" i="27" s="1"/>
  <c r="M236" i="27" s="1"/>
  <c r="L16" i="27"/>
  <c r="L36" i="27" s="1"/>
  <c r="L56" i="27" s="1"/>
  <c r="L76" i="27" s="1"/>
  <c r="K16" i="27"/>
  <c r="K36" i="27" s="1"/>
  <c r="J16" i="27"/>
  <c r="I16" i="27"/>
  <c r="I36" i="27" s="1"/>
  <c r="I56" i="27" s="1"/>
  <c r="I76" i="27" s="1"/>
  <c r="I96" i="27" s="1"/>
  <c r="I116" i="27" s="1"/>
  <c r="I136" i="27" s="1"/>
  <c r="I156" i="27" s="1"/>
  <c r="I176" i="27" s="1"/>
  <c r="I196" i="27" s="1"/>
  <c r="I216" i="27" s="1"/>
  <c r="I236" i="27" s="1"/>
  <c r="H16" i="27"/>
  <c r="H36" i="27" s="1"/>
  <c r="H56" i="27" s="1"/>
  <c r="H76" i="27" s="1"/>
  <c r="H96" i="27" s="1"/>
  <c r="H116" i="27" s="1"/>
  <c r="H136" i="27" s="1"/>
  <c r="H156" i="27" s="1"/>
  <c r="H176" i="27" s="1"/>
  <c r="H196" i="27" s="1"/>
  <c r="H216" i="27" s="1"/>
  <c r="H236" i="27" s="1"/>
  <c r="G16" i="27"/>
  <c r="F16" i="27"/>
  <c r="F36" i="27" s="1"/>
  <c r="F56" i="27" s="1"/>
  <c r="F76" i="27" s="1"/>
  <c r="F96" i="27" s="1"/>
  <c r="F116" i="27" s="1"/>
  <c r="F136" i="27" s="1"/>
  <c r="F156" i="27" s="1"/>
  <c r="F176" i="27" s="1"/>
  <c r="F196" i="27" s="1"/>
  <c r="F216" i="27" s="1"/>
  <c r="F236" i="27" s="1"/>
  <c r="E16" i="27"/>
  <c r="E36" i="27" s="1"/>
  <c r="E56" i="27" s="1"/>
  <c r="E76" i="27" s="1"/>
  <c r="E96" i="27" s="1"/>
  <c r="E116" i="27" s="1"/>
  <c r="E136" i="27" s="1"/>
  <c r="E156" i="27" s="1"/>
  <c r="E176" i="27" s="1"/>
  <c r="E196" i="27" s="1"/>
  <c r="E216" i="27" s="1"/>
  <c r="E236" i="27" s="1"/>
  <c r="D16" i="27"/>
  <c r="D36" i="27" s="1"/>
  <c r="D56" i="27" s="1"/>
  <c r="D76" i="27" s="1"/>
  <c r="D96" i="27" s="1"/>
  <c r="D116" i="27" s="1"/>
  <c r="D136" i="27" s="1"/>
  <c r="D156" i="27" s="1"/>
  <c r="D176" i="27" s="1"/>
  <c r="D196" i="27" s="1"/>
  <c r="D216" i="27" s="1"/>
  <c r="D236" i="27" s="1"/>
  <c r="AG15" i="27"/>
  <c r="AG35" i="27" s="1"/>
  <c r="AG55" i="27" s="1"/>
  <c r="AG75" i="27" s="1"/>
  <c r="AG95" i="27" s="1"/>
  <c r="AG115" i="27" s="1"/>
  <c r="AG135" i="27" s="1"/>
  <c r="AG155" i="27" s="1"/>
  <c r="AG175" i="27" s="1"/>
  <c r="AG195" i="27" s="1"/>
  <c r="AG215" i="27" s="1"/>
  <c r="AG235" i="27" s="1"/>
  <c r="AF15" i="27"/>
  <c r="AF35" i="27" s="1"/>
  <c r="AF55" i="27" s="1"/>
  <c r="AF75" i="27" s="1"/>
  <c r="AF95" i="27" s="1"/>
  <c r="AF115" i="27" s="1"/>
  <c r="AF135" i="27" s="1"/>
  <c r="AF155" i="27" s="1"/>
  <c r="AF175" i="27" s="1"/>
  <c r="AF195" i="27" s="1"/>
  <c r="AF215" i="27" s="1"/>
  <c r="AF235" i="27" s="1"/>
  <c r="AE15" i="27"/>
  <c r="AE35" i="27" s="1"/>
  <c r="AE55" i="27" s="1"/>
  <c r="AE75" i="27" s="1"/>
  <c r="AE95" i="27" s="1"/>
  <c r="AE115" i="27" s="1"/>
  <c r="AE135" i="27" s="1"/>
  <c r="AE155" i="27" s="1"/>
  <c r="AE175" i="27" s="1"/>
  <c r="AE195" i="27" s="1"/>
  <c r="AE215" i="27" s="1"/>
  <c r="AE235" i="27" s="1"/>
  <c r="AD15" i="27"/>
  <c r="AD35" i="27" s="1"/>
  <c r="AD55" i="27" s="1"/>
  <c r="AD75" i="27" s="1"/>
  <c r="AD95" i="27" s="1"/>
  <c r="AD115" i="27" s="1"/>
  <c r="AD135" i="27" s="1"/>
  <c r="AD155" i="27" s="1"/>
  <c r="AD175" i="27" s="1"/>
  <c r="AD195" i="27" s="1"/>
  <c r="AD215" i="27" s="1"/>
  <c r="AD235" i="27" s="1"/>
  <c r="AC15" i="27"/>
  <c r="AB15" i="27"/>
  <c r="AB35" i="27" s="1"/>
  <c r="AB55" i="27" s="1"/>
  <c r="AB75" i="27" s="1"/>
  <c r="AB95" i="27" s="1"/>
  <c r="AB115" i="27" s="1"/>
  <c r="AB135" i="27" s="1"/>
  <c r="AB155" i="27" s="1"/>
  <c r="AB175" i="27" s="1"/>
  <c r="AB195" i="27" s="1"/>
  <c r="AB215" i="27" s="1"/>
  <c r="AB235" i="27" s="1"/>
  <c r="AA15" i="27"/>
  <c r="AA35" i="27" s="1"/>
  <c r="Z15" i="27"/>
  <c r="Y15" i="27"/>
  <c r="Y35" i="27" s="1"/>
  <c r="Y55" i="27" s="1"/>
  <c r="Y75" i="27" s="1"/>
  <c r="Y95" i="27" s="1"/>
  <c r="Y115" i="27" s="1"/>
  <c r="Y135" i="27" s="1"/>
  <c r="Y155" i="27" s="1"/>
  <c r="Y175" i="27" s="1"/>
  <c r="Y195" i="27" s="1"/>
  <c r="Y215" i="27" s="1"/>
  <c r="Y235" i="27" s="1"/>
  <c r="X15" i="27"/>
  <c r="X35" i="27" s="1"/>
  <c r="X55" i="27" s="1"/>
  <c r="X75" i="27" s="1"/>
  <c r="X95" i="27" s="1"/>
  <c r="X115" i="27" s="1"/>
  <c r="X135" i="27" s="1"/>
  <c r="X155" i="27" s="1"/>
  <c r="X175" i="27" s="1"/>
  <c r="X195" i="27" s="1"/>
  <c r="X215" i="27" s="1"/>
  <c r="X235" i="27" s="1"/>
  <c r="W15" i="27"/>
  <c r="V15" i="27"/>
  <c r="V35" i="27" s="1"/>
  <c r="V55" i="27" s="1"/>
  <c r="V75" i="27" s="1"/>
  <c r="V95" i="27" s="1"/>
  <c r="V115" i="27" s="1"/>
  <c r="V135" i="27" s="1"/>
  <c r="V155" i="27" s="1"/>
  <c r="V175" i="27" s="1"/>
  <c r="V195" i="27" s="1"/>
  <c r="V215" i="27" s="1"/>
  <c r="V235" i="27" s="1"/>
  <c r="U15" i="27"/>
  <c r="U35" i="27" s="1"/>
  <c r="U55" i="27" s="1"/>
  <c r="U75" i="27" s="1"/>
  <c r="U95" i="27" s="1"/>
  <c r="U115" i="27" s="1"/>
  <c r="U135" i="27" s="1"/>
  <c r="U155" i="27" s="1"/>
  <c r="U175" i="27" s="1"/>
  <c r="U195" i="27" s="1"/>
  <c r="U215" i="27" s="1"/>
  <c r="U235" i="27" s="1"/>
  <c r="T15" i="27"/>
  <c r="T35" i="27" s="1"/>
  <c r="T55" i="27" s="1"/>
  <c r="T75" i="27" s="1"/>
  <c r="T95" i="27" s="1"/>
  <c r="T115" i="27" s="1"/>
  <c r="T135" i="27" s="1"/>
  <c r="T155" i="27" s="1"/>
  <c r="T175" i="27" s="1"/>
  <c r="T195" i="27" s="1"/>
  <c r="T215" i="27" s="1"/>
  <c r="T235" i="27" s="1"/>
  <c r="S15" i="27"/>
  <c r="S35" i="27" s="1"/>
  <c r="S55" i="27" s="1"/>
  <c r="S75" i="27" s="1"/>
  <c r="S95" i="27" s="1"/>
  <c r="S115" i="27" s="1"/>
  <c r="S135" i="27" s="1"/>
  <c r="S155" i="27" s="1"/>
  <c r="S175" i="27" s="1"/>
  <c r="S195" i="27" s="1"/>
  <c r="S215" i="27" s="1"/>
  <c r="S235" i="27" s="1"/>
  <c r="R15" i="27"/>
  <c r="Q15" i="27"/>
  <c r="Q35" i="27" s="1"/>
  <c r="Q55" i="27" s="1"/>
  <c r="Q75" i="27" s="1"/>
  <c r="Q95" i="27" s="1"/>
  <c r="Q115" i="27" s="1"/>
  <c r="Q135" i="27" s="1"/>
  <c r="Q155" i="27" s="1"/>
  <c r="Q175" i="27" s="1"/>
  <c r="Q195" i="27" s="1"/>
  <c r="Q215" i="27" s="1"/>
  <c r="Q235" i="27" s="1"/>
  <c r="P15" i="27"/>
  <c r="P35" i="27" s="1"/>
  <c r="P55" i="27" s="1"/>
  <c r="P75" i="27" s="1"/>
  <c r="P95" i="27" s="1"/>
  <c r="P115" i="27" s="1"/>
  <c r="P135" i="27" s="1"/>
  <c r="P155" i="27" s="1"/>
  <c r="P175" i="27" s="1"/>
  <c r="P195" i="27" s="1"/>
  <c r="P215" i="27" s="1"/>
  <c r="P235" i="27" s="1"/>
  <c r="O15" i="27"/>
  <c r="O35" i="27" s="1"/>
  <c r="O55" i="27" s="1"/>
  <c r="O75" i="27" s="1"/>
  <c r="O95" i="27" s="1"/>
  <c r="O115" i="27" s="1"/>
  <c r="O135" i="27" s="1"/>
  <c r="O155" i="27" s="1"/>
  <c r="O175" i="27" s="1"/>
  <c r="O195" i="27" s="1"/>
  <c r="O215" i="27" s="1"/>
  <c r="O235" i="27" s="1"/>
  <c r="N15" i="27"/>
  <c r="N35" i="27" s="1"/>
  <c r="N55" i="27" s="1"/>
  <c r="N75" i="27" s="1"/>
  <c r="N95" i="27" s="1"/>
  <c r="N115" i="27" s="1"/>
  <c r="N135" i="27" s="1"/>
  <c r="N155" i="27" s="1"/>
  <c r="N175" i="27" s="1"/>
  <c r="N195" i="27" s="1"/>
  <c r="N215" i="27" s="1"/>
  <c r="N235" i="27" s="1"/>
  <c r="M15" i="27"/>
  <c r="L15" i="27"/>
  <c r="L35" i="27" s="1"/>
  <c r="L55" i="27" s="1"/>
  <c r="L75" i="27" s="1"/>
  <c r="L95" i="27" s="1"/>
  <c r="L115" i="27" s="1"/>
  <c r="L135" i="27" s="1"/>
  <c r="L155" i="27" s="1"/>
  <c r="L175" i="27" s="1"/>
  <c r="L195" i="27" s="1"/>
  <c r="L215" i="27" s="1"/>
  <c r="L235" i="27" s="1"/>
  <c r="K15" i="27"/>
  <c r="K35" i="27" s="1"/>
  <c r="J15" i="27"/>
  <c r="I15" i="27"/>
  <c r="I35" i="27" s="1"/>
  <c r="I55" i="27" s="1"/>
  <c r="I75" i="27" s="1"/>
  <c r="I95" i="27" s="1"/>
  <c r="I115" i="27" s="1"/>
  <c r="I135" i="27" s="1"/>
  <c r="I155" i="27" s="1"/>
  <c r="I175" i="27" s="1"/>
  <c r="I195" i="27" s="1"/>
  <c r="I215" i="27" s="1"/>
  <c r="I235" i="27" s="1"/>
  <c r="H15" i="27"/>
  <c r="H35" i="27" s="1"/>
  <c r="H55" i="27" s="1"/>
  <c r="H75" i="27" s="1"/>
  <c r="H95" i="27" s="1"/>
  <c r="H115" i="27" s="1"/>
  <c r="H135" i="27" s="1"/>
  <c r="H155" i="27" s="1"/>
  <c r="H175" i="27" s="1"/>
  <c r="H195" i="27" s="1"/>
  <c r="H215" i="27" s="1"/>
  <c r="H235" i="27" s="1"/>
  <c r="G15" i="27"/>
  <c r="F15" i="27"/>
  <c r="F35" i="27" s="1"/>
  <c r="F55" i="27" s="1"/>
  <c r="F75" i="27" s="1"/>
  <c r="E15" i="27"/>
  <c r="E35" i="27" s="1"/>
  <c r="E55" i="27" s="1"/>
  <c r="E75" i="27" s="1"/>
  <c r="E95" i="27" s="1"/>
  <c r="E115" i="27" s="1"/>
  <c r="E135" i="27" s="1"/>
  <c r="E155" i="27" s="1"/>
  <c r="E175" i="27" s="1"/>
  <c r="E195" i="27" s="1"/>
  <c r="E215" i="27" s="1"/>
  <c r="E235" i="27" s="1"/>
  <c r="D15" i="27"/>
  <c r="D35" i="27" s="1"/>
  <c r="D55" i="27" s="1"/>
  <c r="D75" i="27" s="1"/>
  <c r="D95" i="27" s="1"/>
  <c r="D115" i="27" s="1"/>
  <c r="D135" i="27" s="1"/>
  <c r="D155" i="27" s="1"/>
  <c r="D175" i="27" s="1"/>
  <c r="D195" i="27" s="1"/>
  <c r="D215" i="27" s="1"/>
  <c r="D235" i="27" s="1"/>
  <c r="AG14" i="27"/>
  <c r="AG34" i="27" s="1"/>
  <c r="AG54" i="27" s="1"/>
  <c r="AG74" i="27" s="1"/>
  <c r="AG94" i="27" s="1"/>
  <c r="AG114" i="27" s="1"/>
  <c r="AG134" i="27" s="1"/>
  <c r="AG154" i="27" s="1"/>
  <c r="AG174" i="27" s="1"/>
  <c r="AG194" i="27" s="1"/>
  <c r="AG214" i="27" s="1"/>
  <c r="AG234" i="27" s="1"/>
  <c r="AF14" i="27"/>
  <c r="AF34" i="27" s="1"/>
  <c r="AF54" i="27" s="1"/>
  <c r="AF74" i="27" s="1"/>
  <c r="AF94" i="27" s="1"/>
  <c r="AF114" i="27" s="1"/>
  <c r="AF134" i="27" s="1"/>
  <c r="AF154" i="27" s="1"/>
  <c r="AF174" i="27" s="1"/>
  <c r="AF194" i="27" s="1"/>
  <c r="AF214" i="27" s="1"/>
  <c r="AF234" i="27" s="1"/>
  <c r="AE14" i="27"/>
  <c r="AE34" i="27" s="1"/>
  <c r="AE54" i="27" s="1"/>
  <c r="AE74" i="27" s="1"/>
  <c r="AE94" i="27" s="1"/>
  <c r="AE114" i="27" s="1"/>
  <c r="AE134" i="27" s="1"/>
  <c r="AE154" i="27" s="1"/>
  <c r="AE174" i="27" s="1"/>
  <c r="AE194" i="27" s="1"/>
  <c r="AE214" i="27" s="1"/>
  <c r="AE234" i="27" s="1"/>
  <c r="AD14" i="27"/>
  <c r="AD34" i="27" s="1"/>
  <c r="AD54" i="27" s="1"/>
  <c r="AD74" i="27" s="1"/>
  <c r="AD94" i="27" s="1"/>
  <c r="AD114" i="27" s="1"/>
  <c r="AD134" i="27" s="1"/>
  <c r="AD154" i="27" s="1"/>
  <c r="AD174" i="27" s="1"/>
  <c r="AD194" i="27" s="1"/>
  <c r="AD214" i="27" s="1"/>
  <c r="AD234" i="27" s="1"/>
  <c r="AC14" i="27"/>
  <c r="AC34" i="27" s="1"/>
  <c r="AC54" i="27" s="1"/>
  <c r="AC74" i="27" s="1"/>
  <c r="AC94" i="27" s="1"/>
  <c r="AC114" i="27" s="1"/>
  <c r="AC134" i="27" s="1"/>
  <c r="AC154" i="27" s="1"/>
  <c r="AC174" i="27" s="1"/>
  <c r="AC194" i="27" s="1"/>
  <c r="AC214" i="27" s="1"/>
  <c r="AC234" i="27" s="1"/>
  <c r="AB14" i="27"/>
  <c r="AB34" i="27" s="1"/>
  <c r="AB54" i="27" s="1"/>
  <c r="AB74" i="27" s="1"/>
  <c r="AB94" i="27" s="1"/>
  <c r="AB114" i="27" s="1"/>
  <c r="AB134" i="27" s="1"/>
  <c r="AB154" i="27" s="1"/>
  <c r="AB174" i="27" s="1"/>
  <c r="AB194" i="27" s="1"/>
  <c r="AB214" i="27" s="1"/>
  <c r="AB234" i="27" s="1"/>
  <c r="AA14" i="27"/>
  <c r="AA34" i="27" s="1"/>
  <c r="AA54" i="27" s="1"/>
  <c r="AA74" i="27" s="1"/>
  <c r="AA94" i="27" s="1"/>
  <c r="AA114" i="27" s="1"/>
  <c r="AA134" i="27" s="1"/>
  <c r="AA154" i="27" s="1"/>
  <c r="AA174" i="27" s="1"/>
  <c r="AA194" i="27" s="1"/>
  <c r="AA214" i="27" s="1"/>
  <c r="AA234" i="27" s="1"/>
  <c r="Z14" i="27"/>
  <c r="Y14" i="27"/>
  <c r="Y34" i="27" s="1"/>
  <c r="Y54" i="27" s="1"/>
  <c r="Y74" i="27" s="1"/>
  <c r="Y94" i="27" s="1"/>
  <c r="Y114" i="27" s="1"/>
  <c r="Y134" i="27" s="1"/>
  <c r="Y154" i="27" s="1"/>
  <c r="Y174" i="27" s="1"/>
  <c r="Y194" i="27" s="1"/>
  <c r="Y214" i="27" s="1"/>
  <c r="Y234" i="27" s="1"/>
  <c r="X14" i="27"/>
  <c r="X34" i="27" s="1"/>
  <c r="X54" i="27" s="1"/>
  <c r="X74" i="27" s="1"/>
  <c r="X94" i="27" s="1"/>
  <c r="X114" i="27" s="1"/>
  <c r="X134" i="27" s="1"/>
  <c r="X154" i="27" s="1"/>
  <c r="X174" i="27" s="1"/>
  <c r="X194" i="27" s="1"/>
  <c r="X214" i="27" s="1"/>
  <c r="X234" i="27" s="1"/>
  <c r="W14" i="27"/>
  <c r="W34" i="27" s="1"/>
  <c r="W54" i="27" s="1"/>
  <c r="W74" i="27" s="1"/>
  <c r="W94" i="27" s="1"/>
  <c r="W114" i="27" s="1"/>
  <c r="W134" i="27" s="1"/>
  <c r="W154" i="27" s="1"/>
  <c r="W174" i="27" s="1"/>
  <c r="W194" i="27" s="1"/>
  <c r="W214" i="27" s="1"/>
  <c r="W234" i="27" s="1"/>
  <c r="V14" i="27"/>
  <c r="V34" i="27" s="1"/>
  <c r="V54" i="27" s="1"/>
  <c r="V74" i="27" s="1"/>
  <c r="V94" i="27" s="1"/>
  <c r="V114" i="27" s="1"/>
  <c r="V134" i="27" s="1"/>
  <c r="V154" i="27" s="1"/>
  <c r="V174" i="27" s="1"/>
  <c r="V194" i="27" s="1"/>
  <c r="V214" i="27" s="1"/>
  <c r="V234" i="27" s="1"/>
  <c r="U14" i="27"/>
  <c r="U34" i="27" s="1"/>
  <c r="U54" i="27" s="1"/>
  <c r="U74" i="27" s="1"/>
  <c r="U94" i="27" s="1"/>
  <c r="U114" i="27" s="1"/>
  <c r="U134" i="27" s="1"/>
  <c r="U154" i="27" s="1"/>
  <c r="U174" i="27" s="1"/>
  <c r="U194" i="27" s="1"/>
  <c r="U214" i="27" s="1"/>
  <c r="U234" i="27" s="1"/>
  <c r="T14" i="27"/>
  <c r="T34" i="27" s="1"/>
  <c r="T54" i="27" s="1"/>
  <c r="T74" i="27" s="1"/>
  <c r="T94" i="27" s="1"/>
  <c r="T114" i="27" s="1"/>
  <c r="T134" i="27" s="1"/>
  <c r="T154" i="27" s="1"/>
  <c r="T174" i="27" s="1"/>
  <c r="T194" i="27" s="1"/>
  <c r="T214" i="27" s="1"/>
  <c r="T234" i="27" s="1"/>
  <c r="S14" i="27"/>
  <c r="S34" i="27" s="1"/>
  <c r="S54" i="27" s="1"/>
  <c r="S74" i="27" s="1"/>
  <c r="S94" i="27" s="1"/>
  <c r="S114" i="27" s="1"/>
  <c r="S134" i="27" s="1"/>
  <c r="S154" i="27" s="1"/>
  <c r="S174" i="27" s="1"/>
  <c r="S194" i="27" s="1"/>
  <c r="S214" i="27" s="1"/>
  <c r="S234" i="27" s="1"/>
  <c r="R14" i="27"/>
  <c r="Q14" i="27"/>
  <c r="Q34" i="27" s="1"/>
  <c r="Q54" i="27" s="1"/>
  <c r="Q74" i="27" s="1"/>
  <c r="Q94" i="27" s="1"/>
  <c r="Q114" i="27" s="1"/>
  <c r="Q134" i="27" s="1"/>
  <c r="Q154" i="27" s="1"/>
  <c r="Q174" i="27" s="1"/>
  <c r="Q194" i="27" s="1"/>
  <c r="Q214" i="27" s="1"/>
  <c r="Q234" i="27" s="1"/>
  <c r="P14" i="27"/>
  <c r="P34" i="27" s="1"/>
  <c r="P54" i="27" s="1"/>
  <c r="P74" i="27" s="1"/>
  <c r="P94" i="27" s="1"/>
  <c r="P114" i="27" s="1"/>
  <c r="P134" i="27" s="1"/>
  <c r="P154" i="27" s="1"/>
  <c r="P174" i="27" s="1"/>
  <c r="P194" i="27" s="1"/>
  <c r="P214" i="27" s="1"/>
  <c r="P234" i="27" s="1"/>
  <c r="O14" i="27"/>
  <c r="O34" i="27" s="1"/>
  <c r="O54" i="27" s="1"/>
  <c r="O74" i="27" s="1"/>
  <c r="O94" i="27" s="1"/>
  <c r="O114" i="27" s="1"/>
  <c r="O134" i="27" s="1"/>
  <c r="O154" i="27" s="1"/>
  <c r="O174" i="27" s="1"/>
  <c r="O194" i="27" s="1"/>
  <c r="O214" i="27" s="1"/>
  <c r="O234" i="27" s="1"/>
  <c r="N14" i="27"/>
  <c r="N34" i="27" s="1"/>
  <c r="N54" i="27" s="1"/>
  <c r="N74" i="27" s="1"/>
  <c r="N94" i="27" s="1"/>
  <c r="N114" i="27" s="1"/>
  <c r="N134" i="27" s="1"/>
  <c r="N154" i="27" s="1"/>
  <c r="N174" i="27" s="1"/>
  <c r="N194" i="27" s="1"/>
  <c r="N214" i="27" s="1"/>
  <c r="N234" i="27" s="1"/>
  <c r="M14" i="27"/>
  <c r="M34" i="27" s="1"/>
  <c r="M54" i="27" s="1"/>
  <c r="M74" i="27" s="1"/>
  <c r="M94" i="27" s="1"/>
  <c r="M114" i="27" s="1"/>
  <c r="M134" i="27" s="1"/>
  <c r="M154" i="27" s="1"/>
  <c r="M174" i="27" s="1"/>
  <c r="M194" i="27" s="1"/>
  <c r="M214" i="27" s="1"/>
  <c r="M234" i="27" s="1"/>
  <c r="L14" i="27"/>
  <c r="L34" i="27" s="1"/>
  <c r="L54" i="27" s="1"/>
  <c r="L74" i="27" s="1"/>
  <c r="L94" i="27" s="1"/>
  <c r="L114" i="27" s="1"/>
  <c r="L134" i="27" s="1"/>
  <c r="L154" i="27" s="1"/>
  <c r="L174" i="27" s="1"/>
  <c r="L194" i="27" s="1"/>
  <c r="L214" i="27" s="1"/>
  <c r="L234" i="27" s="1"/>
  <c r="K14" i="27"/>
  <c r="K34" i="27" s="1"/>
  <c r="K54" i="27" s="1"/>
  <c r="K74" i="27" s="1"/>
  <c r="K94" i="27" s="1"/>
  <c r="K114" i="27" s="1"/>
  <c r="K134" i="27" s="1"/>
  <c r="K154" i="27" s="1"/>
  <c r="K174" i="27" s="1"/>
  <c r="K194" i="27" s="1"/>
  <c r="K214" i="27" s="1"/>
  <c r="K234" i="27" s="1"/>
  <c r="J14" i="27"/>
  <c r="I14" i="27"/>
  <c r="I34" i="27" s="1"/>
  <c r="I54" i="27" s="1"/>
  <c r="I74" i="27" s="1"/>
  <c r="I94" i="27" s="1"/>
  <c r="I114" i="27" s="1"/>
  <c r="I134" i="27" s="1"/>
  <c r="I154" i="27" s="1"/>
  <c r="I174" i="27" s="1"/>
  <c r="I194" i="27" s="1"/>
  <c r="I214" i="27" s="1"/>
  <c r="I234" i="27" s="1"/>
  <c r="H14" i="27"/>
  <c r="H34" i="27" s="1"/>
  <c r="H54" i="27" s="1"/>
  <c r="H74" i="27" s="1"/>
  <c r="H94" i="27" s="1"/>
  <c r="H114" i="27" s="1"/>
  <c r="H134" i="27" s="1"/>
  <c r="H154" i="27" s="1"/>
  <c r="H174" i="27" s="1"/>
  <c r="H194" i="27" s="1"/>
  <c r="H214" i="27" s="1"/>
  <c r="H234" i="27" s="1"/>
  <c r="G14" i="27"/>
  <c r="G34" i="27" s="1"/>
  <c r="G54" i="27" s="1"/>
  <c r="G74" i="27" s="1"/>
  <c r="G94" i="27" s="1"/>
  <c r="G114" i="27" s="1"/>
  <c r="G134" i="27" s="1"/>
  <c r="G154" i="27" s="1"/>
  <c r="G174" i="27" s="1"/>
  <c r="G194" i="27" s="1"/>
  <c r="G214" i="27" s="1"/>
  <c r="G234" i="27" s="1"/>
  <c r="F14" i="27"/>
  <c r="F34" i="27" s="1"/>
  <c r="F54" i="27" s="1"/>
  <c r="F74" i="27" s="1"/>
  <c r="F94" i="27" s="1"/>
  <c r="F114" i="27" s="1"/>
  <c r="F134" i="27" s="1"/>
  <c r="F154" i="27" s="1"/>
  <c r="F174" i="27" s="1"/>
  <c r="F194" i="27" s="1"/>
  <c r="F214" i="27" s="1"/>
  <c r="F234" i="27" s="1"/>
  <c r="E14" i="27"/>
  <c r="E34" i="27" s="1"/>
  <c r="E54" i="27" s="1"/>
  <c r="E74" i="27" s="1"/>
  <c r="E94" i="27" s="1"/>
  <c r="E114" i="27" s="1"/>
  <c r="E134" i="27" s="1"/>
  <c r="E154" i="27" s="1"/>
  <c r="E174" i="27" s="1"/>
  <c r="E194" i="27" s="1"/>
  <c r="E214" i="27" s="1"/>
  <c r="E234" i="27" s="1"/>
  <c r="D14" i="27"/>
  <c r="D34" i="27" s="1"/>
  <c r="D54" i="27" s="1"/>
  <c r="D74" i="27" s="1"/>
  <c r="D94" i="27" s="1"/>
  <c r="D114" i="27" s="1"/>
  <c r="D134" i="27" s="1"/>
  <c r="D154" i="27" s="1"/>
  <c r="D174" i="27" s="1"/>
  <c r="D194" i="27" s="1"/>
  <c r="D214" i="27" s="1"/>
  <c r="D234" i="27" s="1"/>
  <c r="AG13" i="27"/>
  <c r="AG33" i="27" s="1"/>
  <c r="AG53" i="27" s="1"/>
  <c r="AG73" i="27" s="1"/>
  <c r="AG93" i="27" s="1"/>
  <c r="AG113" i="27" s="1"/>
  <c r="AG133" i="27" s="1"/>
  <c r="AG153" i="27" s="1"/>
  <c r="AG173" i="27" s="1"/>
  <c r="AG193" i="27" s="1"/>
  <c r="AG213" i="27" s="1"/>
  <c r="AG233" i="27" s="1"/>
  <c r="AF13" i="27"/>
  <c r="AF33" i="27" s="1"/>
  <c r="AF53" i="27" s="1"/>
  <c r="AF73" i="27" s="1"/>
  <c r="AF93" i="27" s="1"/>
  <c r="AF113" i="27" s="1"/>
  <c r="AF133" i="27" s="1"/>
  <c r="AF153" i="27" s="1"/>
  <c r="AF173" i="27" s="1"/>
  <c r="AF193" i="27" s="1"/>
  <c r="AF213" i="27" s="1"/>
  <c r="AF233" i="27" s="1"/>
  <c r="AE13" i="27"/>
  <c r="AE33" i="27" s="1"/>
  <c r="AE53" i="27" s="1"/>
  <c r="AE73" i="27" s="1"/>
  <c r="AE93" i="27" s="1"/>
  <c r="AE113" i="27" s="1"/>
  <c r="AE133" i="27" s="1"/>
  <c r="AE153" i="27" s="1"/>
  <c r="AE173" i="27" s="1"/>
  <c r="AE193" i="27" s="1"/>
  <c r="AE213" i="27" s="1"/>
  <c r="AE233" i="27" s="1"/>
  <c r="AD13" i="27"/>
  <c r="AD33" i="27" s="1"/>
  <c r="AD53" i="27" s="1"/>
  <c r="AD73" i="27" s="1"/>
  <c r="AD93" i="27" s="1"/>
  <c r="AD113" i="27" s="1"/>
  <c r="AD133" i="27" s="1"/>
  <c r="AD153" i="27" s="1"/>
  <c r="AD173" i="27" s="1"/>
  <c r="AD193" i="27" s="1"/>
  <c r="AD213" i="27" s="1"/>
  <c r="AD233" i="27" s="1"/>
  <c r="AC13" i="27"/>
  <c r="AB13" i="27"/>
  <c r="AB33" i="27" s="1"/>
  <c r="AB53" i="27" s="1"/>
  <c r="AB73" i="27" s="1"/>
  <c r="AB93" i="27" s="1"/>
  <c r="AB113" i="27" s="1"/>
  <c r="AB133" i="27" s="1"/>
  <c r="AB153" i="27" s="1"/>
  <c r="AB173" i="27" s="1"/>
  <c r="AB193" i="27" s="1"/>
  <c r="AB213" i="27" s="1"/>
  <c r="AB233" i="27" s="1"/>
  <c r="AA13" i="27"/>
  <c r="AA33" i="27" s="1"/>
  <c r="Z13" i="27"/>
  <c r="Y13" i="27"/>
  <c r="Y33" i="27" s="1"/>
  <c r="Y53" i="27" s="1"/>
  <c r="Y73" i="27" s="1"/>
  <c r="Y93" i="27" s="1"/>
  <c r="Y113" i="27" s="1"/>
  <c r="Y133" i="27" s="1"/>
  <c r="Y153" i="27" s="1"/>
  <c r="Y173" i="27" s="1"/>
  <c r="Y193" i="27" s="1"/>
  <c r="Y213" i="27" s="1"/>
  <c r="Y233" i="27" s="1"/>
  <c r="X13" i="27"/>
  <c r="X33" i="27" s="1"/>
  <c r="X53" i="27" s="1"/>
  <c r="X73" i="27" s="1"/>
  <c r="X93" i="27" s="1"/>
  <c r="X113" i="27" s="1"/>
  <c r="X133" i="27" s="1"/>
  <c r="X153" i="27" s="1"/>
  <c r="X173" i="27" s="1"/>
  <c r="X193" i="27" s="1"/>
  <c r="X213" i="27" s="1"/>
  <c r="X233" i="27" s="1"/>
  <c r="W13" i="27"/>
  <c r="V13" i="27"/>
  <c r="V33" i="27" s="1"/>
  <c r="V53" i="27" s="1"/>
  <c r="V73" i="27" s="1"/>
  <c r="V93" i="27" s="1"/>
  <c r="V113" i="27" s="1"/>
  <c r="V133" i="27" s="1"/>
  <c r="V153" i="27" s="1"/>
  <c r="V173" i="27" s="1"/>
  <c r="V193" i="27" s="1"/>
  <c r="V213" i="27" s="1"/>
  <c r="V233" i="27" s="1"/>
  <c r="U13" i="27"/>
  <c r="U33" i="27" s="1"/>
  <c r="U53" i="27" s="1"/>
  <c r="U73" i="27" s="1"/>
  <c r="U93" i="27" s="1"/>
  <c r="U113" i="27" s="1"/>
  <c r="U133" i="27" s="1"/>
  <c r="U153" i="27" s="1"/>
  <c r="U173" i="27" s="1"/>
  <c r="U193" i="27" s="1"/>
  <c r="U213" i="27" s="1"/>
  <c r="U233" i="27" s="1"/>
  <c r="T13" i="27"/>
  <c r="T33" i="27" s="1"/>
  <c r="T53" i="27" s="1"/>
  <c r="T73" i="27" s="1"/>
  <c r="T93" i="27" s="1"/>
  <c r="T113" i="27" s="1"/>
  <c r="T133" i="27" s="1"/>
  <c r="T153" i="27" s="1"/>
  <c r="T173" i="27" s="1"/>
  <c r="T193" i="27" s="1"/>
  <c r="T213" i="27" s="1"/>
  <c r="T233" i="27" s="1"/>
  <c r="S13" i="27"/>
  <c r="S33" i="27" s="1"/>
  <c r="S53" i="27" s="1"/>
  <c r="R13" i="27"/>
  <c r="Q13" i="27"/>
  <c r="Q33" i="27" s="1"/>
  <c r="Q53" i="27" s="1"/>
  <c r="Q73" i="27" s="1"/>
  <c r="Q93" i="27" s="1"/>
  <c r="Q113" i="27" s="1"/>
  <c r="Q133" i="27" s="1"/>
  <c r="Q153" i="27" s="1"/>
  <c r="Q173" i="27" s="1"/>
  <c r="Q193" i="27" s="1"/>
  <c r="Q213" i="27" s="1"/>
  <c r="Q233" i="27" s="1"/>
  <c r="P13" i="27"/>
  <c r="P33" i="27" s="1"/>
  <c r="P53" i="27" s="1"/>
  <c r="P73" i="27" s="1"/>
  <c r="P93" i="27" s="1"/>
  <c r="P113" i="27" s="1"/>
  <c r="P133" i="27" s="1"/>
  <c r="P153" i="27" s="1"/>
  <c r="P173" i="27" s="1"/>
  <c r="P193" i="27" s="1"/>
  <c r="P213" i="27" s="1"/>
  <c r="P233" i="27" s="1"/>
  <c r="O13" i="27"/>
  <c r="O33" i="27" s="1"/>
  <c r="O53" i="27" s="1"/>
  <c r="O73" i="27" s="1"/>
  <c r="O93" i="27" s="1"/>
  <c r="O113" i="27" s="1"/>
  <c r="O133" i="27" s="1"/>
  <c r="O153" i="27" s="1"/>
  <c r="O173" i="27" s="1"/>
  <c r="O193" i="27" s="1"/>
  <c r="O213" i="27" s="1"/>
  <c r="O233" i="27" s="1"/>
  <c r="N13" i="27"/>
  <c r="N33" i="27" s="1"/>
  <c r="N53" i="27" s="1"/>
  <c r="N73" i="27" s="1"/>
  <c r="N93" i="27" s="1"/>
  <c r="N113" i="27" s="1"/>
  <c r="N133" i="27" s="1"/>
  <c r="N153" i="27" s="1"/>
  <c r="N173" i="27" s="1"/>
  <c r="N193" i="27" s="1"/>
  <c r="N213" i="27" s="1"/>
  <c r="N233" i="27" s="1"/>
  <c r="M13" i="27"/>
  <c r="L13" i="27"/>
  <c r="L33" i="27" s="1"/>
  <c r="L53" i="27" s="1"/>
  <c r="L73" i="27" s="1"/>
  <c r="L93" i="27" s="1"/>
  <c r="L113" i="27" s="1"/>
  <c r="L133" i="27" s="1"/>
  <c r="L153" i="27" s="1"/>
  <c r="L173" i="27" s="1"/>
  <c r="L193" i="27" s="1"/>
  <c r="L213" i="27" s="1"/>
  <c r="L233" i="27" s="1"/>
  <c r="K13" i="27"/>
  <c r="K33" i="27" s="1"/>
  <c r="J13" i="27"/>
  <c r="I13" i="27"/>
  <c r="I33" i="27" s="1"/>
  <c r="I53" i="27" s="1"/>
  <c r="I73" i="27" s="1"/>
  <c r="I93" i="27" s="1"/>
  <c r="I113" i="27" s="1"/>
  <c r="I133" i="27" s="1"/>
  <c r="I153" i="27" s="1"/>
  <c r="I173" i="27" s="1"/>
  <c r="I193" i="27" s="1"/>
  <c r="I213" i="27" s="1"/>
  <c r="I233" i="27" s="1"/>
  <c r="H13" i="27"/>
  <c r="H33" i="27" s="1"/>
  <c r="H53" i="27" s="1"/>
  <c r="H73" i="27" s="1"/>
  <c r="H93" i="27" s="1"/>
  <c r="H113" i="27" s="1"/>
  <c r="H133" i="27" s="1"/>
  <c r="H153" i="27" s="1"/>
  <c r="H173" i="27" s="1"/>
  <c r="H193" i="27" s="1"/>
  <c r="H213" i="27" s="1"/>
  <c r="H233" i="27" s="1"/>
  <c r="G13" i="27"/>
  <c r="F13" i="27"/>
  <c r="F33" i="27" s="1"/>
  <c r="F53" i="27" s="1"/>
  <c r="F73" i="27" s="1"/>
  <c r="E13" i="27"/>
  <c r="E33" i="27" s="1"/>
  <c r="E53" i="27" s="1"/>
  <c r="E73" i="27" s="1"/>
  <c r="E93" i="27" s="1"/>
  <c r="E113" i="27" s="1"/>
  <c r="E133" i="27" s="1"/>
  <c r="E153" i="27" s="1"/>
  <c r="E173" i="27" s="1"/>
  <c r="E193" i="27" s="1"/>
  <c r="E213" i="27" s="1"/>
  <c r="E233" i="27" s="1"/>
  <c r="D13" i="27"/>
  <c r="D33" i="27" s="1"/>
  <c r="D53" i="27" s="1"/>
  <c r="D73" i="27" s="1"/>
  <c r="D93" i="27" s="1"/>
  <c r="D113" i="27" s="1"/>
  <c r="D133" i="27" s="1"/>
  <c r="D153" i="27" s="1"/>
  <c r="D173" i="27" s="1"/>
  <c r="D193" i="27" s="1"/>
  <c r="D213" i="27" s="1"/>
  <c r="D233" i="27" s="1"/>
  <c r="AG12" i="27"/>
  <c r="AG32" i="27" s="1"/>
  <c r="AG52" i="27" s="1"/>
  <c r="AG72" i="27" s="1"/>
  <c r="AG92" i="27" s="1"/>
  <c r="AG112" i="27" s="1"/>
  <c r="AG132" i="27" s="1"/>
  <c r="AG152" i="27" s="1"/>
  <c r="AG172" i="27" s="1"/>
  <c r="AG192" i="27" s="1"/>
  <c r="AG212" i="27" s="1"/>
  <c r="AG232" i="27" s="1"/>
  <c r="AF12" i="27"/>
  <c r="AF32" i="27" s="1"/>
  <c r="AF52" i="27" s="1"/>
  <c r="AF72" i="27" s="1"/>
  <c r="AF92" i="27" s="1"/>
  <c r="AF112" i="27" s="1"/>
  <c r="AF132" i="27" s="1"/>
  <c r="AF152" i="27" s="1"/>
  <c r="AF172" i="27" s="1"/>
  <c r="AF192" i="27" s="1"/>
  <c r="AF212" i="27" s="1"/>
  <c r="AF232" i="27" s="1"/>
  <c r="AE12" i="27"/>
  <c r="AE32" i="27" s="1"/>
  <c r="AE52" i="27" s="1"/>
  <c r="AE72" i="27" s="1"/>
  <c r="AE92" i="27" s="1"/>
  <c r="AE112" i="27" s="1"/>
  <c r="AE132" i="27" s="1"/>
  <c r="AE152" i="27" s="1"/>
  <c r="AE172" i="27" s="1"/>
  <c r="AE192" i="27" s="1"/>
  <c r="AE212" i="27" s="1"/>
  <c r="AE232" i="27" s="1"/>
  <c r="AD12" i="27"/>
  <c r="AD32" i="27" s="1"/>
  <c r="AD52" i="27" s="1"/>
  <c r="AD72" i="27" s="1"/>
  <c r="AD92" i="27" s="1"/>
  <c r="AD112" i="27" s="1"/>
  <c r="AD132" i="27" s="1"/>
  <c r="AD152" i="27" s="1"/>
  <c r="AD172" i="27" s="1"/>
  <c r="AD192" i="27" s="1"/>
  <c r="AD212" i="27" s="1"/>
  <c r="AD232" i="27" s="1"/>
  <c r="AC12" i="27"/>
  <c r="AB12" i="27"/>
  <c r="AB32" i="27" s="1"/>
  <c r="AB52" i="27" s="1"/>
  <c r="AB72" i="27" s="1"/>
  <c r="AB92" i="27" s="1"/>
  <c r="AB112" i="27" s="1"/>
  <c r="AB132" i="27" s="1"/>
  <c r="AB152" i="27" s="1"/>
  <c r="AB172" i="27" s="1"/>
  <c r="AB192" i="27" s="1"/>
  <c r="AB212" i="27" s="1"/>
  <c r="AB232" i="27" s="1"/>
  <c r="AA12" i="27"/>
  <c r="AA32" i="27" s="1"/>
  <c r="AA52" i="27" s="1"/>
  <c r="AA72" i="27" s="1"/>
  <c r="AA92" i="27" s="1"/>
  <c r="AA112" i="27" s="1"/>
  <c r="AA132" i="27" s="1"/>
  <c r="AA152" i="27" s="1"/>
  <c r="AA172" i="27" s="1"/>
  <c r="AA192" i="27" s="1"/>
  <c r="AA212" i="27" s="1"/>
  <c r="AA232" i="27" s="1"/>
  <c r="Z12" i="27"/>
  <c r="Y12" i="27"/>
  <c r="Y32" i="27" s="1"/>
  <c r="Y52" i="27" s="1"/>
  <c r="Y72" i="27" s="1"/>
  <c r="Y92" i="27" s="1"/>
  <c r="Y112" i="27" s="1"/>
  <c r="Y132" i="27" s="1"/>
  <c r="Y152" i="27" s="1"/>
  <c r="Y172" i="27" s="1"/>
  <c r="Y192" i="27" s="1"/>
  <c r="Y212" i="27" s="1"/>
  <c r="Y232" i="27" s="1"/>
  <c r="X12" i="27"/>
  <c r="X32" i="27" s="1"/>
  <c r="X52" i="27" s="1"/>
  <c r="X72" i="27" s="1"/>
  <c r="X92" i="27" s="1"/>
  <c r="X112" i="27" s="1"/>
  <c r="X132" i="27" s="1"/>
  <c r="X152" i="27" s="1"/>
  <c r="X172" i="27" s="1"/>
  <c r="X192" i="27" s="1"/>
  <c r="X212" i="27" s="1"/>
  <c r="X232" i="27" s="1"/>
  <c r="W12" i="27"/>
  <c r="W32" i="27" s="1"/>
  <c r="W52" i="27" s="1"/>
  <c r="W72" i="27" s="1"/>
  <c r="W92" i="27" s="1"/>
  <c r="W112" i="27" s="1"/>
  <c r="W132" i="27" s="1"/>
  <c r="W152" i="27" s="1"/>
  <c r="W172" i="27" s="1"/>
  <c r="W192" i="27" s="1"/>
  <c r="W212" i="27" s="1"/>
  <c r="W232" i="27" s="1"/>
  <c r="V12" i="27"/>
  <c r="V32" i="27" s="1"/>
  <c r="V52" i="27" s="1"/>
  <c r="V72" i="27" s="1"/>
  <c r="V92" i="27" s="1"/>
  <c r="V112" i="27" s="1"/>
  <c r="V132" i="27" s="1"/>
  <c r="V152" i="27" s="1"/>
  <c r="V172" i="27" s="1"/>
  <c r="V192" i="27" s="1"/>
  <c r="V212" i="27" s="1"/>
  <c r="V232" i="27" s="1"/>
  <c r="U12" i="27"/>
  <c r="U32" i="27" s="1"/>
  <c r="U52" i="27" s="1"/>
  <c r="U72" i="27" s="1"/>
  <c r="U92" i="27" s="1"/>
  <c r="U112" i="27" s="1"/>
  <c r="U132" i="27" s="1"/>
  <c r="U152" i="27" s="1"/>
  <c r="U172" i="27" s="1"/>
  <c r="U192" i="27" s="1"/>
  <c r="U212" i="27" s="1"/>
  <c r="U232" i="27" s="1"/>
  <c r="T12" i="27"/>
  <c r="T32" i="27" s="1"/>
  <c r="T52" i="27" s="1"/>
  <c r="T72" i="27" s="1"/>
  <c r="T92" i="27" s="1"/>
  <c r="T112" i="27" s="1"/>
  <c r="T132" i="27" s="1"/>
  <c r="T152" i="27" s="1"/>
  <c r="S12" i="27"/>
  <c r="S32" i="27" s="1"/>
  <c r="S52" i="27" s="1"/>
  <c r="S72" i="27" s="1"/>
  <c r="S92" i="27" s="1"/>
  <c r="S112" i="27" s="1"/>
  <c r="S132" i="27" s="1"/>
  <c r="S152" i="27" s="1"/>
  <c r="S172" i="27" s="1"/>
  <c r="S192" i="27" s="1"/>
  <c r="S212" i="27" s="1"/>
  <c r="S232" i="27" s="1"/>
  <c r="R12" i="27"/>
  <c r="Q12" i="27"/>
  <c r="Q32" i="27" s="1"/>
  <c r="Q52" i="27" s="1"/>
  <c r="Q72" i="27" s="1"/>
  <c r="Q92" i="27" s="1"/>
  <c r="Q112" i="27" s="1"/>
  <c r="Q132" i="27" s="1"/>
  <c r="Q152" i="27" s="1"/>
  <c r="Q172" i="27" s="1"/>
  <c r="Q192" i="27" s="1"/>
  <c r="Q212" i="27" s="1"/>
  <c r="Q232" i="27" s="1"/>
  <c r="P12" i="27"/>
  <c r="P32" i="27" s="1"/>
  <c r="P52" i="27" s="1"/>
  <c r="P72" i="27" s="1"/>
  <c r="P92" i="27" s="1"/>
  <c r="P112" i="27" s="1"/>
  <c r="P132" i="27" s="1"/>
  <c r="P152" i="27" s="1"/>
  <c r="P172" i="27" s="1"/>
  <c r="P192" i="27" s="1"/>
  <c r="P212" i="27" s="1"/>
  <c r="P232" i="27" s="1"/>
  <c r="O12" i="27"/>
  <c r="O32" i="27" s="1"/>
  <c r="O52" i="27" s="1"/>
  <c r="O72" i="27" s="1"/>
  <c r="O92" i="27" s="1"/>
  <c r="O112" i="27" s="1"/>
  <c r="O132" i="27" s="1"/>
  <c r="O152" i="27" s="1"/>
  <c r="O172" i="27" s="1"/>
  <c r="O192" i="27" s="1"/>
  <c r="O212" i="27" s="1"/>
  <c r="O232" i="27" s="1"/>
  <c r="N12" i="27"/>
  <c r="N32" i="27" s="1"/>
  <c r="N52" i="27" s="1"/>
  <c r="N72" i="27" s="1"/>
  <c r="N92" i="27" s="1"/>
  <c r="N112" i="27" s="1"/>
  <c r="N132" i="27" s="1"/>
  <c r="N152" i="27" s="1"/>
  <c r="N172" i="27" s="1"/>
  <c r="N192" i="27" s="1"/>
  <c r="N212" i="27" s="1"/>
  <c r="N232" i="27" s="1"/>
  <c r="M12" i="27"/>
  <c r="M32" i="27" s="1"/>
  <c r="M52" i="27" s="1"/>
  <c r="M72" i="27" s="1"/>
  <c r="M92" i="27" s="1"/>
  <c r="M112" i="27" s="1"/>
  <c r="M132" i="27" s="1"/>
  <c r="M152" i="27" s="1"/>
  <c r="M172" i="27" s="1"/>
  <c r="M192" i="27" s="1"/>
  <c r="M212" i="27" s="1"/>
  <c r="M232" i="27" s="1"/>
  <c r="L12" i="27"/>
  <c r="L32" i="27" s="1"/>
  <c r="L52" i="27" s="1"/>
  <c r="L72" i="27" s="1"/>
  <c r="L92" i="27" s="1"/>
  <c r="L112" i="27" s="1"/>
  <c r="L132" i="27" s="1"/>
  <c r="L152" i="27" s="1"/>
  <c r="L172" i="27" s="1"/>
  <c r="L192" i="27" s="1"/>
  <c r="L212" i="27" s="1"/>
  <c r="L232" i="27" s="1"/>
  <c r="K12" i="27"/>
  <c r="K32" i="27" s="1"/>
  <c r="J12" i="27"/>
  <c r="I12" i="27"/>
  <c r="I32" i="27" s="1"/>
  <c r="I52" i="27" s="1"/>
  <c r="I72" i="27" s="1"/>
  <c r="I92" i="27" s="1"/>
  <c r="I112" i="27" s="1"/>
  <c r="I132" i="27" s="1"/>
  <c r="I152" i="27" s="1"/>
  <c r="I172" i="27" s="1"/>
  <c r="I192" i="27" s="1"/>
  <c r="I212" i="27" s="1"/>
  <c r="I232" i="27" s="1"/>
  <c r="H12" i="27"/>
  <c r="H32" i="27" s="1"/>
  <c r="H52" i="27" s="1"/>
  <c r="H72" i="27" s="1"/>
  <c r="H92" i="27" s="1"/>
  <c r="H112" i="27" s="1"/>
  <c r="H132" i="27" s="1"/>
  <c r="H152" i="27" s="1"/>
  <c r="H172" i="27" s="1"/>
  <c r="H192" i="27" s="1"/>
  <c r="H212" i="27" s="1"/>
  <c r="H232" i="27" s="1"/>
  <c r="G12" i="27"/>
  <c r="F12" i="27"/>
  <c r="F32" i="27" s="1"/>
  <c r="F52" i="27" s="1"/>
  <c r="F72" i="27" s="1"/>
  <c r="F92" i="27" s="1"/>
  <c r="F112" i="27" s="1"/>
  <c r="F132" i="27" s="1"/>
  <c r="F152" i="27" s="1"/>
  <c r="F172" i="27" s="1"/>
  <c r="F192" i="27" s="1"/>
  <c r="F212" i="27" s="1"/>
  <c r="F232" i="27" s="1"/>
  <c r="E12" i="27"/>
  <c r="E32" i="27" s="1"/>
  <c r="E52" i="27" s="1"/>
  <c r="E72" i="27" s="1"/>
  <c r="E92" i="27" s="1"/>
  <c r="E112" i="27" s="1"/>
  <c r="E132" i="27" s="1"/>
  <c r="E152" i="27" s="1"/>
  <c r="E172" i="27" s="1"/>
  <c r="E192" i="27" s="1"/>
  <c r="E212" i="27" s="1"/>
  <c r="E232" i="27" s="1"/>
  <c r="D12" i="27"/>
  <c r="D32" i="27" s="1"/>
  <c r="D52" i="27" s="1"/>
  <c r="D72" i="27" s="1"/>
  <c r="D92" i="27" s="1"/>
  <c r="D112" i="27" s="1"/>
  <c r="D132" i="27" s="1"/>
  <c r="D152" i="27" s="1"/>
  <c r="D172" i="27" s="1"/>
  <c r="D192" i="27" s="1"/>
  <c r="D212" i="27" s="1"/>
  <c r="D232" i="27" s="1"/>
  <c r="AG11" i="27"/>
  <c r="AG31" i="27" s="1"/>
  <c r="AG51" i="27" s="1"/>
  <c r="AG71" i="27" s="1"/>
  <c r="AG91" i="27" s="1"/>
  <c r="AG111" i="27" s="1"/>
  <c r="AG131" i="27" s="1"/>
  <c r="AG151" i="27" s="1"/>
  <c r="AG171" i="27" s="1"/>
  <c r="AG191" i="27" s="1"/>
  <c r="AG211" i="27" s="1"/>
  <c r="AG231" i="27" s="1"/>
  <c r="AF11" i="27"/>
  <c r="AF31" i="27" s="1"/>
  <c r="AF51" i="27" s="1"/>
  <c r="AF71" i="27" s="1"/>
  <c r="AF91" i="27" s="1"/>
  <c r="AF111" i="27" s="1"/>
  <c r="AF131" i="27" s="1"/>
  <c r="AF151" i="27" s="1"/>
  <c r="AF171" i="27" s="1"/>
  <c r="AF191" i="27" s="1"/>
  <c r="AF211" i="27" s="1"/>
  <c r="AF231" i="27" s="1"/>
  <c r="AE11" i="27"/>
  <c r="AE31" i="27" s="1"/>
  <c r="AE51" i="27" s="1"/>
  <c r="AE71" i="27" s="1"/>
  <c r="AE91" i="27" s="1"/>
  <c r="AE111" i="27" s="1"/>
  <c r="AE131" i="27" s="1"/>
  <c r="AE151" i="27" s="1"/>
  <c r="AE171" i="27" s="1"/>
  <c r="AE191" i="27" s="1"/>
  <c r="AE211" i="27" s="1"/>
  <c r="AE231" i="27" s="1"/>
  <c r="AD11" i="27"/>
  <c r="AD31" i="27" s="1"/>
  <c r="AD51" i="27" s="1"/>
  <c r="AD71" i="27" s="1"/>
  <c r="AD91" i="27" s="1"/>
  <c r="AD111" i="27" s="1"/>
  <c r="AD131" i="27" s="1"/>
  <c r="AD151" i="27" s="1"/>
  <c r="AD171" i="27" s="1"/>
  <c r="AD191" i="27" s="1"/>
  <c r="AD211" i="27" s="1"/>
  <c r="AD231" i="27" s="1"/>
  <c r="AC11" i="27"/>
  <c r="AB11" i="27"/>
  <c r="AB31" i="27" s="1"/>
  <c r="AB51" i="27" s="1"/>
  <c r="AB71" i="27" s="1"/>
  <c r="AB91" i="27" s="1"/>
  <c r="AB111" i="27" s="1"/>
  <c r="AB131" i="27" s="1"/>
  <c r="AB151" i="27" s="1"/>
  <c r="AB171" i="27" s="1"/>
  <c r="AB191" i="27" s="1"/>
  <c r="AB211" i="27" s="1"/>
  <c r="AB231" i="27" s="1"/>
  <c r="AA11" i="27"/>
  <c r="AA31" i="27" s="1"/>
  <c r="Z11" i="27"/>
  <c r="Y11" i="27"/>
  <c r="Y31" i="27" s="1"/>
  <c r="Y51" i="27" s="1"/>
  <c r="Y71" i="27" s="1"/>
  <c r="Y91" i="27" s="1"/>
  <c r="Y111" i="27" s="1"/>
  <c r="Y131" i="27" s="1"/>
  <c r="Y151" i="27" s="1"/>
  <c r="Y171" i="27" s="1"/>
  <c r="Y191" i="27" s="1"/>
  <c r="Y211" i="27" s="1"/>
  <c r="Y231" i="27" s="1"/>
  <c r="X11" i="27"/>
  <c r="X31" i="27" s="1"/>
  <c r="X51" i="27" s="1"/>
  <c r="X71" i="27" s="1"/>
  <c r="X91" i="27" s="1"/>
  <c r="W11" i="27"/>
  <c r="V11" i="27"/>
  <c r="V31" i="27" s="1"/>
  <c r="V51" i="27" s="1"/>
  <c r="V71" i="27" s="1"/>
  <c r="V91" i="27" s="1"/>
  <c r="V111" i="27" s="1"/>
  <c r="V131" i="27" s="1"/>
  <c r="V151" i="27" s="1"/>
  <c r="V171" i="27" s="1"/>
  <c r="V191" i="27" s="1"/>
  <c r="V211" i="27" s="1"/>
  <c r="V231" i="27" s="1"/>
  <c r="U11" i="27"/>
  <c r="U31" i="27" s="1"/>
  <c r="U51" i="27" s="1"/>
  <c r="U71" i="27" s="1"/>
  <c r="U91" i="27" s="1"/>
  <c r="U111" i="27" s="1"/>
  <c r="U131" i="27" s="1"/>
  <c r="U151" i="27" s="1"/>
  <c r="U171" i="27" s="1"/>
  <c r="U191" i="27" s="1"/>
  <c r="U211" i="27" s="1"/>
  <c r="U231" i="27" s="1"/>
  <c r="T11" i="27"/>
  <c r="T31" i="27" s="1"/>
  <c r="T51" i="27" s="1"/>
  <c r="T71" i="27" s="1"/>
  <c r="T91" i="27" s="1"/>
  <c r="T111" i="27" s="1"/>
  <c r="T131" i="27" s="1"/>
  <c r="T151" i="27" s="1"/>
  <c r="T171" i="27" s="1"/>
  <c r="T191" i="27" s="1"/>
  <c r="T211" i="27" s="1"/>
  <c r="T231" i="27" s="1"/>
  <c r="S11" i="27"/>
  <c r="S31" i="27" s="1"/>
  <c r="S51" i="27" s="1"/>
  <c r="S71" i="27" s="1"/>
  <c r="S91" i="27" s="1"/>
  <c r="S111" i="27" s="1"/>
  <c r="S131" i="27" s="1"/>
  <c r="S151" i="27" s="1"/>
  <c r="S171" i="27" s="1"/>
  <c r="S191" i="27" s="1"/>
  <c r="S211" i="27" s="1"/>
  <c r="S231" i="27" s="1"/>
  <c r="R11" i="27"/>
  <c r="Q11" i="27"/>
  <c r="Q31" i="27" s="1"/>
  <c r="Q51" i="27" s="1"/>
  <c r="Q71" i="27" s="1"/>
  <c r="Q91" i="27" s="1"/>
  <c r="Q111" i="27" s="1"/>
  <c r="Q131" i="27" s="1"/>
  <c r="Q151" i="27" s="1"/>
  <c r="Q171" i="27" s="1"/>
  <c r="Q191" i="27" s="1"/>
  <c r="Q211" i="27" s="1"/>
  <c r="Q231" i="27" s="1"/>
  <c r="P11" i="27"/>
  <c r="P31" i="27" s="1"/>
  <c r="P51" i="27" s="1"/>
  <c r="P71" i="27" s="1"/>
  <c r="P91" i="27" s="1"/>
  <c r="P111" i="27" s="1"/>
  <c r="P131" i="27" s="1"/>
  <c r="P151" i="27" s="1"/>
  <c r="P171" i="27" s="1"/>
  <c r="P191" i="27" s="1"/>
  <c r="P211" i="27" s="1"/>
  <c r="P231" i="27" s="1"/>
  <c r="O11" i="27"/>
  <c r="O31" i="27" s="1"/>
  <c r="O51" i="27" s="1"/>
  <c r="O71" i="27" s="1"/>
  <c r="O91" i="27" s="1"/>
  <c r="O111" i="27" s="1"/>
  <c r="O131" i="27" s="1"/>
  <c r="O151" i="27" s="1"/>
  <c r="O171" i="27" s="1"/>
  <c r="O191" i="27" s="1"/>
  <c r="O211" i="27" s="1"/>
  <c r="O231" i="27" s="1"/>
  <c r="N11" i="27"/>
  <c r="N31" i="27" s="1"/>
  <c r="N51" i="27" s="1"/>
  <c r="N71" i="27" s="1"/>
  <c r="N91" i="27" s="1"/>
  <c r="N111" i="27" s="1"/>
  <c r="N131" i="27" s="1"/>
  <c r="N151" i="27" s="1"/>
  <c r="N171" i="27" s="1"/>
  <c r="N191" i="27" s="1"/>
  <c r="N211" i="27" s="1"/>
  <c r="N231" i="27" s="1"/>
  <c r="M11" i="27"/>
  <c r="L11" i="27"/>
  <c r="L31" i="27" s="1"/>
  <c r="L51" i="27" s="1"/>
  <c r="L71" i="27" s="1"/>
  <c r="L91" i="27" s="1"/>
  <c r="L111" i="27" s="1"/>
  <c r="L131" i="27" s="1"/>
  <c r="L151" i="27" s="1"/>
  <c r="L171" i="27" s="1"/>
  <c r="L191" i="27" s="1"/>
  <c r="L211" i="27" s="1"/>
  <c r="L231" i="27" s="1"/>
  <c r="K11" i="27"/>
  <c r="K31" i="27" s="1"/>
  <c r="J11" i="27"/>
  <c r="I11" i="27"/>
  <c r="I31" i="27" s="1"/>
  <c r="I51" i="27" s="1"/>
  <c r="I71" i="27" s="1"/>
  <c r="I91" i="27" s="1"/>
  <c r="I111" i="27" s="1"/>
  <c r="I131" i="27" s="1"/>
  <c r="I151" i="27" s="1"/>
  <c r="H11" i="27"/>
  <c r="H31" i="27" s="1"/>
  <c r="H51" i="27" s="1"/>
  <c r="H71" i="27" s="1"/>
  <c r="H91" i="27" s="1"/>
  <c r="G11" i="27"/>
  <c r="F11" i="27"/>
  <c r="F31" i="27" s="1"/>
  <c r="F51" i="27" s="1"/>
  <c r="F71" i="27" s="1"/>
  <c r="E11" i="27"/>
  <c r="E31" i="27" s="1"/>
  <c r="E51" i="27" s="1"/>
  <c r="E71" i="27" s="1"/>
  <c r="E91" i="27" s="1"/>
  <c r="E111" i="27" s="1"/>
  <c r="E131" i="27" s="1"/>
  <c r="E151" i="27" s="1"/>
  <c r="E171" i="27" s="1"/>
  <c r="E191" i="27" s="1"/>
  <c r="E211" i="27" s="1"/>
  <c r="E231" i="27" s="1"/>
  <c r="D11" i="27"/>
  <c r="D31" i="27" s="1"/>
  <c r="D51" i="27" s="1"/>
  <c r="D71" i="27" s="1"/>
  <c r="D91" i="27" s="1"/>
  <c r="D111" i="27" s="1"/>
  <c r="D131" i="27" s="1"/>
  <c r="D151" i="27" s="1"/>
  <c r="D171" i="27" s="1"/>
  <c r="D191" i="27" s="1"/>
  <c r="D211" i="27" s="1"/>
  <c r="D231" i="27" s="1"/>
  <c r="AG10" i="27"/>
  <c r="AG30" i="27" s="1"/>
  <c r="AG50" i="27" s="1"/>
  <c r="AG70" i="27" s="1"/>
  <c r="AG90" i="27" s="1"/>
  <c r="AG110" i="27" s="1"/>
  <c r="AG130" i="27" s="1"/>
  <c r="AG150" i="27" s="1"/>
  <c r="AG170" i="27" s="1"/>
  <c r="AG190" i="27" s="1"/>
  <c r="AG210" i="27" s="1"/>
  <c r="AG230" i="27" s="1"/>
  <c r="AF10" i="27"/>
  <c r="AF30" i="27" s="1"/>
  <c r="AF50" i="27" s="1"/>
  <c r="AF70" i="27" s="1"/>
  <c r="AF90" i="27" s="1"/>
  <c r="AF110" i="27" s="1"/>
  <c r="AF130" i="27" s="1"/>
  <c r="AF150" i="27" s="1"/>
  <c r="AF170" i="27" s="1"/>
  <c r="AF190" i="27" s="1"/>
  <c r="AF210" i="27" s="1"/>
  <c r="AF230" i="27" s="1"/>
  <c r="AE10" i="27"/>
  <c r="AE30" i="27" s="1"/>
  <c r="AE50" i="27" s="1"/>
  <c r="AE70" i="27" s="1"/>
  <c r="AE90" i="27" s="1"/>
  <c r="AE110" i="27" s="1"/>
  <c r="AE130" i="27" s="1"/>
  <c r="AE150" i="27" s="1"/>
  <c r="AE170" i="27" s="1"/>
  <c r="AE190" i="27" s="1"/>
  <c r="AE210" i="27" s="1"/>
  <c r="AE230" i="27" s="1"/>
  <c r="AD10" i="27"/>
  <c r="AD30" i="27" s="1"/>
  <c r="AD50" i="27" s="1"/>
  <c r="AD70" i="27" s="1"/>
  <c r="AD90" i="27" s="1"/>
  <c r="AD110" i="27" s="1"/>
  <c r="AD130" i="27" s="1"/>
  <c r="AD150" i="27" s="1"/>
  <c r="AD170" i="27" s="1"/>
  <c r="AD190" i="27" s="1"/>
  <c r="AD210" i="27" s="1"/>
  <c r="AD230" i="27" s="1"/>
  <c r="AC10" i="27"/>
  <c r="AC30" i="27" s="1"/>
  <c r="AC50" i="27" s="1"/>
  <c r="AC70" i="27" s="1"/>
  <c r="AC90" i="27" s="1"/>
  <c r="AC110" i="27" s="1"/>
  <c r="AC130" i="27" s="1"/>
  <c r="AC150" i="27" s="1"/>
  <c r="AC170" i="27" s="1"/>
  <c r="AC190" i="27" s="1"/>
  <c r="AC210" i="27" s="1"/>
  <c r="AC230" i="27" s="1"/>
  <c r="AB10" i="27"/>
  <c r="AB30" i="27" s="1"/>
  <c r="AB50" i="27" s="1"/>
  <c r="AB70" i="27" s="1"/>
  <c r="AB90" i="27" s="1"/>
  <c r="AB110" i="27" s="1"/>
  <c r="AB130" i="27" s="1"/>
  <c r="AB150" i="27" s="1"/>
  <c r="AB170" i="27" s="1"/>
  <c r="AB190" i="27" s="1"/>
  <c r="AB210" i="27" s="1"/>
  <c r="AB230" i="27" s="1"/>
  <c r="AA10" i="27"/>
  <c r="AA30" i="27" s="1"/>
  <c r="AA50" i="27" s="1"/>
  <c r="AA70" i="27" s="1"/>
  <c r="AA90" i="27" s="1"/>
  <c r="AA110" i="27" s="1"/>
  <c r="AA130" i="27" s="1"/>
  <c r="AA150" i="27" s="1"/>
  <c r="AA170" i="27" s="1"/>
  <c r="AA190" i="27" s="1"/>
  <c r="AA210" i="27" s="1"/>
  <c r="AA230" i="27" s="1"/>
  <c r="Z10" i="27"/>
  <c r="Y10" i="27"/>
  <c r="Y30" i="27" s="1"/>
  <c r="Y50" i="27" s="1"/>
  <c r="Y70" i="27" s="1"/>
  <c r="Y90" i="27" s="1"/>
  <c r="Y110" i="27" s="1"/>
  <c r="Y130" i="27" s="1"/>
  <c r="Y150" i="27" s="1"/>
  <c r="Y170" i="27" s="1"/>
  <c r="Y190" i="27" s="1"/>
  <c r="Y210" i="27" s="1"/>
  <c r="Y230" i="27" s="1"/>
  <c r="X10" i="27"/>
  <c r="X30" i="27" s="1"/>
  <c r="X50" i="27" s="1"/>
  <c r="X70" i="27" s="1"/>
  <c r="X90" i="27" s="1"/>
  <c r="W10" i="27"/>
  <c r="W30" i="27" s="1"/>
  <c r="W50" i="27" s="1"/>
  <c r="W70" i="27" s="1"/>
  <c r="W90" i="27" s="1"/>
  <c r="W110" i="27" s="1"/>
  <c r="W130" i="27" s="1"/>
  <c r="W150" i="27" s="1"/>
  <c r="W170" i="27" s="1"/>
  <c r="W190" i="27" s="1"/>
  <c r="W210" i="27" s="1"/>
  <c r="W230" i="27" s="1"/>
  <c r="V10" i="27"/>
  <c r="V30" i="27" s="1"/>
  <c r="V50" i="27" s="1"/>
  <c r="V70" i="27" s="1"/>
  <c r="V90" i="27" s="1"/>
  <c r="V110" i="27" s="1"/>
  <c r="V130" i="27" s="1"/>
  <c r="V150" i="27" s="1"/>
  <c r="V170" i="27" s="1"/>
  <c r="V190" i="27" s="1"/>
  <c r="V210" i="27" s="1"/>
  <c r="V230" i="27" s="1"/>
  <c r="U10" i="27"/>
  <c r="U30" i="27" s="1"/>
  <c r="U50" i="27" s="1"/>
  <c r="U70" i="27" s="1"/>
  <c r="U90" i="27" s="1"/>
  <c r="U110" i="27" s="1"/>
  <c r="U130" i="27" s="1"/>
  <c r="U150" i="27" s="1"/>
  <c r="U170" i="27" s="1"/>
  <c r="U190" i="27" s="1"/>
  <c r="U210" i="27" s="1"/>
  <c r="U230" i="27" s="1"/>
  <c r="T10" i="27"/>
  <c r="T30" i="27" s="1"/>
  <c r="T50" i="27" s="1"/>
  <c r="T70" i="27" s="1"/>
  <c r="T90" i="27" s="1"/>
  <c r="T110" i="27" s="1"/>
  <c r="T130" i="27" s="1"/>
  <c r="T150" i="27" s="1"/>
  <c r="T170" i="27" s="1"/>
  <c r="T190" i="27" s="1"/>
  <c r="T210" i="27" s="1"/>
  <c r="T230" i="27" s="1"/>
  <c r="S10" i="27"/>
  <c r="S30" i="27" s="1"/>
  <c r="S50" i="27" s="1"/>
  <c r="S70" i="27" s="1"/>
  <c r="S90" i="27" s="1"/>
  <c r="S110" i="27" s="1"/>
  <c r="S130" i="27" s="1"/>
  <c r="S150" i="27" s="1"/>
  <c r="S170" i="27" s="1"/>
  <c r="S190" i="27" s="1"/>
  <c r="S210" i="27" s="1"/>
  <c r="S230" i="27" s="1"/>
  <c r="R10" i="27"/>
  <c r="Q10" i="27"/>
  <c r="Q30" i="27" s="1"/>
  <c r="Q50" i="27" s="1"/>
  <c r="Q70" i="27" s="1"/>
  <c r="Q90" i="27" s="1"/>
  <c r="Q110" i="27" s="1"/>
  <c r="Q130" i="27" s="1"/>
  <c r="Q150" i="27" s="1"/>
  <c r="Q170" i="27" s="1"/>
  <c r="Q190" i="27" s="1"/>
  <c r="Q210" i="27" s="1"/>
  <c r="Q230" i="27" s="1"/>
  <c r="P10" i="27"/>
  <c r="P30" i="27" s="1"/>
  <c r="P50" i="27" s="1"/>
  <c r="P70" i="27" s="1"/>
  <c r="P90" i="27" s="1"/>
  <c r="P110" i="27" s="1"/>
  <c r="P130" i="27" s="1"/>
  <c r="P150" i="27" s="1"/>
  <c r="P170" i="27" s="1"/>
  <c r="P190" i="27" s="1"/>
  <c r="P210" i="27" s="1"/>
  <c r="P230" i="27" s="1"/>
  <c r="O10" i="27"/>
  <c r="O30" i="27" s="1"/>
  <c r="O50" i="27" s="1"/>
  <c r="O70" i="27" s="1"/>
  <c r="O90" i="27" s="1"/>
  <c r="O110" i="27" s="1"/>
  <c r="O130" i="27" s="1"/>
  <c r="O150" i="27" s="1"/>
  <c r="O170" i="27" s="1"/>
  <c r="O190" i="27" s="1"/>
  <c r="O210" i="27" s="1"/>
  <c r="O230" i="27" s="1"/>
  <c r="N10" i="27"/>
  <c r="N30" i="27" s="1"/>
  <c r="N50" i="27" s="1"/>
  <c r="N70" i="27" s="1"/>
  <c r="N90" i="27" s="1"/>
  <c r="N110" i="27" s="1"/>
  <c r="N130" i="27" s="1"/>
  <c r="N150" i="27" s="1"/>
  <c r="N170" i="27" s="1"/>
  <c r="N190" i="27" s="1"/>
  <c r="N210" i="27" s="1"/>
  <c r="N230" i="27" s="1"/>
  <c r="M10" i="27"/>
  <c r="M30" i="27" s="1"/>
  <c r="M50" i="27" s="1"/>
  <c r="M70" i="27" s="1"/>
  <c r="M90" i="27" s="1"/>
  <c r="M110" i="27" s="1"/>
  <c r="M130" i="27" s="1"/>
  <c r="M150" i="27" s="1"/>
  <c r="M170" i="27" s="1"/>
  <c r="M190" i="27" s="1"/>
  <c r="M210" i="27" s="1"/>
  <c r="M230" i="27" s="1"/>
  <c r="L10" i="27"/>
  <c r="L30" i="27" s="1"/>
  <c r="L50" i="27" s="1"/>
  <c r="L70" i="27" s="1"/>
  <c r="L90" i="27" s="1"/>
  <c r="L110" i="27" s="1"/>
  <c r="L130" i="27" s="1"/>
  <c r="L150" i="27" s="1"/>
  <c r="L170" i="27" s="1"/>
  <c r="L190" i="27" s="1"/>
  <c r="L210" i="27" s="1"/>
  <c r="L230" i="27" s="1"/>
  <c r="K10" i="27"/>
  <c r="K30" i="27" s="1"/>
  <c r="K50" i="27" s="1"/>
  <c r="K70" i="27" s="1"/>
  <c r="K90" i="27" s="1"/>
  <c r="K110" i="27" s="1"/>
  <c r="K130" i="27" s="1"/>
  <c r="K150" i="27" s="1"/>
  <c r="K170" i="27" s="1"/>
  <c r="K190" i="27" s="1"/>
  <c r="K210" i="27" s="1"/>
  <c r="K230" i="27" s="1"/>
  <c r="J10" i="27"/>
  <c r="I10" i="27"/>
  <c r="I30" i="27" s="1"/>
  <c r="I50" i="27" s="1"/>
  <c r="I70" i="27" s="1"/>
  <c r="I90" i="27" s="1"/>
  <c r="I110" i="27" s="1"/>
  <c r="I130" i="27" s="1"/>
  <c r="I150" i="27" s="1"/>
  <c r="I170" i="27" s="1"/>
  <c r="I190" i="27" s="1"/>
  <c r="I210" i="27" s="1"/>
  <c r="I230" i="27" s="1"/>
  <c r="H10" i="27"/>
  <c r="H30" i="27" s="1"/>
  <c r="H50" i="27" s="1"/>
  <c r="H70" i="27" s="1"/>
  <c r="H90" i="27" s="1"/>
  <c r="G10" i="27"/>
  <c r="G30" i="27" s="1"/>
  <c r="G50" i="27" s="1"/>
  <c r="G70" i="27" s="1"/>
  <c r="G90" i="27" s="1"/>
  <c r="G110" i="27" s="1"/>
  <c r="G130" i="27" s="1"/>
  <c r="G150" i="27" s="1"/>
  <c r="G170" i="27" s="1"/>
  <c r="G190" i="27" s="1"/>
  <c r="G210" i="27" s="1"/>
  <c r="G230" i="27" s="1"/>
  <c r="F10" i="27"/>
  <c r="F30" i="27" s="1"/>
  <c r="F50" i="27" s="1"/>
  <c r="F70" i="27" s="1"/>
  <c r="F90" i="27" s="1"/>
  <c r="F110" i="27" s="1"/>
  <c r="F130" i="27" s="1"/>
  <c r="E10" i="27"/>
  <c r="E30" i="27" s="1"/>
  <c r="E50" i="27" s="1"/>
  <c r="E70" i="27" s="1"/>
  <c r="E90" i="27" s="1"/>
  <c r="E110" i="27" s="1"/>
  <c r="E130" i="27" s="1"/>
  <c r="E150" i="27" s="1"/>
  <c r="E170" i="27" s="1"/>
  <c r="E190" i="27" s="1"/>
  <c r="E210" i="27" s="1"/>
  <c r="E230" i="27" s="1"/>
  <c r="D10" i="27"/>
  <c r="D30" i="27" s="1"/>
  <c r="D50" i="27" s="1"/>
  <c r="D70" i="27" s="1"/>
  <c r="D90" i="27" s="1"/>
  <c r="D110" i="27" s="1"/>
  <c r="D130" i="27" s="1"/>
  <c r="D150" i="27" s="1"/>
  <c r="D170" i="27" s="1"/>
  <c r="D190" i="27" s="1"/>
  <c r="D210" i="27" s="1"/>
  <c r="D230" i="27" s="1"/>
  <c r="AG9" i="27"/>
  <c r="AG29" i="27" s="1"/>
  <c r="AG49" i="27" s="1"/>
  <c r="AG69" i="27" s="1"/>
  <c r="AG89" i="27" s="1"/>
  <c r="AG109" i="27" s="1"/>
  <c r="AG129" i="27" s="1"/>
  <c r="AG149" i="27" s="1"/>
  <c r="AG169" i="27" s="1"/>
  <c r="AG189" i="27" s="1"/>
  <c r="AG209" i="27" s="1"/>
  <c r="AG229" i="27" s="1"/>
  <c r="AF9" i="27"/>
  <c r="AF29" i="27" s="1"/>
  <c r="AF49" i="27" s="1"/>
  <c r="AF69" i="27" s="1"/>
  <c r="AF89" i="27" s="1"/>
  <c r="AF109" i="27" s="1"/>
  <c r="AF129" i="27" s="1"/>
  <c r="AF149" i="27" s="1"/>
  <c r="AF169" i="27" s="1"/>
  <c r="AF189" i="27" s="1"/>
  <c r="AF209" i="27" s="1"/>
  <c r="AF229" i="27" s="1"/>
  <c r="AE9" i="27"/>
  <c r="AE29" i="27" s="1"/>
  <c r="AE49" i="27" s="1"/>
  <c r="AE69" i="27" s="1"/>
  <c r="AE89" i="27" s="1"/>
  <c r="AE109" i="27" s="1"/>
  <c r="AE129" i="27" s="1"/>
  <c r="AE149" i="27" s="1"/>
  <c r="AE169" i="27" s="1"/>
  <c r="AE189" i="27" s="1"/>
  <c r="AE209" i="27" s="1"/>
  <c r="AE229" i="27" s="1"/>
  <c r="AD9" i="27"/>
  <c r="AD29" i="27" s="1"/>
  <c r="AD49" i="27" s="1"/>
  <c r="AD69" i="27" s="1"/>
  <c r="AD89" i="27" s="1"/>
  <c r="AD109" i="27" s="1"/>
  <c r="AD129" i="27" s="1"/>
  <c r="AD149" i="27" s="1"/>
  <c r="AD169" i="27" s="1"/>
  <c r="AD189" i="27" s="1"/>
  <c r="AD209" i="27" s="1"/>
  <c r="AD229" i="27" s="1"/>
  <c r="AC9" i="27"/>
  <c r="AB9" i="27"/>
  <c r="AB29" i="27" s="1"/>
  <c r="AB49" i="27" s="1"/>
  <c r="AB69" i="27" s="1"/>
  <c r="AB89" i="27" s="1"/>
  <c r="AB109" i="27" s="1"/>
  <c r="AB129" i="27" s="1"/>
  <c r="AB149" i="27" s="1"/>
  <c r="AB169" i="27" s="1"/>
  <c r="AB189" i="27" s="1"/>
  <c r="AB209" i="27" s="1"/>
  <c r="AB229" i="27" s="1"/>
  <c r="AA9" i="27"/>
  <c r="AA29" i="27" s="1"/>
  <c r="Z9" i="27"/>
  <c r="Y9" i="27"/>
  <c r="Y29" i="27" s="1"/>
  <c r="Y49" i="27" s="1"/>
  <c r="Y69" i="27" s="1"/>
  <c r="Y89" i="27" s="1"/>
  <c r="Y109" i="27" s="1"/>
  <c r="Y129" i="27" s="1"/>
  <c r="Y149" i="27" s="1"/>
  <c r="Y169" i="27" s="1"/>
  <c r="Y189" i="27" s="1"/>
  <c r="Y209" i="27" s="1"/>
  <c r="Y229" i="27" s="1"/>
  <c r="X9" i="27"/>
  <c r="X29" i="27" s="1"/>
  <c r="X49" i="27" s="1"/>
  <c r="X69" i="27" s="1"/>
  <c r="X89" i="27" s="1"/>
  <c r="W9" i="27"/>
  <c r="V9" i="27"/>
  <c r="V29" i="27" s="1"/>
  <c r="V49" i="27" s="1"/>
  <c r="V69" i="27" s="1"/>
  <c r="V89" i="27" s="1"/>
  <c r="V109" i="27" s="1"/>
  <c r="V129" i="27" s="1"/>
  <c r="V149" i="27" s="1"/>
  <c r="V169" i="27" s="1"/>
  <c r="V189" i="27" s="1"/>
  <c r="V209" i="27" s="1"/>
  <c r="V229" i="27" s="1"/>
  <c r="U9" i="27"/>
  <c r="U29" i="27" s="1"/>
  <c r="T9" i="27"/>
  <c r="T29" i="27" s="1"/>
  <c r="T49" i="27" s="1"/>
  <c r="T69" i="27" s="1"/>
  <c r="T89" i="27" s="1"/>
  <c r="T109" i="27" s="1"/>
  <c r="T129" i="27" s="1"/>
  <c r="T149" i="27" s="1"/>
  <c r="T169" i="27" s="1"/>
  <c r="T189" i="27" s="1"/>
  <c r="T209" i="27" s="1"/>
  <c r="T229" i="27" s="1"/>
  <c r="S9" i="27"/>
  <c r="S29" i="27" s="1"/>
  <c r="S49" i="27" s="1"/>
  <c r="S69" i="27" s="1"/>
  <c r="S89" i="27" s="1"/>
  <c r="S109" i="27" s="1"/>
  <c r="S129" i="27" s="1"/>
  <c r="S149" i="27" s="1"/>
  <c r="S169" i="27" s="1"/>
  <c r="S189" i="27" s="1"/>
  <c r="S209" i="27" s="1"/>
  <c r="S229" i="27" s="1"/>
  <c r="R9" i="27"/>
  <c r="Q9" i="27"/>
  <c r="Q29" i="27" s="1"/>
  <c r="Q49" i="27" s="1"/>
  <c r="Q69" i="27" s="1"/>
  <c r="Q89" i="27" s="1"/>
  <c r="Q109" i="27" s="1"/>
  <c r="Q129" i="27" s="1"/>
  <c r="Q149" i="27" s="1"/>
  <c r="Q169" i="27" s="1"/>
  <c r="Q189" i="27" s="1"/>
  <c r="Q209" i="27" s="1"/>
  <c r="Q229" i="27" s="1"/>
  <c r="P9" i="27"/>
  <c r="P29" i="27" s="1"/>
  <c r="P49" i="27" s="1"/>
  <c r="P69" i="27" s="1"/>
  <c r="P89" i="27" s="1"/>
  <c r="P109" i="27" s="1"/>
  <c r="P129" i="27" s="1"/>
  <c r="P149" i="27" s="1"/>
  <c r="P169" i="27" s="1"/>
  <c r="P189" i="27" s="1"/>
  <c r="P209" i="27" s="1"/>
  <c r="P229" i="27" s="1"/>
  <c r="O9" i="27"/>
  <c r="O29" i="27" s="1"/>
  <c r="O49" i="27" s="1"/>
  <c r="O69" i="27" s="1"/>
  <c r="O89" i="27" s="1"/>
  <c r="O109" i="27" s="1"/>
  <c r="O129" i="27" s="1"/>
  <c r="O149" i="27" s="1"/>
  <c r="O169" i="27" s="1"/>
  <c r="O189" i="27" s="1"/>
  <c r="O209" i="27" s="1"/>
  <c r="O229" i="27" s="1"/>
  <c r="N9" i="27"/>
  <c r="N29" i="27" s="1"/>
  <c r="N49" i="27" s="1"/>
  <c r="N69" i="27" s="1"/>
  <c r="N89" i="27" s="1"/>
  <c r="N109" i="27" s="1"/>
  <c r="N129" i="27" s="1"/>
  <c r="N149" i="27" s="1"/>
  <c r="N169" i="27" s="1"/>
  <c r="N189" i="27" s="1"/>
  <c r="N209" i="27" s="1"/>
  <c r="N229" i="27" s="1"/>
  <c r="M9" i="27"/>
  <c r="M29" i="27" s="1"/>
  <c r="M49" i="27" s="1"/>
  <c r="M69" i="27" s="1"/>
  <c r="M89" i="27" s="1"/>
  <c r="M109" i="27" s="1"/>
  <c r="M129" i="27" s="1"/>
  <c r="M149" i="27" s="1"/>
  <c r="M169" i="27" s="1"/>
  <c r="M189" i="27" s="1"/>
  <c r="M209" i="27" s="1"/>
  <c r="M229" i="27" s="1"/>
  <c r="L9" i="27"/>
  <c r="L29" i="27" s="1"/>
  <c r="L49" i="27" s="1"/>
  <c r="L69" i="27" s="1"/>
  <c r="L89" i="27" s="1"/>
  <c r="L109" i="27" s="1"/>
  <c r="L129" i="27" s="1"/>
  <c r="L149" i="27" s="1"/>
  <c r="L169" i="27" s="1"/>
  <c r="L189" i="27" s="1"/>
  <c r="L209" i="27" s="1"/>
  <c r="L229" i="27" s="1"/>
  <c r="K9" i="27"/>
  <c r="K29" i="27" s="1"/>
  <c r="K49" i="27" s="1"/>
  <c r="K69" i="27" s="1"/>
  <c r="K89" i="27" s="1"/>
  <c r="K109" i="27" s="1"/>
  <c r="K129" i="27" s="1"/>
  <c r="K149" i="27" s="1"/>
  <c r="K169" i="27" s="1"/>
  <c r="K189" i="27" s="1"/>
  <c r="K209" i="27" s="1"/>
  <c r="K229" i="27" s="1"/>
  <c r="J9" i="27"/>
  <c r="I9" i="27"/>
  <c r="I29" i="27" s="1"/>
  <c r="I49" i="27" s="1"/>
  <c r="I69" i="27" s="1"/>
  <c r="I89" i="27" s="1"/>
  <c r="I109" i="27" s="1"/>
  <c r="I129" i="27" s="1"/>
  <c r="I149" i="27" s="1"/>
  <c r="I169" i="27" s="1"/>
  <c r="I189" i="27" s="1"/>
  <c r="I209" i="27" s="1"/>
  <c r="I229" i="27" s="1"/>
  <c r="H9" i="27"/>
  <c r="H29" i="27" s="1"/>
  <c r="H49" i="27" s="1"/>
  <c r="H69" i="27" s="1"/>
  <c r="H89" i="27" s="1"/>
  <c r="H109" i="27" s="1"/>
  <c r="H129" i="27" s="1"/>
  <c r="H149" i="27" s="1"/>
  <c r="H169" i="27" s="1"/>
  <c r="H189" i="27" s="1"/>
  <c r="H209" i="27" s="1"/>
  <c r="H229" i="27" s="1"/>
  <c r="G9" i="27"/>
  <c r="F9" i="27"/>
  <c r="F29" i="27" s="1"/>
  <c r="F49" i="27" s="1"/>
  <c r="F69" i="27" s="1"/>
  <c r="E9" i="27"/>
  <c r="E29" i="27" s="1"/>
  <c r="E49" i="27" s="1"/>
  <c r="E69" i="27" s="1"/>
  <c r="E89" i="27" s="1"/>
  <c r="E109" i="27" s="1"/>
  <c r="E129" i="27" s="1"/>
  <c r="E149" i="27" s="1"/>
  <c r="E169" i="27" s="1"/>
  <c r="E189" i="27" s="1"/>
  <c r="E209" i="27" s="1"/>
  <c r="E229" i="27" s="1"/>
  <c r="D9" i="27"/>
  <c r="D29" i="27" s="1"/>
  <c r="D49" i="27" s="1"/>
  <c r="D69" i="27" s="1"/>
  <c r="D89" i="27" s="1"/>
  <c r="D109" i="27" s="1"/>
  <c r="D129" i="27" s="1"/>
  <c r="D149" i="27" s="1"/>
  <c r="D169" i="27" s="1"/>
  <c r="D189" i="27" s="1"/>
  <c r="D209" i="27" s="1"/>
  <c r="D229" i="27" s="1"/>
  <c r="AG8" i="27"/>
  <c r="AG28" i="27" s="1"/>
  <c r="AG48" i="27" s="1"/>
  <c r="AG68" i="27" s="1"/>
  <c r="AG88" i="27" s="1"/>
  <c r="AG108" i="27" s="1"/>
  <c r="AG128" i="27" s="1"/>
  <c r="AG148" i="27" s="1"/>
  <c r="AG168" i="27" s="1"/>
  <c r="AG188" i="27" s="1"/>
  <c r="AG208" i="27" s="1"/>
  <c r="AG228" i="27" s="1"/>
  <c r="AF8" i="27"/>
  <c r="AF28" i="27" s="1"/>
  <c r="AF48" i="27" s="1"/>
  <c r="AF68" i="27" s="1"/>
  <c r="AF88" i="27" s="1"/>
  <c r="AF108" i="27" s="1"/>
  <c r="AF128" i="27" s="1"/>
  <c r="AF148" i="27" s="1"/>
  <c r="AF168" i="27" s="1"/>
  <c r="AF188" i="27" s="1"/>
  <c r="AF208" i="27" s="1"/>
  <c r="AF228" i="27" s="1"/>
  <c r="AE8" i="27"/>
  <c r="AE28" i="27" s="1"/>
  <c r="AD8" i="27"/>
  <c r="AD28" i="27" s="1"/>
  <c r="AD48" i="27" s="1"/>
  <c r="AD68" i="27" s="1"/>
  <c r="AD88" i="27" s="1"/>
  <c r="AD108" i="27" s="1"/>
  <c r="AD128" i="27" s="1"/>
  <c r="AD148" i="27" s="1"/>
  <c r="AD168" i="27" s="1"/>
  <c r="AD188" i="27" s="1"/>
  <c r="AD208" i="27" s="1"/>
  <c r="AD228" i="27" s="1"/>
  <c r="AC8" i="27"/>
  <c r="AB8" i="27"/>
  <c r="AB28" i="27" s="1"/>
  <c r="AB48" i="27" s="1"/>
  <c r="AB68" i="27" s="1"/>
  <c r="AB88" i="27" s="1"/>
  <c r="AB108" i="27" s="1"/>
  <c r="AB128" i="27" s="1"/>
  <c r="AB148" i="27" s="1"/>
  <c r="AB168" i="27" s="1"/>
  <c r="AB188" i="27" s="1"/>
  <c r="AB208" i="27" s="1"/>
  <c r="AB228" i="27" s="1"/>
  <c r="AA8" i="27"/>
  <c r="AA28" i="27" s="1"/>
  <c r="AA48" i="27" s="1"/>
  <c r="AA68" i="27" s="1"/>
  <c r="AA88" i="27" s="1"/>
  <c r="AA108" i="27" s="1"/>
  <c r="AA128" i="27" s="1"/>
  <c r="AA148" i="27" s="1"/>
  <c r="AA168" i="27" s="1"/>
  <c r="AA188" i="27" s="1"/>
  <c r="AA208" i="27" s="1"/>
  <c r="AA228" i="27" s="1"/>
  <c r="Z8" i="27"/>
  <c r="Y8" i="27"/>
  <c r="Y28" i="27" s="1"/>
  <c r="Y48" i="27" s="1"/>
  <c r="Y68" i="27" s="1"/>
  <c r="Y88" i="27" s="1"/>
  <c r="Y108" i="27" s="1"/>
  <c r="Y128" i="27" s="1"/>
  <c r="Y148" i="27" s="1"/>
  <c r="Y168" i="27" s="1"/>
  <c r="Y188" i="27" s="1"/>
  <c r="Y208" i="27" s="1"/>
  <c r="Y228" i="27" s="1"/>
  <c r="X8" i="27"/>
  <c r="X28" i="27" s="1"/>
  <c r="X48" i="27" s="1"/>
  <c r="X68" i="27" s="1"/>
  <c r="X88" i="27" s="1"/>
  <c r="W8" i="27"/>
  <c r="V8" i="27"/>
  <c r="V28" i="27" s="1"/>
  <c r="V48" i="27" s="1"/>
  <c r="V68" i="27" s="1"/>
  <c r="V88" i="27" s="1"/>
  <c r="V108" i="27" s="1"/>
  <c r="V128" i="27" s="1"/>
  <c r="V148" i="27" s="1"/>
  <c r="V168" i="27" s="1"/>
  <c r="V188" i="27" s="1"/>
  <c r="V208" i="27" s="1"/>
  <c r="V228" i="27" s="1"/>
  <c r="U8" i="27"/>
  <c r="U28" i="27" s="1"/>
  <c r="T8" i="27"/>
  <c r="T28" i="27" s="1"/>
  <c r="T48" i="27" s="1"/>
  <c r="T68" i="27" s="1"/>
  <c r="T88" i="27" s="1"/>
  <c r="T108" i="27" s="1"/>
  <c r="T128" i="27" s="1"/>
  <c r="T148" i="27" s="1"/>
  <c r="T168" i="27" s="1"/>
  <c r="T188" i="27" s="1"/>
  <c r="T208" i="27" s="1"/>
  <c r="T228" i="27" s="1"/>
  <c r="S8" i="27"/>
  <c r="S28" i="27" s="1"/>
  <c r="S48" i="27" s="1"/>
  <c r="S68" i="27" s="1"/>
  <c r="S88" i="27" s="1"/>
  <c r="S108" i="27" s="1"/>
  <c r="S128" i="27" s="1"/>
  <c r="S148" i="27" s="1"/>
  <c r="S168" i="27" s="1"/>
  <c r="S188" i="27" s="1"/>
  <c r="S208" i="27" s="1"/>
  <c r="S228" i="27" s="1"/>
  <c r="R8" i="27"/>
  <c r="Q8" i="27"/>
  <c r="Q28" i="27" s="1"/>
  <c r="Q48" i="27" s="1"/>
  <c r="Q68" i="27" s="1"/>
  <c r="Q88" i="27" s="1"/>
  <c r="Q108" i="27" s="1"/>
  <c r="Q128" i="27" s="1"/>
  <c r="Q148" i="27" s="1"/>
  <c r="Q168" i="27" s="1"/>
  <c r="Q188" i="27" s="1"/>
  <c r="Q208" i="27" s="1"/>
  <c r="Q228" i="27" s="1"/>
  <c r="P8" i="27"/>
  <c r="P28" i="27" s="1"/>
  <c r="P48" i="27" s="1"/>
  <c r="P68" i="27" s="1"/>
  <c r="P88" i="27" s="1"/>
  <c r="P108" i="27" s="1"/>
  <c r="P128" i="27" s="1"/>
  <c r="P148" i="27" s="1"/>
  <c r="P168" i="27" s="1"/>
  <c r="P188" i="27" s="1"/>
  <c r="P208" i="27" s="1"/>
  <c r="P228" i="27" s="1"/>
  <c r="O8" i="27"/>
  <c r="O28" i="27" s="1"/>
  <c r="O48" i="27" s="1"/>
  <c r="O68" i="27" s="1"/>
  <c r="O88" i="27" s="1"/>
  <c r="O108" i="27" s="1"/>
  <c r="O128" i="27" s="1"/>
  <c r="O148" i="27" s="1"/>
  <c r="O168" i="27" s="1"/>
  <c r="O188" i="27" s="1"/>
  <c r="O208" i="27" s="1"/>
  <c r="O228" i="27" s="1"/>
  <c r="N8" i="27"/>
  <c r="N28" i="27" s="1"/>
  <c r="N48" i="27" s="1"/>
  <c r="N68" i="27" s="1"/>
  <c r="N88" i="27" s="1"/>
  <c r="M8" i="27"/>
  <c r="M28" i="27" s="1"/>
  <c r="M48" i="27" s="1"/>
  <c r="M68" i="27" s="1"/>
  <c r="M88" i="27" s="1"/>
  <c r="M108" i="27" s="1"/>
  <c r="M128" i="27" s="1"/>
  <c r="M148" i="27" s="1"/>
  <c r="M168" i="27" s="1"/>
  <c r="M188" i="27" s="1"/>
  <c r="M208" i="27" s="1"/>
  <c r="M228" i="27" s="1"/>
  <c r="L8" i="27"/>
  <c r="L28" i="27" s="1"/>
  <c r="L48" i="27" s="1"/>
  <c r="L68" i="27" s="1"/>
  <c r="L88" i="27" s="1"/>
  <c r="L108" i="27" s="1"/>
  <c r="L128" i="27" s="1"/>
  <c r="L148" i="27" s="1"/>
  <c r="L168" i="27" s="1"/>
  <c r="L188" i="27" s="1"/>
  <c r="L208" i="27" s="1"/>
  <c r="L228" i="27" s="1"/>
  <c r="K8" i="27"/>
  <c r="K28" i="27" s="1"/>
  <c r="K48" i="27" s="1"/>
  <c r="K68" i="27" s="1"/>
  <c r="K88" i="27" s="1"/>
  <c r="K108" i="27" s="1"/>
  <c r="K128" i="27" s="1"/>
  <c r="K148" i="27" s="1"/>
  <c r="K168" i="27" s="1"/>
  <c r="K188" i="27" s="1"/>
  <c r="K208" i="27" s="1"/>
  <c r="K228" i="27" s="1"/>
  <c r="J8" i="27"/>
  <c r="I8" i="27"/>
  <c r="I28" i="27" s="1"/>
  <c r="I48" i="27" s="1"/>
  <c r="I68" i="27" s="1"/>
  <c r="I88" i="27" s="1"/>
  <c r="I108" i="27" s="1"/>
  <c r="I128" i="27" s="1"/>
  <c r="I148" i="27" s="1"/>
  <c r="I168" i="27" s="1"/>
  <c r="I188" i="27" s="1"/>
  <c r="I208" i="27" s="1"/>
  <c r="I228" i="27" s="1"/>
  <c r="H8" i="27"/>
  <c r="H28" i="27" s="1"/>
  <c r="H48" i="27" s="1"/>
  <c r="H68" i="27" s="1"/>
  <c r="H88" i="27" s="1"/>
  <c r="H108" i="27" s="1"/>
  <c r="H128" i="27" s="1"/>
  <c r="H148" i="27" s="1"/>
  <c r="H168" i="27" s="1"/>
  <c r="H188" i="27" s="1"/>
  <c r="H208" i="27" s="1"/>
  <c r="H228" i="27" s="1"/>
  <c r="G8" i="27"/>
  <c r="F8" i="27"/>
  <c r="F28" i="27" s="1"/>
  <c r="F48" i="27" s="1"/>
  <c r="F68" i="27" s="1"/>
  <c r="F88" i="27" s="1"/>
  <c r="F108" i="27" s="1"/>
  <c r="F128" i="27" s="1"/>
  <c r="F148" i="27" s="1"/>
  <c r="F168" i="27" s="1"/>
  <c r="F188" i="27" s="1"/>
  <c r="F208" i="27" s="1"/>
  <c r="F228" i="27" s="1"/>
  <c r="E8" i="27"/>
  <c r="E28" i="27" s="1"/>
  <c r="E48" i="27" s="1"/>
  <c r="E68" i="27" s="1"/>
  <c r="E88" i="27" s="1"/>
  <c r="E108" i="27" s="1"/>
  <c r="E128" i="27" s="1"/>
  <c r="E148" i="27" s="1"/>
  <c r="E168" i="27" s="1"/>
  <c r="E188" i="27" s="1"/>
  <c r="E208" i="27" s="1"/>
  <c r="E228" i="27" s="1"/>
  <c r="D8" i="27"/>
  <c r="D28" i="27" s="1"/>
  <c r="D48" i="27" s="1"/>
  <c r="D68" i="27" s="1"/>
  <c r="D88" i="27" s="1"/>
  <c r="D108" i="27" s="1"/>
  <c r="D128" i="27" s="1"/>
  <c r="D148" i="27" s="1"/>
  <c r="D168" i="27" s="1"/>
  <c r="D188" i="27" s="1"/>
  <c r="D208" i="27" s="1"/>
  <c r="D228" i="27" s="1"/>
  <c r="AG7" i="27"/>
  <c r="AG27" i="27" s="1"/>
  <c r="AG47" i="27" s="1"/>
  <c r="AG67" i="27" s="1"/>
  <c r="AG87" i="27" s="1"/>
  <c r="AG107" i="27" s="1"/>
  <c r="AG127" i="27" s="1"/>
  <c r="AG147" i="27" s="1"/>
  <c r="AG167" i="27" s="1"/>
  <c r="AG187" i="27" s="1"/>
  <c r="AG207" i="27" s="1"/>
  <c r="AG227" i="27" s="1"/>
  <c r="AF7" i="27"/>
  <c r="AF27" i="27" s="1"/>
  <c r="AF47" i="27" s="1"/>
  <c r="AF67" i="27" s="1"/>
  <c r="AF87" i="27" s="1"/>
  <c r="AF107" i="27" s="1"/>
  <c r="AF127" i="27" s="1"/>
  <c r="AF147" i="27" s="1"/>
  <c r="AF167" i="27" s="1"/>
  <c r="AF187" i="27" s="1"/>
  <c r="AF207" i="27" s="1"/>
  <c r="AF227" i="27" s="1"/>
  <c r="AE7" i="27"/>
  <c r="AE27" i="27" s="1"/>
  <c r="AE47" i="27" s="1"/>
  <c r="AE67" i="27" s="1"/>
  <c r="AE87" i="27" s="1"/>
  <c r="AE107" i="27" s="1"/>
  <c r="AE127" i="27" s="1"/>
  <c r="AE147" i="27" s="1"/>
  <c r="AE167" i="27" s="1"/>
  <c r="AE187" i="27" s="1"/>
  <c r="AE207" i="27" s="1"/>
  <c r="AE227" i="27" s="1"/>
  <c r="AD7" i="27"/>
  <c r="AD27" i="27" s="1"/>
  <c r="AD47" i="27" s="1"/>
  <c r="AD67" i="27" s="1"/>
  <c r="AD87" i="27" s="1"/>
  <c r="AD107" i="27" s="1"/>
  <c r="AD127" i="27" s="1"/>
  <c r="AD147" i="27" s="1"/>
  <c r="AD167" i="27" s="1"/>
  <c r="AD187" i="27" s="1"/>
  <c r="AD207" i="27" s="1"/>
  <c r="AD227" i="27" s="1"/>
  <c r="AC7" i="27"/>
  <c r="AB7" i="27"/>
  <c r="AB27" i="27" s="1"/>
  <c r="AB47" i="27" s="1"/>
  <c r="AB67" i="27" s="1"/>
  <c r="AB87" i="27" s="1"/>
  <c r="AB107" i="27" s="1"/>
  <c r="AB127" i="27" s="1"/>
  <c r="AB147" i="27" s="1"/>
  <c r="AB167" i="27" s="1"/>
  <c r="AB187" i="27" s="1"/>
  <c r="AB207" i="27" s="1"/>
  <c r="AB227" i="27" s="1"/>
  <c r="AA7" i="27"/>
  <c r="AA27" i="27" s="1"/>
  <c r="AA47" i="27" s="1"/>
  <c r="AA67" i="27" s="1"/>
  <c r="AA87" i="27" s="1"/>
  <c r="AA107" i="27" s="1"/>
  <c r="AA127" i="27" s="1"/>
  <c r="AA147" i="27" s="1"/>
  <c r="AA167" i="27" s="1"/>
  <c r="AA187" i="27" s="1"/>
  <c r="AA207" i="27" s="1"/>
  <c r="AA227" i="27" s="1"/>
  <c r="Z7" i="27"/>
  <c r="Z27" i="27" s="1"/>
  <c r="Z47" i="27" s="1"/>
  <c r="Z67" i="27" s="1"/>
  <c r="Z87" i="27" s="1"/>
  <c r="Z107" i="27" s="1"/>
  <c r="Z127" i="27" s="1"/>
  <c r="Z147" i="27" s="1"/>
  <c r="Z167" i="27" s="1"/>
  <c r="Z187" i="27" s="1"/>
  <c r="Z207" i="27" s="1"/>
  <c r="Z227" i="27" s="1"/>
  <c r="Y7" i="27"/>
  <c r="X7" i="27"/>
  <c r="X27" i="27" s="1"/>
  <c r="X47" i="27" s="1"/>
  <c r="X67" i="27" s="1"/>
  <c r="X87" i="27" s="1"/>
  <c r="W7" i="27"/>
  <c r="W27" i="27" s="1"/>
  <c r="W47" i="27" s="1"/>
  <c r="W67" i="27" s="1"/>
  <c r="W87" i="27" s="1"/>
  <c r="W107" i="27" s="1"/>
  <c r="W127" i="27" s="1"/>
  <c r="W147" i="27" s="1"/>
  <c r="W167" i="27" s="1"/>
  <c r="W187" i="27" s="1"/>
  <c r="W207" i="27" s="1"/>
  <c r="W227" i="27" s="1"/>
  <c r="V7" i="27"/>
  <c r="V27" i="27" s="1"/>
  <c r="V47" i="27" s="1"/>
  <c r="V67" i="27" s="1"/>
  <c r="V87" i="27" s="1"/>
  <c r="V107" i="27" s="1"/>
  <c r="V127" i="27" s="1"/>
  <c r="V147" i="27" s="1"/>
  <c r="V167" i="27" s="1"/>
  <c r="V187" i="27" s="1"/>
  <c r="V207" i="27" s="1"/>
  <c r="V227" i="27" s="1"/>
  <c r="U7" i="27"/>
  <c r="T7" i="27"/>
  <c r="T27" i="27" s="1"/>
  <c r="T47" i="27" s="1"/>
  <c r="T67" i="27" s="1"/>
  <c r="T87" i="27" s="1"/>
  <c r="T107" i="27" s="1"/>
  <c r="T127" i="27" s="1"/>
  <c r="T147" i="27" s="1"/>
  <c r="T167" i="27" s="1"/>
  <c r="T187" i="27" s="1"/>
  <c r="T207" i="27" s="1"/>
  <c r="T227" i="27" s="1"/>
  <c r="S7" i="27"/>
  <c r="S27" i="27" s="1"/>
  <c r="S47" i="27" s="1"/>
  <c r="S67" i="27" s="1"/>
  <c r="S87" i="27" s="1"/>
  <c r="S107" i="27" s="1"/>
  <c r="S127" i="27" s="1"/>
  <c r="S147" i="27" s="1"/>
  <c r="S167" i="27" s="1"/>
  <c r="S187" i="27" s="1"/>
  <c r="S207" i="27" s="1"/>
  <c r="S227" i="27" s="1"/>
  <c r="R7" i="27"/>
  <c r="R27" i="27" s="1"/>
  <c r="R47" i="27" s="1"/>
  <c r="R67" i="27" s="1"/>
  <c r="R87" i="27" s="1"/>
  <c r="R107" i="27" s="1"/>
  <c r="R127" i="27" s="1"/>
  <c r="R147" i="27" s="1"/>
  <c r="R167" i="27" s="1"/>
  <c r="R187" i="27" s="1"/>
  <c r="R207" i="27" s="1"/>
  <c r="R227" i="27" s="1"/>
  <c r="Q7" i="27"/>
  <c r="P7" i="27"/>
  <c r="P27" i="27" s="1"/>
  <c r="P47" i="27" s="1"/>
  <c r="P67" i="27" s="1"/>
  <c r="P87" i="27" s="1"/>
  <c r="P107" i="27" s="1"/>
  <c r="P127" i="27" s="1"/>
  <c r="P147" i="27" s="1"/>
  <c r="P167" i="27" s="1"/>
  <c r="P187" i="27" s="1"/>
  <c r="P207" i="27" s="1"/>
  <c r="P227" i="27" s="1"/>
  <c r="O7" i="27"/>
  <c r="O27" i="27" s="1"/>
  <c r="O47" i="27" s="1"/>
  <c r="O67" i="27" s="1"/>
  <c r="O87" i="27" s="1"/>
  <c r="O107" i="27" s="1"/>
  <c r="O127" i="27" s="1"/>
  <c r="O147" i="27" s="1"/>
  <c r="O167" i="27" s="1"/>
  <c r="O187" i="27" s="1"/>
  <c r="O207" i="27" s="1"/>
  <c r="O227" i="27" s="1"/>
  <c r="N7" i="27"/>
  <c r="N27" i="27" s="1"/>
  <c r="N47" i="27" s="1"/>
  <c r="N67" i="27" s="1"/>
  <c r="N87" i="27" s="1"/>
  <c r="N107" i="27" s="1"/>
  <c r="N127" i="27" s="1"/>
  <c r="N147" i="27" s="1"/>
  <c r="N167" i="27" s="1"/>
  <c r="N187" i="27" s="1"/>
  <c r="N207" i="27" s="1"/>
  <c r="N227" i="27" s="1"/>
  <c r="M7" i="27"/>
  <c r="L7" i="27"/>
  <c r="L27" i="27" s="1"/>
  <c r="L47" i="27" s="1"/>
  <c r="L67" i="27" s="1"/>
  <c r="L87" i="27" s="1"/>
  <c r="L107" i="27" s="1"/>
  <c r="L127" i="27" s="1"/>
  <c r="L147" i="27" s="1"/>
  <c r="L167" i="27" s="1"/>
  <c r="L187" i="27" s="1"/>
  <c r="L207" i="27" s="1"/>
  <c r="L227" i="27" s="1"/>
  <c r="K7" i="27"/>
  <c r="K27" i="27" s="1"/>
  <c r="K47" i="27" s="1"/>
  <c r="K67" i="27" s="1"/>
  <c r="K87" i="27" s="1"/>
  <c r="K107" i="27" s="1"/>
  <c r="K127" i="27" s="1"/>
  <c r="K147" i="27" s="1"/>
  <c r="K167" i="27" s="1"/>
  <c r="K187" i="27" s="1"/>
  <c r="K207" i="27" s="1"/>
  <c r="K227" i="27" s="1"/>
  <c r="J7" i="27"/>
  <c r="J27" i="27" s="1"/>
  <c r="I7" i="27"/>
  <c r="H7" i="27"/>
  <c r="H27" i="27" s="1"/>
  <c r="H47" i="27" s="1"/>
  <c r="H67" i="27" s="1"/>
  <c r="H87" i="27" s="1"/>
  <c r="H107" i="27" s="1"/>
  <c r="H127" i="27" s="1"/>
  <c r="H147" i="27" s="1"/>
  <c r="H167" i="27" s="1"/>
  <c r="H187" i="27" s="1"/>
  <c r="H207" i="27" s="1"/>
  <c r="H227" i="27" s="1"/>
  <c r="G7" i="27"/>
  <c r="G27" i="27" s="1"/>
  <c r="G47" i="27" s="1"/>
  <c r="G67" i="27" s="1"/>
  <c r="G87" i="27" s="1"/>
  <c r="G107" i="27" s="1"/>
  <c r="G127" i="27" s="1"/>
  <c r="G147" i="27" s="1"/>
  <c r="G167" i="27" s="1"/>
  <c r="G187" i="27" s="1"/>
  <c r="G207" i="27" s="1"/>
  <c r="G227" i="27" s="1"/>
  <c r="F7" i="27"/>
  <c r="F27" i="27" s="1"/>
  <c r="F47" i="27" s="1"/>
  <c r="F67" i="27" s="1"/>
  <c r="F87" i="27" s="1"/>
  <c r="F107" i="27" s="1"/>
  <c r="F127" i="27" s="1"/>
  <c r="F147" i="27" s="1"/>
  <c r="E7" i="27"/>
  <c r="D7" i="27"/>
  <c r="D27" i="27" s="1"/>
  <c r="D47" i="27" s="1"/>
  <c r="D67" i="27" s="1"/>
  <c r="AG6" i="27"/>
  <c r="AG26" i="27" s="1"/>
  <c r="AG46" i="27" s="1"/>
  <c r="AG66" i="27" s="1"/>
  <c r="AG86" i="27" s="1"/>
  <c r="AG106" i="27" s="1"/>
  <c r="AG126" i="27" s="1"/>
  <c r="AG146" i="27" s="1"/>
  <c r="AG166" i="27" s="1"/>
  <c r="AG186" i="27" s="1"/>
  <c r="AG206" i="27" s="1"/>
  <c r="AG226" i="27" s="1"/>
  <c r="AF6" i="27"/>
  <c r="AF26" i="27" s="1"/>
  <c r="AF46" i="27" s="1"/>
  <c r="AF66" i="27" s="1"/>
  <c r="AF86" i="27" s="1"/>
  <c r="AF106" i="27" s="1"/>
  <c r="AF126" i="27" s="1"/>
  <c r="AF146" i="27" s="1"/>
  <c r="AF166" i="27" s="1"/>
  <c r="AF186" i="27" s="1"/>
  <c r="AF206" i="27" s="1"/>
  <c r="AF226" i="27" s="1"/>
  <c r="AE6" i="27"/>
  <c r="AE26" i="27" s="1"/>
  <c r="AE46" i="27" s="1"/>
  <c r="AE66" i="27" s="1"/>
  <c r="AE86" i="27" s="1"/>
  <c r="AE106" i="27" s="1"/>
  <c r="AE126" i="27" s="1"/>
  <c r="AE146" i="27" s="1"/>
  <c r="AE166" i="27" s="1"/>
  <c r="AE186" i="27" s="1"/>
  <c r="AE206" i="27" s="1"/>
  <c r="AE226" i="27" s="1"/>
  <c r="AD6" i="27"/>
  <c r="AD26" i="27" s="1"/>
  <c r="AD46" i="27" s="1"/>
  <c r="AD66" i="27" s="1"/>
  <c r="AD86" i="27" s="1"/>
  <c r="AD106" i="27" s="1"/>
  <c r="AD126" i="27" s="1"/>
  <c r="AD146" i="27" s="1"/>
  <c r="AD166" i="27" s="1"/>
  <c r="AD186" i="27" s="1"/>
  <c r="AD206" i="27" s="1"/>
  <c r="AD226" i="27" s="1"/>
  <c r="AC6" i="27"/>
  <c r="AC26" i="27" s="1"/>
  <c r="AC46" i="27" s="1"/>
  <c r="AC66" i="27" s="1"/>
  <c r="AC86" i="27" s="1"/>
  <c r="AC106" i="27" s="1"/>
  <c r="AC126" i="27" s="1"/>
  <c r="AC146" i="27" s="1"/>
  <c r="AC166" i="27" s="1"/>
  <c r="AC186" i="27" s="1"/>
  <c r="AC206" i="27" s="1"/>
  <c r="AC226" i="27" s="1"/>
  <c r="AB6" i="27"/>
  <c r="AB26" i="27" s="1"/>
  <c r="AB46" i="27" s="1"/>
  <c r="AB66" i="27" s="1"/>
  <c r="AB86" i="27" s="1"/>
  <c r="AB106" i="27" s="1"/>
  <c r="AB126" i="27" s="1"/>
  <c r="AB146" i="27" s="1"/>
  <c r="AB166" i="27" s="1"/>
  <c r="AB186" i="27" s="1"/>
  <c r="AB206" i="27" s="1"/>
  <c r="AB226" i="27" s="1"/>
  <c r="AA6" i="27"/>
  <c r="AA26" i="27" s="1"/>
  <c r="AA46" i="27" s="1"/>
  <c r="AA66" i="27" s="1"/>
  <c r="AA86" i="27" s="1"/>
  <c r="AA106" i="27" s="1"/>
  <c r="AA126" i="27" s="1"/>
  <c r="AA146" i="27" s="1"/>
  <c r="AA166" i="27" s="1"/>
  <c r="AA186" i="27" s="1"/>
  <c r="AA206" i="27" s="1"/>
  <c r="AA226" i="27" s="1"/>
  <c r="Z6" i="27"/>
  <c r="Z26" i="27" s="1"/>
  <c r="Y6" i="27"/>
  <c r="Y26" i="27" s="1"/>
  <c r="Y46" i="27" s="1"/>
  <c r="Y66" i="27" s="1"/>
  <c r="Y86" i="27" s="1"/>
  <c r="Y106" i="27" s="1"/>
  <c r="Y126" i="27" s="1"/>
  <c r="Y146" i="27" s="1"/>
  <c r="Y166" i="27" s="1"/>
  <c r="Y186" i="27" s="1"/>
  <c r="Y206" i="27" s="1"/>
  <c r="Y226" i="27" s="1"/>
  <c r="X6" i="27"/>
  <c r="X26" i="27" s="1"/>
  <c r="X46" i="27" s="1"/>
  <c r="X66" i="27" s="1"/>
  <c r="X86" i="27" s="1"/>
  <c r="X106" i="27" s="1"/>
  <c r="X126" i="27" s="1"/>
  <c r="X146" i="27" s="1"/>
  <c r="X166" i="27" s="1"/>
  <c r="X186" i="27" s="1"/>
  <c r="X206" i="27" s="1"/>
  <c r="X226" i="27" s="1"/>
  <c r="W6" i="27"/>
  <c r="W26" i="27" s="1"/>
  <c r="W46" i="27" s="1"/>
  <c r="W66" i="27" s="1"/>
  <c r="W86" i="27" s="1"/>
  <c r="W106" i="27" s="1"/>
  <c r="W126" i="27" s="1"/>
  <c r="W146" i="27" s="1"/>
  <c r="W166" i="27" s="1"/>
  <c r="W186" i="27" s="1"/>
  <c r="W206" i="27" s="1"/>
  <c r="W226" i="27" s="1"/>
  <c r="V6" i="27"/>
  <c r="V26" i="27" s="1"/>
  <c r="V46" i="27" s="1"/>
  <c r="V66" i="27" s="1"/>
  <c r="V86" i="27" s="1"/>
  <c r="V106" i="27" s="1"/>
  <c r="V126" i="27" s="1"/>
  <c r="V146" i="27" s="1"/>
  <c r="V166" i="27" s="1"/>
  <c r="V186" i="27" s="1"/>
  <c r="V206" i="27" s="1"/>
  <c r="V226" i="27" s="1"/>
  <c r="U6" i="27"/>
  <c r="U26" i="27" s="1"/>
  <c r="U46" i="27" s="1"/>
  <c r="U66" i="27" s="1"/>
  <c r="U86" i="27" s="1"/>
  <c r="U106" i="27" s="1"/>
  <c r="U126" i="27" s="1"/>
  <c r="U146" i="27" s="1"/>
  <c r="U166" i="27" s="1"/>
  <c r="U186" i="27" s="1"/>
  <c r="U206" i="27" s="1"/>
  <c r="U226" i="27" s="1"/>
  <c r="T6" i="27"/>
  <c r="T26" i="27" s="1"/>
  <c r="T46" i="27" s="1"/>
  <c r="T66" i="27" s="1"/>
  <c r="T86" i="27" s="1"/>
  <c r="T106" i="27" s="1"/>
  <c r="T126" i="27" s="1"/>
  <c r="T146" i="27" s="1"/>
  <c r="T166" i="27" s="1"/>
  <c r="T186" i="27" s="1"/>
  <c r="T206" i="27" s="1"/>
  <c r="T226" i="27" s="1"/>
  <c r="S6" i="27"/>
  <c r="S26" i="27" s="1"/>
  <c r="S46" i="27" s="1"/>
  <c r="S66" i="27" s="1"/>
  <c r="S86" i="27" s="1"/>
  <c r="S106" i="27" s="1"/>
  <c r="S126" i="27" s="1"/>
  <c r="S146" i="27" s="1"/>
  <c r="S166" i="27" s="1"/>
  <c r="S186" i="27" s="1"/>
  <c r="S206" i="27" s="1"/>
  <c r="S226" i="27" s="1"/>
  <c r="R6" i="27"/>
  <c r="R26" i="27" s="1"/>
  <c r="R46" i="27" s="1"/>
  <c r="R66" i="27" s="1"/>
  <c r="R86" i="27" s="1"/>
  <c r="R106" i="27" s="1"/>
  <c r="R126" i="27" s="1"/>
  <c r="R146" i="27" s="1"/>
  <c r="R166" i="27" s="1"/>
  <c r="R186" i="27" s="1"/>
  <c r="R206" i="27" s="1"/>
  <c r="R226" i="27" s="1"/>
  <c r="Q6" i="27"/>
  <c r="Q26" i="27" s="1"/>
  <c r="Q46" i="27" s="1"/>
  <c r="Q66" i="27" s="1"/>
  <c r="Q86" i="27" s="1"/>
  <c r="Q106" i="27" s="1"/>
  <c r="Q126" i="27" s="1"/>
  <c r="Q146" i="27" s="1"/>
  <c r="Q166" i="27" s="1"/>
  <c r="Q186" i="27" s="1"/>
  <c r="Q206" i="27" s="1"/>
  <c r="Q226" i="27" s="1"/>
  <c r="P6" i="27"/>
  <c r="P26" i="27" s="1"/>
  <c r="P46" i="27" s="1"/>
  <c r="P66" i="27" s="1"/>
  <c r="P86" i="27" s="1"/>
  <c r="P106" i="27" s="1"/>
  <c r="P126" i="27" s="1"/>
  <c r="P146" i="27" s="1"/>
  <c r="P166" i="27" s="1"/>
  <c r="P186" i="27" s="1"/>
  <c r="P206" i="27" s="1"/>
  <c r="P226" i="27" s="1"/>
  <c r="O6" i="27"/>
  <c r="O26" i="27" s="1"/>
  <c r="O46" i="27" s="1"/>
  <c r="O66" i="27" s="1"/>
  <c r="O86" i="27" s="1"/>
  <c r="O106" i="27" s="1"/>
  <c r="O126" i="27" s="1"/>
  <c r="O146" i="27" s="1"/>
  <c r="O166" i="27" s="1"/>
  <c r="O186" i="27" s="1"/>
  <c r="O206" i="27" s="1"/>
  <c r="O226" i="27" s="1"/>
  <c r="N6" i="27"/>
  <c r="N26" i="27" s="1"/>
  <c r="N46" i="27" s="1"/>
  <c r="N66" i="27" s="1"/>
  <c r="N86" i="27" s="1"/>
  <c r="M6" i="27"/>
  <c r="M26" i="27" s="1"/>
  <c r="M46" i="27" s="1"/>
  <c r="M66" i="27" s="1"/>
  <c r="M86" i="27" s="1"/>
  <c r="M106" i="27" s="1"/>
  <c r="M126" i="27" s="1"/>
  <c r="M146" i="27" s="1"/>
  <c r="M166" i="27" s="1"/>
  <c r="M186" i="27" s="1"/>
  <c r="M206" i="27" s="1"/>
  <c r="M226" i="27" s="1"/>
  <c r="L6" i="27"/>
  <c r="L26" i="27" s="1"/>
  <c r="L46" i="27" s="1"/>
  <c r="L66" i="27" s="1"/>
  <c r="L86" i="27" s="1"/>
  <c r="L106" i="27" s="1"/>
  <c r="L126" i="27" s="1"/>
  <c r="L146" i="27" s="1"/>
  <c r="L166" i="27" s="1"/>
  <c r="L186" i="27" s="1"/>
  <c r="L206" i="27" s="1"/>
  <c r="L226" i="27" s="1"/>
  <c r="K6" i="27"/>
  <c r="K26" i="27" s="1"/>
  <c r="K46" i="27" s="1"/>
  <c r="K66" i="27" s="1"/>
  <c r="K86" i="27" s="1"/>
  <c r="K106" i="27" s="1"/>
  <c r="K126" i="27" s="1"/>
  <c r="K146" i="27" s="1"/>
  <c r="K166" i="27" s="1"/>
  <c r="K186" i="27" s="1"/>
  <c r="K206" i="27" s="1"/>
  <c r="K226" i="27" s="1"/>
  <c r="J6" i="27"/>
  <c r="J26" i="27" s="1"/>
  <c r="I6" i="27"/>
  <c r="I26" i="27" s="1"/>
  <c r="I46" i="27" s="1"/>
  <c r="I66" i="27" s="1"/>
  <c r="I86" i="27" s="1"/>
  <c r="I106" i="27" s="1"/>
  <c r="I126" i="27" s="1"/>
  <c r="I146" i="27" s="1"/>
  <c r="I166" i="27" s="1"/>
  <c r="I186" i="27" s="1"/>
  <c r="I206" i="27" s="1"/>
  <c r="I226" i="27" s="1"/>
  <c r="H6" i="27"/>
  <c r="H26" i="27" s="1"/>
  <c r="H46" i="27" s="1"/>
  <c r="H66" i="27" s="1"/>
  <c r="H86" i="27" s="1"/>
  <c r="H106" i="27" s="1"/>
  <c r="H126" i="27" s="1"/>
  <c r="H146" i="27" s="1"/>
  <c r="H166" i="27" s="1"/>
  <c r="H186" i="27" s="1"/>
  <c r="H206" i="27" s="1"/>
  <c r="H226" i="27" s="1"/>
  <c r="G6" i="27"/>
  <c r="G26" i="27" s="1"/>
  <c r="G46" i="27" s="1"/>
  <c r="G66" i="27" s="1"/>
  <c r="G86" i="27" s="1"/>
  <c r="G106" i="27" s="1"/>
  <c r="G126" i="27" s="1"/>
  <c r="G146" i="27" s="1"/>
  <c r="G166" i="27" s="1"/>
  <c r="G186" i="27" s="1"/>
  <c r="G206" i="27" s="1"/>
  <c r="G226" i="27" s="1"/>
  <c r="F6" i="27"/>
  <c r="F26" i="27" s="1"/>
  <c r="F46" i="27" s="1"/>
  <c r="F66" i="27" s="1"/>
  <c r="F86" i="27" s="1"/>
  <c r="F106" i="27" s="1"/>
  <c r="F126" i="27" s="1"/>
  <c r="F146" i="27" s="1"/>
  <c r="F166" i="27" s="1"/>
  <c r="F186" i="27" s="1"/>
  <c r="F206" i="27" s="1"/>
  <c r="F226" i="27" s="1"/>
  <c r="E6" i="27"/>
  <c r="E26" i="27" s="1"/>
  <c r="E46" i="27" s="1"/>
  <c r="E66" i="27" s="1"/>
  <c r="E86" i="27" s="1"/>
  <c r="E106" i="27" s="1"/>
  <c r="E126" i="27" s="1"/>
  <c r="E146" i="27" s="1"/>
  <c r="E166" i="27" s="1"/>
  <c r="E186" i="27" s="1"/>
  <c r="E206" i="27" s="1"/>
  <c r="E226" i="27" s="1"/>
  <c r="D6" i="27"/>
  <c r="D26" i="27" s="1"/>
  <c r="D46" i="27" s="1"/>
  <c r="D66" i="27" s="1"/>
  <c r="D86" i="27" s="1"/>
  <c r="D106" i="27" s="1"/>
  <c r="D126" i="27" s="1"/>
  <c r="D146" i="27" s="1"/>
  <c r="D166" i="27" s="1"/>
  <c r="D186" i="27" s="1"/>
  <c r="D206" i="27" s="1"/>
  <c r="D226" i="27" s="1"/>
  <c r="AG5" i="27"/>
  <c r="AF5" i="27"/>
  <c r="AF25" i="27" s="1"/>
  <c r="AF45" i="27" s="1"/>
  <c r="AF65" i="27" s="1"/>
  <c r="AF85" i="27" s="1"/>
  <c r="AF105" i="27" s="1"/>
  <c r="AF125" i="27" s="1"/>
  <c r="AF145" i="27" s="1"/>
  <c r="AF165" i="27" s="1"/>
  <c r="AF185" i="27" s="1"/>
  <c r="AF205" i="27" s="1"/>
  <c r="AF225" i="27" s="1"/>
  <c r="AE5" i="27"/>
  <c r="AE25" i="27" s="1"/>
  <c r="AE45" i="27" s="1"/>
  <c r="AE65" i="27" s="1"/>
  <c r="AE85" i="27" s="1"/>
  <c r="AE105" i="27" s="1"/>
  <c r="AE125" i="27" s="1"/>
  <c r="AE145" i="27" s="1"/>
  <c r="AE165" i="27" s="1"/>
  <c r="AE185" i="27" s="1"/>
  <c r="AE205" i="27" s="1"/>
  <c r="AE225" i="27" s="1"/>
  <c r="AD5" i="27"/>
  <c r="AD25" i="27" s="1"/>
  <c r="AD45" i="27" s="1"/>
  <c r="AD65" i="27" s="1"/>
  <c r="AD85" i="27" s="1"/>
  <c r="AD105" i="27" s="1"/>
  <c r="AD125" i="27" s="1"/>
  <c r="AD145" i="27" s="1"/>
  <c r="AD165" i="27" s="1"/>
  <c r="AD185" i="27" s="1"/>
  <c r="AD205" i="27" s="1"/>
  <c r="AD225" i="27" s="1"/>
  <c r="AC5" i="27"/>
  <c r="AC25" i="27" s="1"/>
  <c r="AC45" i="27" s="1"/>
  <c r="AC65" i="27" s="1"/>
  <c r="AC85" i="27" s="1"/>
  <c r="AC105" i="27" s="1"/>
  <c r="AC125" i="27" s="1"/>
  <c r="AC145" i="27" s="1"/>
  <c r="AC165" i="27" s="1"/>
  <c r="AC185" i="27" s="1"/>
  <c r="AC205" i="27" s="1"/>
  <c r="AC225" i="27" s="1"/>
  <c r="AB5" i="27"/>
  <c r="AB25" i="27" s="1"/>
  <c r="AB45" i="27" s="1"/>
  <c r="AB65" i="27" s="1"/>
  <c r="AB85" i="27" s="1"/>
  <c r="AB105" i="27" s="1"/>
  <c r="AB125" i="27" s="1"/>
  <c r="AB145" i="27" s="1"/>
  <c r="AB165" i="27" s="1"/>
  <c r="AB185" i="27" s="1"/>
  <c r="AB205" i="27" s="1"/>
  <c r="AB225" i="27" s="1"/>
  <c r="AA5" i="27"/>
  <c r="AA25" i="27" s="1"/>
  <c r="AA45" i="27" s="1"/>
  <c r="AA65" i="27" s="1"/>
  <c r="AA85" i="27" s="1"/>
  <c r="AA105" i="27" s="1"/>
  <c r="AA125" i="27" s="1"/>
  <c r="AA145" i="27" s="1"/>
  <c r="AA165" i="27" s="1"/>
  <c r="AA185" i="27" s="1"/>
  <c r="AA205" i="27" s="1"/>
  <c r="AA225" i="27" s="1"/>
  <c r="Z5" i="27"/>
  <c r="Z25" i="27" s="1"/>
  <c r="Z45" i="27" s="1"/>
  <c r="Z65" i="27" s="1"/>
  <c r="Z85" i="27" s="1"/>
  <c r="Z105" i="27" s="1"/>
  <c r="Z125" i="27" s="1"/>
  <c r="Z145" i="27" s="1"/>
  <c r="Z165" i="27" s="1"/>
  <c r="Z185" i="27" s="1"/>
  <c r="Z205" i="27" s="1"/>
  <c r="Z225" i="27" s="1"/>
  <c r="Y5" i="27"/>
  <c r="Y25" i="27" s="1"/>
  <c r="Y45" i="27" s="1"/>
  <c r="Y65" i="27" s="1"/>
  <c r="Y85" i="27" s="1"/>
  <c r="Y105" i="27" s="1"/>
  <c r="Y125" i="27" s="1"/>
  <c r="Y145" i="27" s="1"/>
  <c r="Y165" i="27" s="1"/>
  <c r="Y185" i="27" s="1"/>
  <c r="Y205" i="27" s="1"/>
  <c r="Y225" i="27" s="1"/>
  <c r="X5" i="27"/>
  <c r="X25" i="27" s="1"/>
  <c r="X45" i="27" s="1"/>
  <c r="X65" i="27" s="1"/>
  <c r="X85" i="27" s="1"/>
  <c r="X105" i="27" s="1"/>
  <c r="X125" i="27" s="1"/>
  <c r="X145" i="27" s="1"/>
  <c r="X165" i="27" s="1"/>
  <c r="X185" i="27" s="1"/>
  <c r="X205" i="27" s="1"/>
  <c r="X225" i="27" s="1"/>
  <c r="W5" i="27"/>
  <c r="W25" i="27" s="1"/>
  <c r="W45" i="27" s="1"/>
  <c r="W65" i="27" s="1"/>
  <c r="W85" i="27" s="1"/>
  <c r="W105" i="27" s="1"/>
  <c r="W125" i="27" s="1"/>
  <c r="W145" i="27" s="1"/>
  <c r="W165" i="27" s="1"/>
  <c r="W185" i="27" s="1"/>
  <c r="W205" i="27" s="1"/>
  <c r="W225" i="27" s="1"/>
  <c r="V5" i="27"/>
  <c r="V25" i="27" s="1"/>
  <c r="V45" i="27" s="1"/>
  <c r="V65" i="27" s="1"/>
  <c r="V85" i="27" s="1"/>
  <c r="V105" i="27" s="1"/>
  <c r="V125" i="27" s="1"/>
  <c r="V145" i="27" s="1"/>
  <c r="V165" i="27" s="1"/>
  <c r="V185" i="27" s="1"/>
  <c r="V205" i="27" s="1"/>
  <c r="V225" i="27" s="1"/>
  <c r="U5" i="27"/>
  <c r="U25" i="27" s="1"/>
  <c r="U45" i="27" s="1"/>
  <c r="U65" i="27" s="1"/>
  <c r="U85" i="27" s="1"/>
  <c r="U105" i="27" s="1"/>
  <c r="U125" i="27" s="1"/>
  <c r="U145" i="27" s="1"/>
  <c r="U165" i="27" s="1"/>
  <c r="U185" i="27" s="1"/>
  <c r="U205" i="27" s="1"/>
  <c r="U225" i="27" s="1"/>
  <c r="T5" i="27"/>
  <c r="T25" i="27" s="1"/>
  <c r="T45" i="27" s="1"/>
  <c r="T65" i="27" s="1"/>
  <c r="T85" i="27" s="1"/>
  <c r="T105" i="27" s="1"/>
  <c r="T125" i="27" s="1"/>
  <c r="T145" i="27" s="1"/>
  <c r="T165" i="27" s="1"/>
  <c r="T185" i="27" s="1"/>
  <c r="T205" i="27" s="1"/>
  <c r="T225" i="27" s="1"/>
  <c r="S5" i="27"/>
  <c r="S25" i="27" s="1"/>
  <c r="S45" i="27" s="1"/>
  <c r="S65" i="27" s="1"/>
  <c r="S85" i="27" s="1"/>
  <c r="S105" i="27" s="1"/>
  <c r="S125" i="27" s="1"/>
  <c r="S145" i="27" s="1"/>
  <c r="S165" i="27" s="1"/>
  <c r="S185" i="27" s="1"/>
  <c r="S205" i="27" s="1"/>
  <c r="S225" i="27" s="1"/>
  <c r="R5" i="27"/>
  <c r="R25" i="27" s="1"/>
  <c r="R45" i="27" s="1"/>
  <c r="R65" i="27" s="1"/>
  <c r="R85" i="27" s="1"/>
  <c r="R105" i="27" s="1"/>
  <c r="R125" i="27" s="1"/>
  <c r="R145" i="27" s="1"/>
  <c r="R165" i="27" s="1"/>
  <c r="R185" i="27" s="1"/>
  <c r="R205" i="27" s="1"/>
  <c r="R225" i="27" s="1"/>
  <c r="Q5" i="27"/>
  <c r="P5" i="27"/>
  <c r="P25" i="27" s="1"/>
  <c r="P45" i="27" s="1"/>
  <c r="P65" i="27" s="1"/>
  <c r="P85" i="27" s="1"/>
  <c r="P105" i="27" s="1"/>
  <c r="P125" i="27" s="1"/>
  <c r="P145" i="27" s="1"/>
  <c r="P165" i="27" s="1"/>
  <c r="P185" i="27" s="1"/>
  <c r="P205" i="27" s="1"/>
  <c r="P225" i="27" s="1"/>
  <c r="O5" i="27"/>
  <c r="O25" i="27" s="1"/>
  <c r="O45" i="27" s="1"/>
  <c r="O65" i="27" s="1"/>
  <c r="O85" i="27" s="1"/>
  <c r="O105" i="27" s="1"/>
  <c r="O125" i="27" s="1"/>
  <c r="O145" i="27" s="1"/>
  <c r="O165" i="27" s="1"/>
  <c r="O185" i="27" s="1"/>
  <c r="O205" i="27" s="1"/>
  <c r="O225" i="27" s="1"/>
  <c r="N5" i="27"/>
  <c r="N25" i="27" s="1"/>
  <c r="N45" i="27" s="1"/>
  <c r="N65" i="27" s="1"/>
  <c r="N85" i="27" s="1"/>
  <c r="N105" i="27" s="1"/>
  <c r="N125" i="27" s="1"/>
  <c r="N145" i="27" s="1"/>
  <c r="N165" i="27" s="1"/>
  <c r="N185" i="27" s="1"/>
  <c r="N205" i="27" s="1"/>
  <c r="N225" i="27" s="1"/>
  <c r="M5" i="27"/>
  <c r="L5" i="27"/>
  <c r="L25" i="27" s="1"/>
  <c r="L45" i="27" s="1"/>
  <c r="L65" i="27" s="1"/>
  <c r="L85" i="27" s="1"/>
  <c r="L105" i="27" s="1"/>
  <c r="L125" i="27" s="1"/>
  <c r="L145" i="27" s="1"/>
  <c r="L165" i="27" s="1"/>
  <c r="L185" i="27" s="1"/>
  <c r="L205" i="27" s="1"/>
  <c r="L225" i="27" s="1"/>
  <c r="K5" i="27"/>
  <c r="K25" i="27" s="1"/>
  <c r="K45" i="27" s="1"/>
  <c r="K65" i="27" s="1"/>
  <c r="K85" i="27" s="1"/>
  <c r="K105" i="27" s="1"/>
  <c r="K125" i="27" s="1"/>
  <c r="K145" i="27" s="1"/>
  <c r="K165" i="27" s="1"/>
  <c r="K185" i="27" s="1"/>
  <c r="K205" i="27" s="1"/>
  <c r="K225" i="27" s="1"/>
  <c r="J5" i="27"/>
  <c r="J25" i="27" s="1"/>
  <c r="J45" i="27" s="1"/>
  <c r="J65" i="27" s="1"/>
  <c r="J85" i="27" s="1"/>
  <c r="J105" i="27" s="1"/>
  <c r="J125" i="27" s="1"/>
  <c r="J145" i="27" s="1"/>
  <c r="J165" i="27" s="1"/>
  <c r="J185" i="27" s="1"/>
  <c r="J205" i="27" s="1"/>
  <c r="J225" i="27" s="1"/>
  <c r="I5" i="27"/>
  <c r="I25" i="27" s="1"/>
  <c r="I45" i="27" s="1"/>
  <c r="I65" i="27" s="1"/>
  <c r="I85" i="27" s="1"/>
  <c r="I105" i="27" s="1"/>
  <c r="I125" i="27" s="1"/>
  <c r="I145" i="27" s="1"/>
  <c r="I165" i="27" s="1"/>
  <c r="I185" i="27" s="1"/>
  <c r="I205" i="27" s="1"/>
  <c r="I225" i="27" s="1"/>
  <c r="H5" i="27"/>
  <c r="H25" i="27" s="1"/>
  <c r="H45" i="27" s="1"/>
  <c r="H65" i="27" s="1"/>
  <c r="H85" i="27" s="1"/>
  <c r="H105" i="27" s="1"/>
  <c r="H125" i="27" s="1"/>
  <c r="H145" i="27" s="1"/>
  <c r="H165" i="27" s="1"/>
  <c r="H185" i="27" s="1"/>
  <c r="H205" i="27" s="1"/>
  <c r="H225" i="27" s="1"/>
  <c r="G5" i="27"/>
  <c r="G25" i="27" s="1"/>
  <c r="G45" i="27" s="1"/>
  <c r="G65" i="27" s="1"/>
  <c r="G85" i="27" s="1"/>
  <c r="G105" i="27" s="1"/>
  <c r="G125" i="27" s="1"/>
  <c r="G145" i="27" s="1"/>
  <c r="G165" i="27" s="1"/>
  <c r="G185" i="27" s="1"/>
  <c r="G205" i="27" s="1"/>
  <c r="G225" i="27" s="1"/>
  <c r="F5" i="27"/>
  <c r="F25" i="27" s="1"/>
  <c r="F45" i="27" s="1"/>
  <c r="F65" i="27" s="1"/>
  <c r="F85" i="27" s="1"/>
  <c r="F105" i="27" s="1"/>
  <c r="F125" i="27" s="1"/>
  <c r="F145" i="27" s="1"/>
  <c r="F165" i="27" s="1"/>
  <c r="F185" i="27" s="1"/>
  <c r="F205" i="27" s="1"/>
  <c r="F225" i="27" s="1"/>
  <c r="E5" i="27"/>
  <c r="E25" i="27" s="1"/>
  <c r="E45" i="27" s="1"/>
  <c r="E65" i="27" s="1"/>
  <c r="E85" i="27" s="1"/>
  <c r="E105" i="27" s="1"/>
  <c r="E125" i="27" s="1"/>
  <c r="E145" i="27" s="1"/>
  <c r="E165" i="27" s="1"/>
  <c r="E185" i="27" s="1"/>
  <c r="E205" i="27" s="1"/>
  <c r="E225" i="27" s="1"/>
  <c r="D5" i="27"/>
  <c r="D25" i="27" s="1"/>
  <c r="D45" i="27" s="1"/>
  <c r="D65" i="27" s="1"/>
  <c r="AG4" i="27"/>
  <c r="AG24" i="27" s="1"/>
  <c r="AG44" i="27" s="1"/>
  <c r="AG64" i="27" s="1"/>
  <c r="AG84" i="27" s="1"/>
  <c r="AG104" i="27" s="1"/>
  <c r="AG124" i="27" s="1"/>
  <c r="AG144" i="27" s="1"/>
  <c r="AG164" i="27" s="1"/>
  <c r="AG184" i="27" s="1"/>
  <c r="AG204" i="27" s="1"/>
  <c r="AG224" i="27" s="1"/>
  <c r="AF4" i="27"/>
  <c r="AF24" i="27" s="1"/>
  <c r="AF44" i="27" s="1"/>
  <c r="AF64" i="27" s="1"/>
  <c r="AF84" i="27" s="1"/>
  <c r="AF104" i="27" s="1"/>
  <c r="AF124" i="27" s="1"/>
  <c r="AF144" i="27" s="1"/>
  <c r="AF164" i="27" s="1"/>
  <c r="AF184" i="27" s="1"/>
  <c r="AF204" i="27" s="1"/>
  <c r="AF224" i="27" s="1"/>
  <c r="AE4" i="27"/>
  <c r="AE24" i="27" s="1"/>
  <c r="AE44" i="27" s="1"/>
  <c r="AE64" i="27" s="1"/>
  <c r="AE84" i="27" s="1"/>
  <c r="AE104" i="27" s="1"/>
  <c r="AE124" i="27" s="1"/>
  <c r="AE144" i="27" s="1"/>
  <c r="AE164" i="27" s="1"/>
  <c r="AE184" i="27" s="1"/>
  <c r="AE204" i="27" s="1"/>
  <c r="AE224" i="27" s="1"/>
  <c r="AD4" i="27"/>
  <c r="AD24" i="27" s="1"/>
  <c r="AD44" i="27" s="1"/>
  <c r="AD64" i="27" s="1"/>
  <c r="AD84" i="27" s="1"/>
  <c r="AD104" i="27" s="1"/>
  <c r="AD124" i="27" s="1"/>
  <c r="AD144" i="27" s="1"/>
  <c r="AD164" i="27" s="1"/>
  <c r="AD184" i="27" s="1"/>
  <c r="AD204" i="27" s="1"/>
  <c r="AD224" i="27" s="1"/>
  <c r="AC4" i="27"/>
  <c r="AC24" i="27" s="1"/>
  <c r="AC44" i="27" s="1"/>
  <c r="AC64" i="27" s="1"/>
  <c r="AC84" i="27" s="1"/>
  <c r="AC104" i="27" s="1"/>
  <c r="AC124" i="27" s="1"/>
  <c r="AC144" i="27" s="1"/>
  <c r="AC164" i="27" s="1"/>
  <c r="AC184" i="27" s="1"/>
  <c r="AC204" i="27" s="1"/>
  <c r="AC224" i="27" s="1"/>
  <c r="AB4" i="27"/>
  <c r="AB24" i="27" s="1"/>
  <c r="AB44" i="27" s="1"/>
  <c r="AB64" i="27" s="1"/>
  <c r="AB84" i="27" s="1"/>
  <c r="AB104" i="27" s="1"/>
  <c r="AB124" i="27" s="1"/>
  <c r="AB144" i="27" s="1"/>
  <c r="AB164" i="27" s="1"/>
  <c r="AB184" i="27" s="1"/>
  <c r="AB204" i="27" s="1"/>
  <c r="AB224" i="27" s="1"/>
  <c r="AA4" i="27"/>
  <c r="AA24" i="27" s="1"/>
  <c r="AA44" i="27" s="1"/>
  <c r="AA64" i="27" s="1"/>
  <c r="AA84" i="27" s="1"/>
  <c r="AA104" i="27" s="1"/>
  <c r="AA124" i="27" s="1"/>
  <c r="AA144" i="27" s="1"/>
  <c r="AA164" i="27" s="1"/>
  <c r="AA184" i="27" s="1"/>
  <c r="AA204" i="27" s="1"/>
  <c r="AA224" i="27" s="1"/>
  <c r="Z4" i="27"/>
  <c r="Z24" i="27" s="1"/>
  <c r="Z44" i="27" s="1"/>
  <c r="Z64" i="27" s="1"/>
  <c r="Z84" i="27" s="1"/>
  <c r="Z104" i="27" s="1"/>
  <c r="Z124" i="27" s="1"/>
  <c r="Z144" i="27" s="1"/>
  <c r="Z164" i="27" s="1"/>
  <c r="Z184" i="27" s="1"/>
  <c r="Z204" i="27" s="1"/>
  <c r="Z224" i="27" s="1"/>
  <c r="Y4" i="27"/>
  <c r="Y24" i="27" s="1"/>
  <c r="Y44" i="27" s="1"/>
  <c r="Y64" i="27" s="1"/>
  <c r="Y84" i="27" s="1"/>
  <c r="Y104" i="27" s="1"/>
  <c r="Y124" i="27" s="1"/>
  <c r="Y144" i="27" s="1"/>
  <c r="Y164" i="27" s="1"/>
  <c r="Y184" i="27" s="1"/>
  <c r="Y204" i="27" s="1"/>
  <c r="Y224" i="27" s="1"/>
  <c r="X4" i="27"/>
  <c r="X24" i="27" s="1"/>
  <c r="X44" i="27" s="1"/>
  <c r="X64" i="27" s="1"/>
  <c r="X84" i="27" s="1"/>
  <c r="X104" i="27" s="1"/>
  <c r="X124" i="27" s="1"/>
  <c r="X144" i="27" s="1"/>
  <c r="X164" i="27" s="1"/>
  <c r="X184" i="27" s="1"/>
  <c r="X204" i="27" s="1"/>
  <c r="X224" i="27" s="1"/>
  <c r="W4" i="27"/>
  <c r="W24" i="27" s="1"/>
  <c r="W44" i="27" s="1"/>
  <c r="W64" i="27" s="1"/>
  <c r="W84" i="27" s="1"/>
  <c r="W104" i="27" s="1"/>
  <c r="W124" i="27" s="1"/>
  <c r="W144" i="27" s="1"/>
  <c r="W164" i="27" s="1"/>
  <c r="W184" i="27" s="1"/>
  <c r="W204" i="27" s="1"/>
  <c r="W224" i="27" s="1"/>
  <c r="V4" i="27"/>
  <c r="V24" i="27" s="1"/>
  <c r="V44" i="27" s="1"/>
  <c r="V64" i="27" s="1"/>
  <c r="V84" i="27" s="1"/>
  <c r="V104" i="27" s="1"/>
  <c r="V124" i="27" s="1"/>
  <c r="V144" i="27" s="1"/>
  <c r="V164" i="27" s="1"/>
  <c r="V184" i="27" s="1"/>
  <c r="V204" i="27" s="1"/>
  <c r="V224" i="27" s="1"/>
  <c r="U4" i="27"/>
  <c r="U24" i="27" s="1"/>
  <c r="U44" i="27" s="1"/>
  <c r="U64" i="27" s="1"/>
  <c r="U84" i="27" s="1"/>
  <c r="U104" i="27" s="1"/>
  <c r="U124" i="27" s="1"/>
  <c r="U144" i="27" s="1"/>
  <c r="U164" i="27" s="1"/>
  <c r="U184" i="27" s="1"/>
  <c r="U204" i="27" s="1"/>
  <c r="U224" i="27" s="1"/>
  <c r="T4" i="27"/>
  <c r="T24" i="27" s="1"/>
  <c r="T44" i="27" s="1"/>
  <c r="T64" i="27" s="1"/>
  <c r="T84" i="27" s="1"/>
  <c r="T104" i="27" s="1"/>
  <c r="T124" i="27" s="1"/>
  <c r="T144" i="27" s="1"/>
  <c r="T164" i="27" s="1"/>
  <c r="T184" i="27" s="1"/>
  <c r="T204" i="27" s="1"/>
  <c r="T224" i="27" s="1"/>
  <c r="S4" i="27"/>
  <c r="S24" i="27" s="1"/>
  <c r="S44" i="27" s="1"/>
  <c r="S64" i="27" s="1"/>
  <c r="S84" i="27" s="1"/>
  <c r="S104" i="27" s="1"/>
  <c r="S124" i="27" s="1"/>
  <c r="S144" i="27" s="1"/>
  <c r="S164" i="27" s="1"/>
  <c r="S184" i="27" s="1"/>
  <c r="S204" i="27" s="1"/>
  <c r="S224" i="27" s="1"/>
  <c r="R4" i="27"/>
  <c r="R24" i="27" s="1"/>
  <c r="R44" i="27" s="1"/>
  <c r="R64" i="27" s="1"/>
  <c r="R84" i="27" s="1"/>
  <c r="R104" i="27" s="1"/>
  <c r="R124" i="27" s="1"/>
  <c r="R144" i="27" s="1"/>
  <c r="R164" i="27" s="1"/>
  <c r="R184" i="27" s="1"/>
  <c r="R204" i="27" s="1"/>
  <c r="R224" i="27" s="1"/>
  <c r="Q4" i="27"/>
  <c r="Q24" i="27" s="1"/>
  <c r="Q44" i="27" s="1"/>
  <c r="Q64" i="27" s="1"/>
  <c r="Q84" i="27" s="1"/>
  <c r="Q104" i="27" s="1"/>
  <c r="Q124" i="27" s="1"/>
  <c r="Q144" i="27" s="1"/>
  <c r="Q164" i="27" s="1"/>
  <c r="Q184" i="27" s="1"/>
  <c r="Q204" i="27" s="1"/>
  <c r="Q224" i="27" s="1"/>
  <c r="P4" i="27"/>
  <c r="P24" i="27" s="1"/>
  <c r="P44" i="27" s="1"/>
  <c r="P64" i="27" s="1"/>
  <c r="P84" i="27" s="1"/>
  <c r="P104" i="27" s="1"/>
  <c r="P124" i="27" s="1"/>
  <c r="P144" i="27" s="1"/>
  <c r="P164" i="27" s="1"/>
  <c r="P184" i="27" s="1"/>
  <c r="P204" i="27" s="1"/>
  <c r="P224" i="27" s="1"/>
  <c r="O4" i="27"/>
  <c r="O24" i="27" s="1"/>
  <c r="O44" i="27" s="1"/>
  <c r="O64" i="27" s="1"/>
  <c r="O84" i="27" s="1"/>
  <c r="O104" i="27" s="1"/>
  <c r="O124" i="27" s="1"/>
  <c r="O144" i="27" s="1"/>
  <c r="O164" i="27" s="1"/>
  <c r="O184" i="27" s="1"/>
  <c r="O204" i="27" s="1"/>
  <c r="O224" i="27" s="1"/>
  <c r="N4" i="27"/>
  <c r="N24" i="27" s="1"/>
  <c r="N44" i="27" s="1"/>
  <c r="N64" i="27" s="1"/>
  <c r="N84" i="27" s="1"/>
  <c r="N104" i="27" s="1"/>
  <c r="N124" i="27" s="1"/>
  <c r="N144" i="27" s="1"/>
  <c r="N164" i="27" s="1"/>
  <c r="N184" i="27" s="1"/>
  <c r="N204" i="27" s="1"/>
  <c r="N224" i="27" s="1"/>
  <c r="M4" i="27"/>
  <c r="M24" i="27" s="1"/>
  <c r="M44" i="27" s="1"/>
  <c r="M64" i="27" s="1"/>
  <c r="M84" i="27" s="1"/>
  <c r="M104" i="27" s="1"/>
  <c r="M124" i="27" s="1"/>
  <c r="M144" i="27" s="1"/>
  <c r="M164" i="27" s="1"/>
  <c r="M184" i="27" s="1"/>
  <c r="M204" i="27" s="1"/>
  <c r="M224" i="27" s="1"/>
  <c r="L4" i="27"/>
  <c r="L24" i="27" s="1"/>
  <c r="L44" i="27" s="1"/>
  <c r="L64" i="27" s="1"/>
  <c r="L84" i="27" s="1"/>
  <c r="L104" i="27" s="1"/>
  <c r="L124" i="27" s="1"/>
  <c r="L144" i="27" s="1"/>
  <c r="L164" i="27" s="1"/>
  <c r="L184" i="27" s="1"/>
  <c r="L204" i="27" s="1"/>
  <c r="L224" i="27" s="1"/>
  <c r="K4" i="27"/>
  <c r="K24" i="27" s="1"/>
  <c r="K44" i="27" s="1"/>
  <c r="K64" i="27" s="1"/>
  <c r="K84" i="27" s="1"/>
  <c r="K104" i="27" s="1"/>
  <c r="K124" i="27" s="1"/>
  <c r="K144" i="27" s="1"/>
  <c r="K164" i="27" s="1"/>
  <c r="K184" i="27" s="1"/>
  <c r="K204" i="27" s="1"/>
  <c r="K224" i="27" s="1"/>
  <c r="J4" i="27"/>
  <c r="J24" i="27" s="1"/>
  <c r="J44" i="27" s="1"/>
  <c r="J64" i="27" s="1"/>
  <c r="J84" i="27" s="1"/>
  <c r="J104" i="27" s="1"/>
  <c r="J124" i="27" s="1"/>
  <c r="J144" i="27" s="1"/>
  <c r="J164" i="27" s="1"/>
  <c r="J184" i="27" s="1"/>
  <c r="J204" i="27" s="1"/>
  <c r="J224" i="27" s="1"/>
  <c r="I4" i="27"/>
  <c r="I24" i="27" s="1"/>
  <c r="I44" i="27" s="1"/>
  <c r="I64" i="27" s="1"/>
  <c r="I84" i="27" s="1"/>
  <c r="I104" i="27" s="1"/>
  <c r="I124" i="27" s="1"/>
  <c r="I144" i="27" s="1"/>
  <c r="I164" i="27" s="1"/>
  <c r="I184" i="27" s="1"/>
  <c r="I204" i="27" s="1"/>
  <c r="I224" i="27" s="1"/>
  <c r="H4" i="27"/>
  <c r="H24" i="27" s="1"/>
  <c r="H44" i="27" s="1"/>
  <c r="H64" i="27" s="1"/>
  <c r="H84" i="27" s="1"/>
  <c r="H104" i="27" s="1"/>
  <c r="H124" i="27" s="1"/>
  <c r="H144" i="27" s="1"/>
  <c r="H164" i="27" s="1"/>
  <c r="H184" i="27" s="1"/>
  <c r="H204" i="27" s="1"/>
  <c r="H224" i="27" s="1"/>
  <c r="G4" i="27"/>
  <c r="G24" i="27" s="1"/>
  <c r="G44" i="27" s="1"/>
  <c r="G64" i="27" s="1"/>
  <c r="G84" i="27" s="1"/>
  <c r="G104" i="27" s="1"/>
  <c r="G124" i="27" s="1"/>
  <c r="G144" i="27" s="1"/>
  <c r="G164" i="27" s="1"/>
  <c r="G184" i="27" s="1"/>
  <c r="G204" i="27" s="1"/>
  <c r="G224" i="27" s="1"/>
  <c r="F4" i="27"/>
  <c r="F24" i="27" s="1"/>
  <c r="F44" i="27" s="1"/>
  <c r="F64" i="27" s="1"/>
  <c r="E4" i="27"/>
  <c r="E24" i="27" s="1"/>
  <c r="E44" i="27" s="1"/>
  <c r="E64" i="27" s="1"/>
  <c r="E84" i="27" s="1"/>
  <c r="E104" i="27" s="1"/>
  <c r="E124" i="27" s="1"/>
  <c r="E144" i="27" s="1"/>
  <c r="E164" i="27" s="1"/>
  <c r="E184" i="27" s="1"/>
  <c r="E204" i="27" s="1"/>
  <c r="E224" i="27" s="1"/>
  <c r="D4" i="27"/>
  <c r="D24" i="27" s="1"/>
  <c r="D44" i="27" s="1"/>
  <c r="D64" i="27" s="1"/>
  <c r="D84" i="27" s="1"/>
  <c r="D104" i="27" s="1"/>
  <c r="D124" i="27" s="1"/>
  <c r="D144" i="27" s="1"/>
  <c r="D164" i="27" s="1"/>
  <c r="B4" i="27"/>
  <c r="B5" i="27" s="1"/>
  <c r="AF2" i="27"/>
  <c r="AF22" i="27" s="1"/>
  <c r="AF42" i="27" s="1"/>
  <c r="AF62" i="27" s="1"/>
  <c r="AF82" i="27" s="1"/>
  <c r="AF102" i="27" s="1"/>
  <c r="AF122" i="27" s="1"/>
  <c r="AF142" i="27" s="1"/>
  <c r="AF162" i="27" s="1"/>
  <c r="AF182" i="27" s="1"/>
  <c r="AF202" i="27" s="1"/>
  <c r="AF222" i="27" s="1"/>
  <c r="AD2" i="27"/>
  <c r="AD22" i="27" s="1"/>
  <c r="AD42" i="27" s="1"/>
  <c r="AD62" i="27" s="1"/>
  <c r="AD82" i="27" s="1"/>
  <c r="AD102" i="27" s="1"/>
  <c r="AD122" i="27" s="1"/>
  <c r="AD142" i="27" s="1"/>
  <c r="AD162" i="27" s="1"/>
  <c r="AD182" i="27" s="1"/>
  <c r="AD202" i="27" s="1"/>
  <c r="AD222" i="27" s="1"/>
  <c r="AB2" i="27"/>
  <c r="AB22" i="27" s="1"/>
  <c r="AB42" i="27" s="1"/>
  <c r="AB62" i="27" s="1"/>
  <c r="AB82" i="27" s="1"/>
  <c r="AB102" i="27" s="1"/>
  <c r="AB122" i="27" s="1"/>
  <c r="AB142" i="27" s="1"/>
  <c r="AB162" i="27" s="1"/>
  <c r="AB182" i="27" s="1"/>
  <c r="AB202" i="27" s="1"/>
  <c r="AB222" i="27" s="1"/>
  <c r="Z2" i="27"/>
  <c r="Z22" i="27" s="1"/>
  <c r="Z42" i="27" s="1"/>
  <c r="Z62" i="27" s="1"/>
  <c r="Z82" i="27" s="1"/>
  <c r="Z102" i="27" s="1"/>
  <c r="Z122" i="27" s="1"/>
  <c r="Z142" i="27" s="1"/>
  <c r="Z162" i="27" s="1"/>
  <c r="Z182" i="27" s="1"/>
  <c r="Z202" i="27" s="1"/>
  <c r="Z222" i="27" s="1"/>
  <c r="X2" i="27"/>
  <c r="X22" i="27" s="1"/>
  <c r="X42" i="27" s="1"/>
  <c r="X62" i="27" s="1"/>
  <c r="X82" i="27" s="1"/>
  <c r="X102" i="27" s="1"/>
  <c r="X122" i="27" s="1"/>
  <c r="X142" i="27" s="1"/>
  <c r="X162" i="27" s="1"/>
  <c r="X182" i="27" s="1"/>
  <c r="X202" i="27" s="1"/>
  <c r="X222" i="27" s="1"/>
  <c r="V2" i="27"/>
  <c r="V22" i="27" s="1"/>
  <c r="V42" i="27" s="1"/>
  <c r="V62" i="27" s="1"/>
  <c r="V82" i="27" s="1"/>
  <c r="V102" i="27" s="1"/>
  <c r="V122" i="27" s="1"/>
  <c r="V142" i="27" s="1"/>
  <c r="V162" i="27" s="1"/>
  <c r="V182" i="27" s="1"/>
  <c r="V202" i="27" s="1"/>
  <c r="V222" i="27" s="1"/>
  <c r="T2" i="27"/>
  <c r="T22" i="27" s="1"/>
  <c r="T42" i="27" s="1"/>
  <c r="T62" i="27" s="1"/>
  <c r="T82" i="27" s="1"/>
  <c r="T102" i="27" s="1"/>
  <c r="T122" i="27" s="1"/>
  <c r="T142" i="27" s="1"/>
  <c r="T162" i="27" s="1"/>
  <c r="T182" i="27" s="1"/>
  <c r="T202" i="27" s="1"/>
  <c r="T222" i="27" s="1"/>
  <c r="R2" i="27"/>
  <c r="R22" i="27" s="1"/>
  <c r="R42" i="27" s="1"/>
  <c r="R62" i="27" s="1"/>
  <c r="R82" i="27" s="1"/>
  <c r="R102" i="27" s="1"/>
  <c r="R122" i="27" s="1"/>
  <c r="R142" i="27" s="1"/>
  <c r="R162" i="27" s="1"/>
  <c r="R182" i="27" s="1"/>
  <c r="R202" i="27" s="1"/>
  <c r="R222" i="27" s="1"/>
  <c r="P2" i="27"/>
  <c r="P22" i="27" s="1"/>
  <c r="P42" i="27" s="1"/>
  <c r="P62" i="27" s="1"/>
  <c r="P82" i="27" s="1"/>
  <c r="P102" i="27" s="1"/>
  <c r="P122" i="27" s="1"/>
  <c r="P142" i="27" s="1"/>
  <c r="P162" i="27" s="1"/>
  <c r="P182" i="27" s="1"/>
  <c r="P202" i="27" s="1"/>
  <c r="P222" i="27" s="1"/>
  <c r="N2" i="27"/>
  <c r="N22" i="27" s="1"/>
  <c r="N42" i="27" s="1"/>
  <c r="N62" i="27" s="1"/>
  <c r="N82" i="27" s="1"/>
  <c r="N102" i="27" s="1"/>
  <c r="N122" i="27" s="1"/>
  <c r="N142" i="27" s="1"/>
  <c r="N162" i="27" s="1"/>
  <c r="N182" i="27" s="1"/>
  <c r="N202" i="27" s="1"/>
  <c r="N222" i="27" s="1"/>
  <c r="L2" i="27"/>
  <c r="L22" i="27" s="1"/>
  <c r="L42" i="27" s="1"/>
  <c r="L62" i="27" s="1"/>
  <c r="L82" i="27" s="1"/>
  <c r="L102" i="27" s="1"/>
  <c r="J2" i="27"/>
  <c r="J22" i="27" s="1"/>
  <c r="J42" i="27" s="1"/>
  <c r="J62" i="27" s="1"/>
  <c r="J82" i="27" s="1"/>
  <c r="J102" i="27" s="1"/>
  <c r="J122" i="27" s="1"/>
  <c r="J142" i="27" s="1"/>
  <c r="J162" i="27" s="1"/>
  <c r="J182" i="27" s="1"/>
  <c r="J202" i="27" s="1"/>
  <c r="J222" i="27" s="1"/>
  <c r="H2" i="27"/>
  <c r="H22" i="27" s="1"/>
  <c r="H42" i="27" s="1"/>
  <c r="H62" i="27" s="1"/>
  <c r="H82" i="27" s="1"/>
  <c r="H102" i="27" s="1"/>
  <c r="H122" i="27" s="1"/>
  <c r="H142" i="27" s="1"/>
  <c r="H162" i="27" s="1"/>
  <c r="H182" i="27" s="1"/>
  <c r="H202" i="27" s="1"/>
  <c r="H222" i="27" s="1"/>
  <c r="F2" i="27"/>
  <c r="F22" i="27" s="1"/>
  <c r="F42" i="27" s="1"/>
  <c r="F62" i="27" s="1"/>
  <c r="F82" i="27" s="1"/>
  <c r="F102" i="27" s="1"/>
  <c r="F122" i="27" s="1"/>
  <c r="F142" i="27" s="1"/>
  <c r="F162" i="27" s="1"/>
  <c r="F182" i="27" s="1"/>
  <c r="F202" i="27" s="1"/>
  <c r="F222" i="27" s="1"/>
  <c r="D2" i="27"/>
  <c r="D22" i="27" s="1"/>
  <c r="D42" i="27" s="1"/>
  <c r="D62" i="27" s="1"/>
  <c r="D82" i="27" s="1"/>
  <c r="D102" i="27" s="1"/>
  <c r="D122" i="27" s="1"/>
  <c r="D142" i="27" s="1"/>
  <c r="D162" i="27" s="1"/>
  <c r="D182" i="27" s="1"/>
  <c r="D202" i="27" s="1"/>
  <c r="D222" i="27" s="1"/>
  <c r="B24" i="26"/>
  <c r="B14" i="26"/>
  <c r="I10" i="26"/>
  <c r="I20" i="26" s="1"/>
  <c r="I30" i="26" s="1"/>
  <c r="H10" i="26"/>
  <c r="H20" i="26" s="1"/>
  <c r="H30" i="26" s="1"/>
  <c r="G10" i="26"/>
  <c r="G20" i="26" s="1"/>
  <c r="G30" i="26" s="1"/>
  <c r="F10" i="26"/>
  <c r="F20" i="26" s="1"/>
  <c r="F30" i="26" s="1"/>
  <c r="E10" i="26"/>
  <c r="E20" i="26" s="1"/>
  <c r="E30" i="26" s="1"/>
  <c r="I9" i="26"/>
  <c r="I19" i="26" s="1"/>
  <c r="I29" i="26" s="1"/>
  <c r="H9" i="26"/>
  <c r="H19" i="26" s="1"/>
  <c r="H29" i="26" s="1"/>
  <c r="G9" i="26"/>
  <c r="G19" i="26" s="1"/>
  <c r="G29" i="26" s="1"/>
  <c r="F9" i="26"/>
  <c r="F19" i="26" s="1"/>
  <c r="F29" i="26" s="1"/>
  <c r="E9" i="26"/>
  <c r="E19" i="26" s="1"/>
  <c r="E29" i="26" s="1"/>
  <c r="I8" i="26"/>
  <c r="I18" i="26" s="1"/>
  <c r="I28" i="26" s="1"/>
  <c r="H8" i="26"/>
  <c r="H18" i="26" s="1"/>
  <c r="H28" i="26" s="1"/>
  <c r="G8" i="26"/>
  <c r="G18" i="26" s="1"/>
  <c r="G28" i="26" s="1"/>
  <c r="F8" i="26"/>
  <c r="F18" i="26" s="1"/>
  <c r="F28" i="26" s="1"/>
  <c r="E8" i="26"/>
  <c r="E18" i="26" s="1"/>
  <c r="E28" i="26" s="1"/>
  <c r="I7" i="26"/>
  <c r="I17" i="26" s="1"/>
  <c r="I27" i="26" s="1"/>
  <c r="H7" i="26"/>
  <c r="H17" i="26" s="1"/>
  <c r="H27" i="26" s="1"/>
  <c r="G7" i="26"/>
  <c r="G17" i="26" s="1"/>
  <c r="G27" i="26" s="1"/>
  <c r="F7" i="26"/>
  <c r="F17" i="26" s="1"/>
  <c r="F27" i="26" s="1"/>
  <c r="E7" i="26"/>
  <c r="E17" i="26" s="1"/>
  <c r="E27" i="26" s="1"/>
  <c r="I6" i="26"/>
  <c r="I16" i="26" s="1"/>
  <c r="I26" i="26" s="1"/>
  <c r="H6" i="26"/>
  <c r="H16" i="26" s="1"/>
  <c r="H26" i="26" s="1"/>
  <c r="G6" i="26"/>
  <c r="G16" i="26" s="1"/>
  <c r="G26" i="26" s="1"/>
  <c r="F6" i="26"/>
  <c r="F16" i="26" s="1"/>
  <c r="F26" i="26" s="1"/>
  <c r="E6" i="26"/>
  <c r="E16" i="26" s="1"/>
  <c r="E26" i="26" s="1"/>
  <c r="I5" i="26"/>
  <c r="I15" i="26" s="1"/>
  <c r="I25" i="26" s="1"/>
  <c r="H5" i="26"/>
  <c r="H15" i="26" s="1"/>
  <c r="H25" i="26" s="1"/>
  <c r="G5" i="26"/>
  <c r="G15" i="26" s="1"/>
  <c r="G25" i="26" s="1"/>
  <c r="F5" i="26"/>
  <c r="F15" i="26" s="1"/>
  <c r="F25" i="26" s="1"/>
  <c r="E5" i="26"/>
  <c r="E15" i="26" s="1"/>
  <c r="E25" i="26" s="1"/>
  <c r="I4" i="26"/>
  <c r="I14" i="26" s="1"/>
  <c r="I24" i="26" s="1"/>
  <c r="H4" i="26"/>
  <c r="H14" i="26" s="1"/>
  <c r="H24" i="26" s="1"/>
  <c r="G4" i="26"/>
  <c r="G14" i="26" s="1"/>
  <c r="G24" i="26" s="1"/>
  <c r="F4" i="26"/>
  <c r="F14" i="26" s="1"/>
  <c r="F24" i="26" s="1"/>
  <c r="E4" i="26"/>
  <c r="E14" i="26" s="1"/>
  <c r="E24" i="26" s="1"/>
  <c r="D4" i="26"/>
  <c r="D14" i="26" s="1"/>
  <c r="D24" i="26" s="1"/>
  <c r="B4" i="26"/>
  <c r="H2" i="26"/>
  <c r="H12" i="26" s="1"/>
  <c r="H22" i="26" s="1"/>
  <c r="F2" i="26"/>
  <c r="F12" i="26" s="1"/>
  <c r="F22" i="26" s="1"/>
  <c r="D2" i="26"/>
  <c r="D12" i="26" s="1"/>
  <c r="D22" i="26" s="1"/>
  <c r="B224" i="25"/>
  <c r="B204" i="25"/>
  <c r="B184" i="25"/>
  <c r="B185" i="25" s="1"/>
  <c r="B164" i="25"/>
  <c r="B144" i="25"/>
  <c r="N139" i="25"/>
  <c r="N159" i="25" s="1"/>
  <c r="N179" i="25" s="1"/>
  <c r="N199" i="25" s="1"/>
  <c r="N219" i="25" s="1"/>
  <c r="N239" i="25" s="1"/>
  <c r="N135" i="25"/>
  <c r="N155" i="25" s="1"/>
  <c r="N175" i="25" s="1"/>
  <c r="N195" i="25" s="1"/>
  <c r="N215" i="25" s="1"/>
  <c r="N235" i="25" s="1"/>
  <c r="B124" i="25"/>
  <c r="AD115" i="25"/>
  <c r="AD135" i="25" s="1"/>
  <c r="AD155" i="25" s="1"/>
  <c r="AD175" i="25" s="1"/>
  <c r="AD195" i="25" s="1"/>
  <c r="AD215" i="25" s="1"/>
  <c r="AD235" i="25" s="1"/>
  <c r="B104" i="25"/>
  <c r="B105" i="25" s="1"/>
  <c r="B106" i="25" s="1"/>
  <c r="B107" i="25" s="1"/>
  <c r="B84" i="25"/>
  <c r="B85" i="25" s="1"/>
  <c r="B86" i="25" s="1"/>
  <c r="B87" i="25" s="1"/>
  <c r="B88" i="25" s="1"/>
  <c r="B89" i="25" s="1"/>
  <c r="B90" i="25" s="1"/>
  <c r="B91" i="25" s="1"/>
  <c r="B92" i="25" s="1"/>
  <c r="B93" i="25" s="1"/>
  <c r="B94" i="25" s="1"/>
  <c r="B95" i="25" s="1"/>
  <c r="B96" i="25" s="1"/>
  <c r="B97" i="25" s="1"/>
  <c r="B98" i="25" s="1"/>
  <c r="B99" i="25" s="1"/>
  <c r="B100" i="25" s="1"/>
  <c r="O74" i="25"/>
  <c r="O94" i="25" s="1"/>
  <c r="O114" i="25" s="1"/>
  <c r="O134" i="25" s="1"/>
  <c r="O154" i="25" s="1"/>
  <c r="O174" i="25" s="1"/>
  <c r="O194" i="25" s="1"/>
  <c r="O214" i="25" s="1"/>
  <c r="O234" i="25" s="1"/>
  <c r="AG72" i="25"/>
  <c r="AG92" i="25" s="1"/>
  <c r="AG112" i="25" s="1"/>
  <c r="AG132" i="25" s="1"/>
  <c r="AG152" i="25" s="1"/>
  <c r="AG172" i="25" s="1"/>
  <c r="AG192" i="25" s="1"/>
  <c r="AG212" i="25" s="1"/>
  <c r="AG232" i="25" s="1"/>
  <c r="Y72" i="25"/>
  <c r="Y92" i="25" s="1"/>
  <c r="Y112" i="25" s="1"/>
  <c r="Y132" i="25" s="1"/>
  <c r="Y152" i="25" s="1"/>
  <c r="Y172" i="25" s="1"/>
  <c r="Y192" i="25" s="1"/>
  <c r="Y212" i="25" s="1"/>
  <c r="Y232" i="25" s="1"/>
  <c r="AG70" i="25"/>
  <c r="AG90" i="25" s="1"/>
  <c r="AG110" i="25" s="1"/>
  <c r="AG130" i="25" s="1"/>
  <c r="AG150" i="25" s="1"/>
  <c r="AG170" i="25" s="1"/>
  <c r="AG190" i="25" s="1"/>
  <c r="AG210" i="25" s="1"/>
  <c r="AG230" i="25" s="1"/>
  <c r="Y70" i="25"/>
  <c r="Y90" i="25" s="1"/>
  <c r="Y110" i="25" s="1"/>
  <c r="Y130" i="25" s="1"/>
  <c r="Y150" i="25" s="1"/>
  <c r="Y170" i="25" s="1"/>
  <c r="Y190" i="25" s="1"/>
  <c r="Y210" i="25" s="1"/>
  <c r="Y230" i="25" s="1"/>
  <c r="Y68" i="25"/>
  <c r="Y88" i="25" s="1"/>
  <c r="Y108" i="25" s="1"/>
  <c r="Y128" i="25" s="1"/>
  <c r="Y148" i="25" s="1"/>
  <c r="Y168" i="25" s="1"/>
  <c r="Y188" i="25" s="1"/>
  <c r="Y208" i="25" s="1"/>
  <c r="Y228" i="25" s="1"/>
  <c r="Y64" i="25"/>
  <c r="Y84" i="25" s="1"/>
  <c r="Y104" i="25" s="1"/>
  <c r="Y124" i="25" s="1"/>
  <c r="Y144" i="25" s="1"/>
  <c r="Y164" i="25" s="1"/>
  <c r="Y184" i="25" s="1"/>
  <c r="Y204" i="25" s="1"/>
  <c r="Y224" i="25" s="1"/>
  <c r="AE60" i="25"/>
  <c r="AE80" i="25" s="1"/>
  <c r="AE100" i="25" s="1"/>
  <c r="AE120" i="25" s="1"/>
  <c r="AE140" i="25" s="1"/>
  <c r="AE160" i="25" s="1"/>
  <c r="AE180" i="25" s="1"/>
  <c r="AE200" i="25" s="1"/>
  <c r="AE220" i="25" s="1"/>
  <c r="AE240" i="25" s="1"/>
  <c r="Y60" i="25"/>
  <c r="Y80" i="25" s="1"/>
  <c r="Y100" i="25" s="1"/>
  <c r="Y120" i="25" s="1"/>
  <c r="Y140" i="25" s="1"/>
  <c r="Y160" i="25" s="1"/>
  <c r="Y180" i="25" s="1"/>
  <c r="Y200" i="25" s="1"/>
  <c r="Y220" i="25" s="1"/>
  <c r="Y240" i="25" s="1"/>
  <c r="O60" i="25"/>
  <c r="O80" i="25" s="1"/>
  <c r="O100" i="25" s="1"/>
  <c r="O120" i="25" s="1"/>
  <c r="O140" i="25" s="1"/>
  <c r="O160" i="25" s="1"/>
  <c r="O180" i="25" s="1"/>
  <c r="O200" i="25" s="1"/>
  <c r="O220" i="25" s="1"/>
  <c r="O240" i="25" s="1"/>
  <c r="I60" i="25"/>
  <c r="I80" i="25" s="1"/>
  <c r="I100" i="25" s="1"/>
  <c r="I120" i="25" s="1"/>
  <c r="I140" i="25" s="1"/>
  <c r="I160" i="25" s="1"/>
  <c r="I180" i="25" s="1"/>
  <c r="I200" i="25" s="1"/>
  <c r="I220" i="25" s="1"/>
  <c r="I240" i="25" s="1"/>
  <c r="AE58" i="25"/>
  <c r="AE78" i="25" s="1"/>
  <c r="AE98" i="25" s="1"/>
  <c r="AE118" i="25" s="1"/>
  <c r="AE138" i="25" s="1"/>
  <c r="AE158" i="25" s="1"/>
  <c r="AE178" i="25" s="1"/>
  <c r="AE198" i="25" s="1"/>
  <c r="AE218" i="25" s="1"/>
  <c r="AE238" i="25" s="1"/>
  <c r="Y58" i="25"/>
  <c r="Y78" i="25" s="1"/>
  <c r="Y98" i="25" s="1"/>
  <c r="Y118" i="25" s="1"/>
  <c r="Y138" i="25" s="1"/>
  <c r="Y158" i="25" s="1"/>
  <c r="Y178" i="25" s="1"/>
  <c r="Y198" i="25" s="1"/>
  <c r="Y218" i="25" s="1"/>
  <c r="Y238" i="25" s="1"/>
  <c r="O58" i="25"/>
  <c r="O78" i="25" s="1"/>
  <c r="O98" i="25" s="1"/>
  <c r="O118" i="25" s="1"/>
  <c r="O138" i="25" s="1"/>
  <c r="O158" i="25" s="1"/>
  <c r="O178" i="25" s="1"/>
  <c r="O198" i="25" s="1"/>
  <c r="O218" i="25" s="1"/>
  <c r="O238" i="25" s="1"/>
  <c r="I58" i="25"/>
  <c r="I78" i="25" s="1"/>
  <c r="I98" i="25" s="1"/>
  <c r="I118" i="25" s="1"/>
  <c r="I138" i="25" s="1"/>
  <c r="I158" i="25" s="1"/>
  <c r="I178" i="25" s="1"/>
  <c r="I198" i="25" s="1"/>
  <c r="I218" i="25" s="1"/>
  <c r="I238" i="25" s="1"/>
  <c r="AE56" i="25"/>
  <c r="AE76" i="25" s="1"/>
  <c r="AE96" i="25" s="1"/>
  <c r="AE116" i="25" s="1"/>
  <c r="AE136" i="25" s="1"/>
  <c r="AE156" i="25" s="1"/>
  <c r="AE176" i="25" s="1"/>
  <c r="AE196" i="25" s="1"/>
  <c r="AE216" i="25" s="1"/>
  <c r="AE236" i="25" s="1"/>
  <c r="Y56" i="25"/>
  <c r="Y76" i="25" s="1"/>
  <c r="Y96" i="25" s="1"/>
  <c r="Y116" i="25" s="1"/>
  <c r="Y136" i="25" s="1"/>
  <c r="Y156" i="25" s="1"/>
  <c r="Y176" i="25" s="1"/>
  <c r="Y196" i="25" s="1"/>
  <c r="Y216" i="25" s="1"/>
  <c r="Y236" i="25" s="1"/>
  <c r="O56" i="25"/>
  <c r="O76" i="25" s="1"/>
  <c r="O96" i="25" s="1"/>
  <c r="O116" i="25" s="1"/>
  <c r="O136" i="25" s="1"/>
  <c r="O156" i="25" s="1"/>
  <c r="O176" i="25" s="1"/>
  <c r="O196" i="25" s="1"/>
  <c r="O216" i="25" s="1"/>
  <c r="O236" i="25" s="1"/>
  <c r="I56" i="25"/>
  <c r="I76" i="25" s="1"/>
  <c r="I96" i="25" s="1"/>
  <c r="I116" i="25" s="1"/>
  <c r="I136" i="25" s="1"/>
  <c r="I156" i="25" s="1"/>
  <c r="I176" i="25" s="1"/>
  <c r="I196" i="25" s="1"/>
  <c r="I216" i="25" s="1"/>
  <c r="I236" i="25" s="1"/>
  <c r="AE54" i="25"/>
  <c r="AE74" i="25" s="1"/>
  <c r="AE94" i="25" s="1"/>
  <c r="AE114" i="25" s="1"/>
  <c r="AE134" i="25" s="1"/>
  <c r="AE154" i="25" s="1"/>
  <c r="AE174" i="25" s="1"/>
  <c r="AE194" i="25" s="1"/>
  <c r="AE214" i="25" s="1"/>
  <c r="AE234" i="25" s="1"/>
  <c r="Y54" i="25"/>
  <c r="Y74" i="25" s="1"/>
  <c r="Y94" i="25" s="1"/>
  <c r="Y114" i="25" s="1"/>
  <c r="Y134" i="25" s="1"/>
  <c r="Y154" i="25" s="1"/>
  <c r="Y174" i="25" s="1"/>
  <c r="Y194" i="25" s="1"/>
  <c r="Y214" i="25" s="1"/>
  <c r="Y234" i="25" s="1"/>
  <c r="O54" i="25"/>
  <c r="B44" i="25"/>
  <c r="AF39" i="25"/>
  <c r="AF59" i="25" s="1"/>
  <c r="AF79" i="25" s="1"/>
  <c r="AF99" i="25" s="1"/>
  <c r="AF119" i="25" s="1"/>
  <c r="AF139" i="25" s="1"/>
  <c r="AF159" i="25" s="1"/>
  <c r="AF179" i="25" s="1"/>
  <c r="AF199" i="25" s="1"/>
  <c r="AF219" i="25" s="1"/>
  <c r="AF239" i="25" s="1"/>
  <c r="AD39" i="25"/>
  <c r="AD59" i="25" s="1"/>
  <c r="AD79" i="25" s="1"/>
  <c r="AD99" i="25" s="1"/>
  <c r="AD119" i="25" s="1"/>
  <c r="AD139" i="25" s="1"/>
  <c r="AD159" i="25" s="1"/>
  <c r="AD179" i="25" s="1"/>
  <c r="AD199" i="25" s="1"/>
  <c r="AD219" i="25" s="1"/>
  <c r="AD239" i="25" s="1"/>
  <c r="AB39" i="25"/>
  <c r="AB59" i="25" s="1"/>
  <c r="AB79" i="25" s="1"/>
  <c r="AB99" i="25" s="1"/>
  <c r="AB119" i="25" s="1"/>
  <c r="AB139" i="25" s="1"/>
  <c r="AB159" i="25" s="1"/>
  <c r="AB179" i="25" s="1"/>
  <c r="AB199" i="25" s="1"/>
  <c r="AB219" i="25" s="1"/>
  <c r="AB239" i="25" s="1"/>
  <c r="X39" i="25"/>
  <c r="X59" i="25" s="1"/>
  <c r="X79" i="25" s="1"/>
  <c r="X99" i="25" s="1"/>
  <c r="X119" i="25" s="1"/>
  <c r="X139" i="25" s="1"/>
  <c r="X159" i="25" s="1"/>
  <c r="X179" i="25" s="1"/>
  <c r="X199" i="25" s="1"/>
  <c r="X219" i="25" s="1"/>
  <c r="X239" i="25" s="1"/>
  <c r="V39" i="25"/>
  <c r="V59" i="25" s="1"/>
  <c r="V79" i="25" s="1"/>
  <c r="V99" i="25" s="1"/>
  <c r="V119" i="25" s="1"/>
  <c r="V139" i="25" s="1"/>
  <c r="V159" i="25" s="1"/>
  <c r="V179" i="25" s="1"/>
  <c r="V199" i="25" s="1"/>
  <c r="V219" i="25" s="1"/>
  <c r="V239" i="25" s="1"/>
  <c r="T39" i="25"/>
  <c r="T59" i="25" s="1"/>
  <c r="T79" i="25" s="1"/>
  <c r="T99" i="25" s="1"/>
  <c r="T119" i="25" s="1"/>
  <c r="T139" i="25" s="1"/>
  <c r="T159" i="25" s="1"/>
  <c r="T179" i="25" s="1"/>
  <c r="T199" i="25" s="1"/>
  <c r="T219" i="25" s="1"/>
  <c r="T239" i="25" s="1"/>
  <c r="P39" i="25"/>
  <c r="P59" i="25" s="1"/>
  <c r="P79" i="25" s="1"/>
  <c r="P99" i="25" s="1"/>
  <c r="P119" i="25" s="1"/>
  <c r="P139" i="25" s="1"/>
  <c r="P159" i="25" s="1"/>
  <c r="P179" i="25" s="1"/>
  <c r="P199" i="25" s="1"/>
  <c r="P219" i="25" s="1"/>
  <c r="P239" i="25" s="1"/>
  <c r="N39" i="25"/>
  <c r="N59" i="25" s="1"/>
  <c r="N79" i="25" s="1"/>
  <c r="N99" i="25" s="1"/>
  <c r="N119" i="25" s="1"/>
  <c r="L39" i="25"/>
  <c r="L59" i="25" s="1"/>
  <c r="L79" i="25" s="1"/>
  <c r="L99" i="25" s="1"/>
  <c r="L119" i="25" s="1"/>
  <c r="L139" i="25" s="1"/>
  <c r="L159" i="25" s="1"/>
  <c r="L179" i="25" s="1"/>
  <c r="L199" i="25" s="1"/>
  <c r="L219" i="25" s="1"/>
  <c r="L239" i="25" s="1"/>
  <c r="H39" i="25"/>
  <c r="H59" i="25" s="1"/>
  <c r="H79" i="25" s="1"/>
  <c r="H99" i="25" s="1"/>
  <c r="H119" i="25" s="1"/>
  <c r="H139" i="25" s="1"/>
  <c r="H159" i="25" s="1"/>
  <c r="H179" i="25" s="1"/>
  <c r="H199" i="25" s="1"/>
  <c r="H219" i="25" s="1"/>
  <c r="H239" i="25" s="1"/>
  <c r="F39" i="25"/>
  <c r="F59" i="25" s="1"/>
  <c r="F79" i="25" s="1"/>
  <c r="F99" i="25" s="1"/>
  <c r="F119" i="25" s="1"/>
  <c r="F139" i="25" s="1"/>
  <c r="F159" i="25" s="1"/>
  <c r="F179" i="25" s="1"/>
  <c r="F199" i="25" s="1"/>
  <c r="F219" i="25" s="1"/>
  <c r="F239" i="25" s="1"/>
  <c r="D39" i="25"/>
  <c r="D59" i="25" s="1"/>
  <c r="D79" i="25" s="1"/>
  <c r="D99" i="25" s="1"/>
  <c r="D119" i="25" s="1"/>
  <c r="D139" i="25" s="1"/>
  <c r="D159" i="25" s="1"/>
  <c r="D179" i="25" s="1"/>
  <c r="D199" i="25" s="1"/>
  <c r="D219" i="25" s="1"/>
  <c r="D239" i="25" s="1"/>
  <c r="AF37" i="25"/>
  <c r="AF57" i="25" s="1"/>
  <c r="AF77" i="25" s="1"/>
  <c r="AF97" i="25" s="1"/>
  <c r="AF117" i="25" s="1"/>
  <c r="AF137" i="25" s="1"/>
  <c r="AF157" i="25" s="1"/>
  <c r="AF177" i="25" s="1"/>
  <c r="AF197" i="25" s="1"/>
  <c r="AF217" i="25" s="1"/>
  <c r="AF237" i="25" s="1"/>
  <c r="AB37" i="25"/>
  <c r="AB57" i="25" s="1"/>
  <c r="AB77" i="25" s="1"/>
  <c r="AB97" i="25" s="1"/>
  <c r="AB117" i="25" s="1"/>
  <c r="AB137" i="25" s="1"/>
  <c r="AB157" i="25" s="1"/>
  <c r="AB177" i="25" s="1"/>
  <c r="AB197" i="25" s="1"/>
  <c r="AB217" i="25" s="1"/>
  <c r="AB237" i="25" s="1"/>
  <c r="X37" i="25"/>
  <c r="X57" i="25" s="1"/>
  <c r="X77" i="25" s="1"/>
  <c r="X97" i="25" s="1"/>
  <c r="X117" i="25" s="1"/>
  <c r="X137" i="25" s="1"/>
  <c r="X157" i="25" s="1"/>
  <c r="X177" i="25" s="1"/>
  <c r="X197" i="25" s="1"/>
  <c r="X217" i="25" s="1"/>
  <c r="X237" i="25" s="1"/>
  <c r="T37" i="25"/>
  <c r="T57" i="25" s="1"/>
  <c r="T77" i="25" s="1"/>
  <c r="T97" i="25" s="1"/>
  <c r="T117" i="25" s="1"/>
  <c r="T137" i="25" s="1"/>
  <c r="T157" i="25" s="1"/>
  <c r="T177" i="25" s="1"/>
  <c r="T197" i="25" s="1"/>
  <c r="T217" i="25" s="1"/>
  <c r="T237" i="25" s="1"/>
  <c r="P37" i="25"/>
  <c r="P57" i="25" s="1"/>
  <c r="P77" i="25" s="1"/>
  <c r="P97" i="25" s="1"/>
  <c r="P117" i="25" s="1"/>
  <c r="P137" i="25" s="1"/>
  <c r="P157" i="25" s="1"/>
  <c r="P177" i="25" s="1"/>
  <c r="P197" i="25" s="1"/>
  <c r="P217" i="25" s="1"/>
  <c r="P237" i="25" s="1"/>
  <c r="L37" i="25"/>
  <c r="L57" i="25" s="1"/>
  <c r="L77" i="25" s="1"/>
  <c r="L97" i="25" s="1"/>
  <c r="L117" i="25" s="1"/>
  <c r="L137" i="25" s="1"/>
  <c r="L157" i="25" s="1"/>
  <c r="L177" i="25" s="1"/>
  <c r="L197" i="25" s="1"/>
  <c r="L217" i="25" s="1"/>
  <c r="L237" i="25" s="1"/>
  <c r="H37" i="25"/>
  <c r="H57" i="25" s="1"/>
  <c r="H77" i="25" s="1"/>
  <c r="H97" i="25" s="1"/>
  <c r="H117" i="25" s="1"/>
  <c r="H137" i="25" s="1"/>
  <c r="H157" i="25" s="1"/>
  <c r="H177" i="25" s="1"/>
  <c r="H197" i="25" s="1"/>
  <c r="H217" i="25" s="1"/>
  <c r="H237" i="25" s="1"/>
  <c r="D37" i="25"/>
  <c r="D57" i="25" s="1"/>
  <c r="D77" i="25" s="1"/>
  <c r="D97" i="25" s="1"/>
  <c r="D117" i="25" s="1"/>
  <c r="D137" i="25" s="1"/>
  <c r="D157" i="25" s="1"/>
  <c r="D177" i="25" s="1"/>
  <c r="D197" i="25" s="1"/>
  <c r="D217" i="25" s="1"/>
  <c r="D237" i="25" s="1"/>
  <c r="AF35" i="25"/>
  <c r="AF55" i="25" s="1"/>
  <c r="AF75" i="25" s="1"/>
  <c r="AF95" i="25" s="1"/>
  <c r="AF115" i="25" s="1"/>
  <c r="AF135" i="25" s="1"/>
  <c r="AF155" i="25" s="1"/>
  <c r="AF175" i="25" s="1"/>
  <c r="AF195" i="25" s="1"/>
  <c r="AF215" i="25" s="1"/>
  <c r="AF235" i="25" s="1"/>
  <c r="AD35" i="25"/>
  <c r="AD55" i="25" s="1"/>
  <c r="AD75" i="25" s="1"/>
  <c r="AD95" i="25" s="1"/>
  <c r="AB35" i="25"/>
  <c r="AB55" i="25" s="1"/>
  <c r="AB75" i="25" s="1"/>
  <c r="AB95" i="25" s="1"/>
  <c r="AB115" i="25" s="1"/>
  <c r="AB135" i="25" s="1"/>
  <c r="AB155" i="25" s="1"/>
  <c r="AB175" i="25" s="1"/>
  <c r="AB195" i="25" s="1"/>
  <c r="AB215" i="25" s="1"/>
  <c r="AB235" i="25" s="1"/>
  <c r="X35" i="25"/>
  <c r="X55" i="25" s="1"/>
  <c r="X75" i="25" s="1"/>
  <c r="X95" i="25" s="1"/>
  <c r="X115" i="25" s="1"/>
  <c r="X135" i="25" s="1"/>
  <c r="X155" i="25" s="1"/>
  <c r="X175" i="25" s="1"/>
  <c r="X195" i="25" s="1"/>
  <c r="X215" i="25" s="1"/>
  <c r="X235" i="25" s="1"/>
  <c r="V35" i="25"/>
  <c r="V55" i="25" s="1"/>
  <c r="V75" i="25" s="1"/>
  <c r="V95" i="25" s="1"/>
  <c r="V115" i="25" s="1"/>
  <c r="V135" i="25" s="1"/>
  <c r="V155" i="25" s="1"/>
  <c r="V175" i="25" s="1"/>
  <c r="V195" i="25" s="1"/>
  <c r="V215" i="25" s="1"/>
  <c r="V235" i="25" s="1"/>
  <c r="T35" i="25"/>
  <c r="T55" i="25" s="1"/>
  <c r="T75" i="25" s="1"/>
  <c r="T95" i="25" s="1"/>
  <c r="T115" i="25" s="1"/>
  <c r="T135" i="25" s="1"/>
  <c r="T155" i="25" s="1"/>
  <c r="T175" i="25" s="1"/>
  <c r="T195" i="25" s="1"/>
  <c r="T215" i="25" s="1"/>
  <c r="T235" i="25" s="1"/>
  <c r="P35" i="25"/>
  <c r="P55" i="25" s="1"/>
  <c r="P75" i="25" s="1"/>
  <c r="P95" i="25" s="1"/>
  <c r="P115" i="25" s="1"/>
  <c r="P135" i="25" s="1"/>
  <c r="P155" i="25" s="1"/>
  <c r="P175" i="25" s="1"/>
  <c r="P195" i="25" s="1"/>
  <c r="P215" i="25" s="1"/>
  <c r="P235" i="25" s="1"/>
  <c r="N35" i="25"/>
  <c r="N55" i="25" s="1"/>
  <c r="N75" i="25" s="1"/>
  <c r="N95" i="25" s="1"/>
  <c r="N115" i="25" s="1"/>
  <c r="L35" i="25"/>
  <c r="L55" i="25" s="1"/>
  <c r="L75" i="25" s="1"/>
  <c r="L95" i="25" s="1"/>
  <c r="L115" i="25" s="1"/>
  <c r="L135" i="25" s="1"/>
  <c r="L155" i="25" s="1"/>
  <c r="L175" i="25" s="1"/>
  <c r="L195" i="25" s="1"/>
  <c r="L215" i="25" s="1"/>
  <c r="L235" i="25" s="1"/>
  <c r="H35" i="25"/>
  <c r="H55" i="25" s="1"/>
  <c r="H75" i="25" s="1"/>
  <c r="H95" i="25" s="1"/>
  <c r="H115" i="25" s="1"/>
  <c r="H135" i="25" s="1"/>
  <c r="H155" i="25" s="1"/>
  <c r="H175" i="25" s="1"/>
  <c r="H195" i="25" s="1"/>
  <c r="H215" i="25" s="1"/>
  <c r="H235" i="25" s="1"/>
  <c r="F35" i="25"/>
  <c r="F55" i="25" s="1"/>
  <c r="F75" i="25" s="1"/>
  <c r="F95" i="25" s="1"/>
  <c r="F115" i="25" s="1"/>
  <c r="F135" i="25" s="1"/>
  <c r="F155" i="25" s="1"/>
  <c r="F175" i="25" s="1"/>
  <c r="F195" i="25" s="1"/>
  <c r="F215" i="25" s="1"/>
  <c r="F235" i="25" s="1"/>
  <c r="D35" i="25"/>
  <c r="D55" i="25" s="1"/>
  <c r="D75" i="25" s="1"/>
  <c r="D95" i="25" s="1"/>
  <c r="D115" i="25" s="1"/>
  <c r="D135" i="25" s="1"/>
  <c r="D155" i="25" s="1"/>
  <c r="D175" i="25" s="1"/>
  <c r="D195" i="25" s="1"/>
  <c r="D215" i="25" s="1"/>
  <c r="D235" i="25" s="1"/>
  <c r="AF33" i="25"/>
  <c r="AF53" i="25" s="1"/>
  <c r="AF73" i="25" s="1"/>
  <c r="AF93" i="25" s="1"/>
  <c r="AF113" i="25" s="1"/>
  <c r="AF133" i="25" s="1"/>
  <c r="AF153" i="25" s="1"/>
  <c r="AF173" i="25" s="1"/>
  <c r="AF193" i="25" s="1"/>
  <c r="AF213" i="25" s="1"/>
  <c r="AF233" i="25" s="1"/>
  <c r="AB33" i="25"/>
  <c r="AB53" i="25" s="1"/>
  <c r="AB73" i="25" s="1"/>
  <c r="AB93" i="25" s="1"/>
  <c r="AB113" i="25" s="1"/>
  <c r="AB133" i="25" s="1"/>
  <c r="AB153" i="25" s="1"/>
  <c r="AB173" i="25" s="1"/>
  <c r="AB193" i="25" s="1"/>
  <c r="AB213" i="25" s="1"/>
  <c r="AB233" i="25" s="1"/>
  <c r="X33" i="25"/>
  <c r="X53" i="25" s="1"/>
  <c r="X73" i="25" s="1"/>
  <c r="X93" i="25" s="1"/>
  <c r="X113" i="25" s="1"/>
  <c r="X133" i="25" s="1"/>
  <c r="X153" i="25" s="1"/>
  <c r="X173" i="25" s="1"/>
  <c r="X193" i="25" s="1"/>
  <c r="X213" i="25" s="1"/>
  <c r="X233" i="25" s="1"/>
  <c r="T33" i="25"/>
  <c r="T53" i="25" s="1"/>
  <c r="T73" i="25" s="1"/>
  <c r="T93" i="25" s="1"/>
  <c r="T113" i="25" s="1"/>
  <c r="T133" i="25" s="1"/>
  <c r="T153" i="25" s="1"/>
  <c r="T173" i="25" s="1"/>
  <c r="T193" i="25" s="1"/>
  <c r="T213" i="25" s="1"/>
  <c r="T233" i="25" s="1"/>
  <c r="P33" i="25"/>
  <c r="P53" i="25" s="1"/>
  <c r="P73" i="25" s="1"/>
  <c r="P93" i="25" s="1"/>
  <c r="P113" i="25" s="1"/>
  <c r="P133" i="25" s="1"/>
  <c r="P153" i="25" s="1"/>
  <c r="P173" i="25" s="1"/>
  <c r="P193" i="25" s="1"/>
  <c r="P213" i="25" s="1"/>
  <c r="P233" i="25" s="1"/>
  <c r="L33" i="25"/>
  <c r="L53" i="25" s="1"/>
  <c r="L73" i="25" s="1"/>
  <c r="L93" i="25" s="1"/>
  <c r="L113" i="25" s="1"/>
  <c r="L133" i="25" s="1"/>
  <c r="L153" i="25" s="1"/>
  <c r="L173" i="25" s="1"/>
  <c r="L193" i="25" s="1"/>
  <c r="L213" i="25" s="1"/>
  <c r="L233" i="25" s="1"/>
  <c r="H33" i="25"/>
  <c r="H53" i="25" s="1"/>
  <c r="H73" i="25" s="1"/>
  <c r="H93" i="25" s="1"/>
  <c r="H113" i="25" s="1"/>
  <c r="H133" i="25" s="1"/>
  <c r="H153" i="25" s="1"/>
  <c r="H173" i="25" s="1"/>
  <c r="H193" i="25" s="1"/>
  <c r="H213" i="25" s="1"/>
  <c r="H233" i="25" s="1"/>
  <c r="D33" i="25"/>
  <c r="D53" i="25" s="1"/>
  <c r="D73" i="25" s="1"/>
  <c r="D93" i="25" s="1"/>
  <c r="D113" i="25" s="1"/>
  <c r="D133" i="25" s="1"/>
  <c r="D153" i="25" s="1"/>
  <c r="D173" i="25" s="1"/>
  <c r="D193" i="25" s="1"/>
  <c r="D213" i="25" s="1"/>
  <c r="D233" i="25" s="1"/>
  <c r="AF31" i="25"/>
  <c r="AF51" i="25" s="1"/>
  <c r="AF71" i="25" s="1"/>
  <c r="AF91" i="25" s="1"/>
  <c r="AF111" i="25" s="1"/>
  <c r="AF131" i="25" s="1"/>
  <c r="AF151" i="25" s="1"/>
  <c r="AF171" i="25" s="1"/>
  <c r="AF191" i="25" s="1"/>
  <c r="AF211" i="25" s="1"/>
  <c r="AF231" i="25" s="1"/>
  <c r="AB31" i="25"/>
  <c r="AB51" i="25" s="1"/>
  <c r="AB71" i="25" s="1"/>
  <c r="AB91" i="25" s="1"/>
  <c r="AB111" i="25" s="1"/>
  <c r="AB131" i="25" s="1"/>
  <c r="AB151" i="25" s="1"/>
  <c r="AB171" i="25" s="1"/>
  <c r="AB191" i="25" s="1"/>
  <c r="AB211" i="25" s="1"/>
  <c r="AB231" i="25" s="1"/>
  <c r="X31" i="25"/>
  <c r="X51" i="25" s="1"/>
  <c r="X71" i="25" s="1"/>
  <c r="X91" i="25" s="1"/>
  <c r="X111" i="25" s="1"/>
  <c r="X131" i="25" s="1"/>
  <c r="X151" i="25" s="1"/>
  <c r="X171" i="25" s="1"/>
  <c r="X191" i="25" s="1"/>
  <c r="X211" i="25" s="1"/>
  <c r="X231" i="25" s="1"/>
  <c r="T31" i="25"/>
  <c r="T51" i="25" s="1"/>
  <c r="T71" i="25" s="1"/>
  <c r="T91" i="25" s="1"/>
  <c r="T111" i="25" s="1"/>
  <c r="T131" i="25" s="1"/>
  <c r="T151" i="25" s="1"/>
  <c r="T171" i="25" s="1"/>
  <c r="T191" i="25" s="1"/>
  <c r="T211" i="25" s="1"/>
  <c r="T231" i="25" s="1"/>
  <c r="P31" i="25"/>
  <c r="P51" i="25" s="1"/>
  <c r="P71" i="25" s="1"/>
  <c r="P91" i="25" s="1"/>
  <c r="P111" i="25" s="1"/>
  <c r="P131" i="25" s="1"/>
  <c r="P151" i="25" s="1"/>
  <c r="P171" i="25" s="1"/>
  <c r="P191" i="25" s="1"/>
  <c r="P211" i="25" s="1"/>
  <c r="P231" i="25" s="1"/>
  <c r="L31" i="25"/>
  <c r="L51" i="25" s="1"/>
  <c r="L71" i="25" s="1"/>
  <c r="L91" i="25" s="1"/>
  <c r="L111" i="25" s="1"/>
  <c r="L131" i="25" s="1"/>
  <c r="L151" i="25" s="1"/>
  <c r="L171" i="25" s="1"/>
  <c r="L191" i="25" s="1"/>
  <c r="L211" i="25" s="1"/>
  <c r="L231" i="25" s="1"/>
  <c r="H31" i="25"/>
  <c r="H51" i="25" s="1"/>
  <c r="H71" i="25" s="1"/>
  <c r="H91" i="25" s="1"/>
  <c r="H111" i="25" s="1"/>
  <c r="H131" i="25" s="1"/>
  <c r="H151" i="25" s="1"/>
  <c r="H171" i="25" s="1"/>
  <c r="H191" i="25" s="1"/>
  <c r="H211" i="25" s="1"/>
  <c r="H231" i="25" s="1"/>
  <c r="D31" i="25"/>
  <c r="D51" i="25" s="1"/>
  <c r="D71" i="25" s="1"/>
  <c r="D91" i="25" s="1"/>
  <c r="D111" i="25" s="1"/>
  <c r="D131" i="25" s="1"/>
  <c r="D151" i="25" s="1"/>
  <c r="D171" i="25" s="1"/>
  <c r="D191" i="25" s="1"/>
  <c r="D211" i="25" s="1"/>
  <c r="D231" i="25" s="1"/>
  <c r="AF29" i="25"/>
  <c r="AF49" i="25" s="1"/>
  <c r="AF69" i="25" s="1"/>
  <c r="AF89" i="25" s="1"/>
  <c r="AF109" i="25" s="1"/>
  <c r="AF129" i="25" s="1"/>
  <c r="AF149" i="25" s="1"/>
  <c r="AF169" i="25" s="1"/>
  <c r="AF189" i="25" s="1"/>
  <c r="AF209" i="25" s="1"/>
  <c r="AF229" i="25" s="1"/>
  <c r="AB29" i="25"/>
  <c r="AB49" i="25" s="1"/>
  <c r="AB69" i="25" s="1"/>
  <c r="AB89" i="25" s="1"/>
  <c r="AB109" i="25" s="1"/>
  <c r="AB129" i="25" s="1"/>
  <c r="AB149" i="25" s="1"/>
  <c r="AB169" i="25" s="1"/>
  <c r="AB189" i="25" s="1"/>
  <c r="AB209" i="25" s="1"/>
  <c r="AB229" i="25" s="1"/>
  <c r="X29" i="25"/>
  <c r="X49" i="25" s="1"/>
  <c r="X69" i="25" s="1"/>
  <c r="X89" i="25" s="1"/>
  <c r="X109" i="25" s="1"/>
  <c r="X129" i="25" s="1"/>
  <c r="X149" i="25" s="1"/>
  <c r="X169" i="25" s="1"/>
  <c r="X189" i="25" s="1"/>
  <c r="X209" i="25" s="1"/>
  <c r="X229" i="25" s="1"/>
  <c r="T29" i="25"/>
  <c r="T49" i="25" s="1"/>
  <c r="T69" i="25" s="1"/>
  <c r="T89" i="25" s="1"/>
  <c r="T109" i="25" s="1"/>
  <c r="T129" i="25" s="1"/>
  <c r="T149" i="25" s="1"/>
  <c r="T169" i="25" s="1"/>
  <c r="T189" i="25" s="1"/>
  <c r="T209" i="25" s="1"/>
  <c r="T229" i="25" s="1"/>
  <c r="P29" i="25"/>
  <c r="P49" i="25" s="1"/>
  <c r="P69" i="25" s="1"/>
  <c r="P89" i="25" s="1"/>
  <c r="P109" i="25" s="1"/>
  <c r="P129" i="25" s="1"/>
  <c r="P149" i="25" s="1"/>
  <c r="P169" i="25" s="1"/>
  <c r="P189" i="25" s="1"/>
  <c r="P209" i="25" s="1"/>
  <c r="P229" i="25" s="1"/>
  <c r="L29" i="25"/>
  <c r="L49" i="25" s="1"/>
  <c r="L69" i="25" s="1"/>
  <c r="L89" i="25" s="1"/>
  <c r="L109" i="25" s="1"/>
  <c r="L129" i="25" s="1"/>
  <c r="L149" i="25" s="1"/>
  <c r="L169" i="25" s="1"/>
  <c r="L189" i="25" s="1"/>
  <c r="L209" i="25" s="1"/>
  <c r="L229" i="25" s="1"/>
  <c r="H29" i="25"/>
  <c r="H49" i="25" s="1"/>
  <c r="H69" i="25" s="1"/>
  <c r="H89" i="25" s="1"/>
  <c r="H109" i="25" s="1"/>
  <c r="H129" i="25" s="1"/>
  <c r="H149" i="25" s="1"/>
  <c r="H169" i="25" s="1"/>
  <c r="H189" i="25" s="1"/>
  <c r="H209" i="25" s="1"/>
  <c r="H229" i="25" s="1"/>
  <c r="D29" i="25"/>
  <c r="D49" i="25" s="1"/>
  <c r="D69" i="25" s="1"/>
  <c r="D89" i="25" s="1"/>
  <c r="D109" i="25" s="1"/>
  <c r="D129" i="25" s="1"/>
  <c r="D149" i="25" s="1"/>
  <c r="D169" i="25" s="1"/>
  <c r="D189" i="25" s="1"/>
  <c r="D209" i="25" s="1"/>
  <c r="D229" i="25" s="1"/>
  <c r="AF27" i="25"/>
  <c r="AF47" i="25" s="1"/>
  <c r="AF67" i="25" s="1"/>
  <c r="AF87" i="25" s="1"/>
  <c r="AF107" i="25" s="1"/>
  <c r="AF127" i="25" s="1"/>
  <c r="AF147" i="25" s="1"/>
  <c r="AF167" i="25" s="1"/>
  <c r="AF187" i="25" s="1"/>
  <c r="AF207" i="25" s="1"/>
  <c r="AF227" i="25" s="1"/>
  <c r="AB27" i="25"/>
  <c r="AB47" i="25" s="1"/>
  <c r="AB67" i="25" s="1"/>
  <c r="AB87" i="25" s="1"/>
  <c r="AB107" i="25" s="1"/>
  <c r="AB127" i="25" s="1"/>
  <c r="AB147" i="25" s="1"/>
  <c r="AB167" i="25" s="1"/>
  <c r="AB187" i="25" s="1"/>
  <c r="AB207" i="25" s="1"/>
  <c r="AB227" i="25" s="1"/>
  <c r="X27" i="25"/>
  <c r="X47" i="25" s="1"/>
  <c r="X67" i="25" s="1"/>
  <c r="X87" i="25" s="1"/>
  <c r="X107" i="25" s="1"/>
  <c r="X127" i="25" s="1"/>
  <c r="X147" i="25" s="1"/>
  <c r="X167" i="25" s="1"/>
  <c r="X187" i="25" s="1"/>
  <c r="X207" i="25" s="1"/>
  <c r="X227" i="25" s="1"/>
  <c r="T27" i="25"/>
  <c r="T47" i="25" s="1"/>
  <c r="T67" i="25" s="1"/>
  <c r="T87" i="25" s="1"/>
  <c r="T107" i="25" s="1"/>
  <c r="T127" i="25" s="1"/>
  <c r="T147" i="25" s="1"/>
  <c r="T167" i="25" s="1"/>
  <c r="T187" i="25" s="1"/>
  <c r="T207" i="25" s="1"/>
  <c r="T227" i="25" s="1"/>
  <c r="P27" i="25"/>
  <c r="P47" i="25" s="1"/>
  <c r="P67" i="25" s="1"/>
  <c r="P87" i="25" s="1"/>
  <c r="P107" i="25" s="1"/>
  <c r="P127" i="25" s="1"/>
  <c r="P147" i="25" s="1"/>
  <c r="P167" i="25" s="1"/>
  <c r="P187" i="25" s="1"/>
  <c r="P207" i="25" s="1"/>
  <c r="P227" i="25" s="1"/>
  <c r="L27" i="25"/>
  <c r="L47" i="25" s="1"/>
  <c r="L67" i="25" s="1"/>
  <c r="L87" i="25" s="1"/>
  <c r="L107" i="25" s="1"/>
  <c r="L127" i="25" s="1"/>
  <c r="L147" i="25" s="1"/>
  <c r="L167" i="25" s="1"/>
  <c r="L187" i="25" s="1"/>
  <c r="L207" i="25" s="1"/>
  <c r="L227" i="25" s="1"/>
  <c r="H27" i="25"/>
  <c r="H47" i="25" s="1"/>
  <c r="H67" i="25" s="1"/>
  <c r="H87" i="25" s="1"/>
  <c r="H107" i="25" s="1"/>
  <c r="H127" i="25" s="1"/>
  <c r="H147" i="25" s="1"/>
  <c r="H167" i="25" s="1"/>
  <c r="H187" i="25" s="1"/>
  <c r="H207" i="25" s="1"/>
  <c r="H227" i="25" s="1"/>
  <c r="D27" i="25"/>
  <c r="D47" i="25" s="1"/>
  <c r="D67" i="25" s="1"/>
  <c r="D87" i="25" s="1"/>
  <c r="D107" i="25" s="1"/>
  <c r="D127" i="25" s="1"/>
  <c r="D147" i="25" s="1"/>
  <c r="D167" i="25" s="1"/>
  <c r="D187" i="25" s="1"/>
  <c r="D207" i="25" s="1"/>
  <c r="D227" i="25" s="1"/>
  <c r="AF25" i="25"/>
  <c r="AF45" i="25" s="1"/>
  <c r="AF65" i="25" s="1"/>
  <c r="AF85" i="25" s="1"/>
  <c r="AF105" i="25" s="1"/>
  <c r="AF125" i="25" s="1"/>
  <c r="AF145" i="25" s="1"/>
  <c r="AF165" i="25" s="1"/>
  <c r="AF185" i="25" s="1"/>
  <c r="AF205" i="25" s="1"/>
  <c r="AF225" i="25" s="1"/>
  <c r="AB25" i="25"/>
  <c r="AB45" i="25" s="1"/>
  <c r="AB65" i="25" s="1"/>
  <c r="AB85" i="25" s="1"/>
  <c r="AB105" i="25" s="1"/>
  <c r="AB125" i="25" s="1"/>
  <c r="AB145" i="25" s="1"/>
  <c r="AB165" i="25" s="1"/>
  <c r="AB185" i="25" s="1"/>
  <c r="AB205" i="25" s="1"/>
  <c r="AB225" i="25" s="1"/>
  <c r="X25" i="25"/>
  <c r="X45" i="25" s="1"/>
  <c r="X65" i="25" s="1"/>
  <c r="X85" i="25" s="1"/>
  <c r="X105" i="25" s="1"/>
  <c r="X125" i="25" s="1"/>
  <c r="X145" i="25" s="1"/>
  <c r="X165" i="25" s="1"/>
  <c r="X185" i="25" s="1"/>
  <c r="X205" i="25" s="1"/>
  <c r="X225" i="25" s="1"/>
  <c r="T25" i="25"/>
  <c r="T45" i="25" s="1"/>
  <c r="T65" i="25" s="1"/>
  <c r="T85" i="25" s="1"/>
  <c r="T105" i="25" s="1"/>
  <c r="T125" i="25" s="1"/>
  <c r="T145" i="25" s="1"/>
  <c r="T165" i="25" s="1"/>
  <c r="T185" i="25" s="1"/>
  <c r="T205" i="25" s="1"/>
  <c r="T225" i="25" s="1"/>
  <c r="P25" i="25"/>
  <c r="P45" i="25" s="1"/>
  <c r="P65" i="25" s="1"/>
  <c r="P85" i="25" s="1"/>
  <c r="P105" i="25" s="1"/>
  <c r="P125" i="25" s="1"/>
  <c r="P145" i="25" s="1"/>
  <c r="P165" i="25" s="1"/>
  <c r="P185" i="25" s="1"/>
  <c r="P205" i="25" s="1"/>
  <c r="P225" i="25" s="1"/>
  <c r="L25" i="25"/>
  <c r="L45" i="25" s="1"/>
  <c r="L65" i="25" s="1"/>
  <c r="L85" i="25" s="1"/>
  <c r="L105" i="25" s="1"/>
  <c r="L125" i="25" s="1"/>
  <c r="L145" i="25" s="1"/>
  <c r="L165" i="25" s="1"/>
  <c r="L185" i="25" s="1"/>
  <c r="L205" i="25" s="1"/>
  <c r="L225" i="25" s="1"/>
  <c r="H25" i="25"/>
  <c r="H45" i="25" s="1"/>
  <c r="H65" i="25" s="1"/>
  <c r="H85" i="25" s="1"/>
  <c r="H105" i="25" s="1"/>
  <c r="H125" i="25" s="1"/>
  <c r="H145" i="25" s="1"/>
  <c r="H165" i="25" s="1"/>
  <c r="H185" i="25" s="1"/>
  <c r="H205" i="25" s="1"/>
  <c r="H225" i="25" s="1"/>
  <c r="D25" i="25"/>
  <c r="D45" i="25" s="1"/>
  <c r="D65" i="25" s="1"/>
  <c r="D85" i="25" s="1"/>
  <c r="D105" i="25" s="1"/>
  <c r="B24" i="25"/>
  <c r="AB22" i="25"/>
  <c r="AB42" i="25" s="1"/>
  <c r="AB62" i="25" s="1"/>
  <c r="AB82" i="25" s="1"/>
  <c r="AB102" i="25" s="1"/>
  <c r="AB122" i="25" s="1"/>
  <c r="AB142" i="25" s="1"/>
  <c r="AB162" i="25" s="1"/>
  <c r="AB182" i="25" s="1"/>
  <c r="AB202" i="25" s="1"/>
  <c r="AB222" i="25" s="1"/>
  <c r="T22" i="25"/>
  <c r="T42" i="25" s="1"/>
  <c r="T62" i="25" s="1"/>
  <c r="T82" i="25" s="1"/>
  <c r="T102" i="25" s="1"/>
  <c r="T122" i="25" s="1"/>
  <c r="T142" i="25" s="1"/>
  <c r="T162" i="25" s="1"/>
  <c r="T182" i="25" s="1"/>
  <c r="T202" i="25" s="1"/>
  <c r="T222" i="25" s="1"/>
  <c r="L22" i="25"/>
  <c r="L42" i="25" s="1"/>
  <c r="L62" i="25" s="1"/>
  <c r="L82" i="25" s="1"/>
  <c r="L102" i="25" s="1"/>
  <c r="L122" i="25" s="1"/>
  <c r="L142" i="25" s="1"/>
  <c r="L162" i="25" s="1"/>
  <c r="L182" i="25" s="1"/>
  <c r="L202" i="25" s="1"/>
  <c r="L222" i="25" s="1"/>
  <c r="D22" i="25"/>
  <c r="D42" i="25" s="1"/>
  <c r="D62" i="25" s="1"/>
  <c r="D82" i="25" s="1"/>
  <c r="D102" i="25" s="1"/>
  <c r="D122" i="25" s="1"/>
  <c r="D142" i="25" s="1"/>
  <c r="D162" i="25" s="1"/>
  <c r="D182" i="25" s="1"/>
  <c r="D202" i="25" s="1"/>
  <c r="D222" i="25" s="1"/>
  <c r="AG20" i="25"/>
  <c r="AG40" i="25" s="1"/>
  <c r="AG60" i="25" s="1"/>
  <c r="AG80" i="25" s="1"/>
  <c r="AG100" i="25" s="1"/>
  <c r="AG120" i="25" s="1"/>
  <c r="AG140" i="25" s="1"/>
  <c r="AG160" i="25" s="1"/>
  <c r="AG180" i="25" s="1"/>
  <c r="AG200" i="25" s="1"/>
  <c r="AG220" i="25" s="1"/>
  <c r="AG240" i="25" s="1"/>
  <c r="AF20" i="25"/>
  <c r="AF40" i="25" s="1"/>
  <c r="AF60" i="25" s="1"/>
  <c r="AF80" i="25" s="1"/>
  <c r="AF100" i="25" s="1"/>
  <c r="AF120" i="25" s="1"/>
  <c r="AF140" i="25" s="1"/>
  <c r="AF160" i="25" s="1"/>
  <c r="AF180" i="25" s="1"/>
  <c r="AF200" i="25" s="1"/>
  <c r="AF220" i="25" s="1"/>
  <c r="AF240" i="25" s="1"/>
  <c r="AE20" i="25"/>
  <c r="AE40" i="25" s="1"/>
  <c r="AD20" i="25"/>
  <c r="AD40" i="25" s="1"/>
  <c r="AD60" i="25" s="1"/>
  <c r="AD80" i="25" s="1"/>
  <c r="AD100" i="25" s="1"/>
  <c r="AD120" i="25" s="1"/>
  <c r="AD140" i="25" s="1"/>
  <c r="AD160" i="25" s="1"/>
  <c r="AD180" i="25" s="1"/>
  <c r="AD200" i="25" s="1"/>
  <c r="AD220" i="25" s="1"/>
  <c r="AD240" i="25" s="1"/>
  <c r="AC20" i="25"/>
  <c r="AC40" i="25" s="1"/>
  <c r="AC60" i="25" s="1"/>
  <c r="AC80" i="25" s="1"/>
  <c r="AC100" i="25" s="1"/>
  <c r="AC120" i="25" s="1"/>
  <c r="AC140" i="25" s="1"/>
  <c r="AC160" i="25" s="1"/>
  <c r="AC180" i="25" s="1"/>
  <c r="AC200" i="25" s="1"/>
  <c r="AC220" i="25" s="1"/>
  <c r="AC240" i="25" s="1"/>
  <c r="AB20" i="25"/>
  <c r="AB40" i="25" s="1"/>
  <c r="AB60" i="25" s="1"/>
  <c r="AB80" i="25" s="1"/>
  <c r="AB100" i="25" s="1"/>
  <c r="AB120" i="25" s="1"/>
  <c r="AB140" i="25" s="1"/>
  <c r="AB160" i="25" s="1"/>
  <c r="AB180" i="25" s="1"/>
  <c r="AB200" i="25" s="1"/>
  <c r="AB220" i="25" s="1"/>
  <c r="AB240" i="25" s="1"/>
  <c r="AA20" i="25"/>
  <c r="AA40" i="25" s="1"/>
  <c r="AA60" i="25" s="1"/>
  <c r="AA80" i="25" s="1"/>
  <c r="AA100" i="25" s="1"/>
  <c r="AA120" i="25" s="1"/>
  <c r="AA140" i="25" s="1"/>
  <c r="AA160" i="25" s="1"/>
  <c r="AA180" i="25" s="1"/>
  <c r="AA200" i="25" s="1"/>
  <c r="AA220" i="25" s="1"/>
  <c r="AA240" i="25" s="1"/>
  <c r="Z20" i="25"/>
  <c r="Z40" i="25" s="1"/>
  <c r="Z60" i="25" s="1"/>
  <c r="Z80" i="25" s="1"/>
  <c r="Z100" i="25" s="1"/>
  <c r="Z120" i="25" s="1"/>
  <c r="Z140" i="25" s="1"/>
  <c r="Z160" i="25" s="1"/>
  <c r="Z180" i="25" s="1"/>
  <c r="Z200" i="25" s="1"/>
  <c r="Z220" i="25" s="1"/>
  <c r="Z240" i="25" s="1"/>
  <c r="Y20" i="25"/>
  <c r="Y40" i="25" s="1"/>
  <c r="X20" i="25"/>
  <c r="X40" i="25" s="1"/>
  <c r="X60" i="25" s="1"/>
  <c r="X80" i="25" s="1"/>
  <c r="X100" i="25" s="1"/>
  <c r="X120" i="25" s="1"/>
  <c r="X140" i="25" s="1"/>
  <c r="X160" i="25" s="1"/>
  <c r="X180" i="25" s="1"/>
  <c r="X200" i="25" s="1"/>
  <c r="X220" i="25" s="1"/>
  <c r="X240" i="25" s="1"/>
  <c r="W20" i="25"/>
  <c r="W40" i="25" s="1"/>
  <c r="W60" i="25" s="1"/>
  <c r="W80" i="25" s="1"/>
  <c r="W100" i="25" s="1"/>
  <c r="W120" i="25" s="1"/>
  <c r="W140" i="25" s="1"/>
  <c r="W160" i="25" s="1"/>
  <c r="W180" i="25" s="1"/>
  <c r="W200" i="25" s="1"/>
  <c r="W220" i="25" s="1"/>
  <c r="W240" i="25" s="1"/>
  <c r="V20" i="25"/>
  <c r="V40" i="25" s="1"/>
  <c r="V60" i="25" s="1"/>
  <c r="V80" i="25" s="1"/>
  <c r="V100" i="25" s="1"/>
  <c r="V120" i="25" s="1"/>
  <c r="V140" i="25" s="1"/>
  <c r="V160" i="25" s="1"/>
  <c r="V180" i="25" s="1"/>
  <c r="V200" i="25" s="1"/>
  <c r="V220" i="25" s="1"/>
  <c r="V240" i="25" s="1"/>
  <c r="U20" i="25"/>
  <c r="U40" i="25" s="1"/>
  <c r="U60" i="25" s="1"/>
  <c r="U80" i="25" s="1"/>
  <c r="U100" i="25" s="1"/>
  <c r="U120" i="25" s="1"/>
  <c r="U140" i="25" s="1"/>
  <c r="U160" i="25" s="1"/>
  <c r="U180" i="25" s="1"/>
  <c r="U200" i="25" s="1"/>
  <c r="U220" i="25" s="1"/>
  <c r="U240" i="25" s="1"/>
  <c r="T20" i="25"/>
  <c r="T40" i="25" s="1"/>
  <c r="T60" i="25" s="1"/>
  <c r="T80" i="25" s="1"/>
  <c r="T100" i="25" s="1"/>
  <c r="T120" i="25" s="1"/>
  <c r="T140" i="25" s="1"/>
  <c r="T160" i="25" s="1"/>
  <c r="T180" i="25" s="1"/>
  <c r="T200" i="25" s="1"/>
  <c r="T220" i="25" s="1"/>
  <c r="T240" i="25" s="1"/>
  <c r="S20" i="25"/>
  <c r="S40" i="25" s="1"/>
  <c r="S60" i="25" s="1"/>
  <c r="S80" i="25" s="1"/>
  <c r="S100" i="25" s="1"/>
  <c r="S120" i="25" s="1"/>
  <c r="S140" i="25" s="1"/>
  <c r="S160" i="25" s="1"/>
  <c r="S180" i="25" s="1"/>
  <c r="S200" i="25" s="1"/>
  <c r="S220" i="25" s="1"/>
  <c r="S240" i="25" s="1"/>
  <c r="R20" i="25"/>
  <c r="R40" i="25" s="1"/>
  <c r="R60" i="25" s="1"/>
  <c r="R80" i="25" s="1"/>
  <c r="R100" i="25" s="1"/>
  <c r="R120" i="25" s="1"/>
  <c r="R140" i="25" s="1"/>
  <c r="R160" i="25" s="1"/>
  <c r="R180" i="25" s="1"/>
  <c r="R200" i="25" s="1"/>
  <c r="R220" i="25" s="1"/>
  <c r="R240" i="25" s="1"/>
  <c r="Q20" i="25"/>
  <c r="Q40" i="25" s="1"/>
  <c r="Q60" i="25" s="1"/>
  <c r="Q80" i="25" s="1"/>
  <c r="Q100" i="25" s="1"/>
  <c r="Q120" i="25" s="1"/>
  <c r="Q140" i="25" s="1"/>
  <c r="Q160" i="25" s="1"/>
  <c r="Q180" i="25" s="1"/>
  <c r="Q200" i="25" s="1"/>
  <c r="Q220" i="25" s="1"/>
  <c r="Q240" i="25" s="1"/>
  <c r="P20" i="25"/>
  <c r="P40" i="25" s="1"/>
  <c r="P60" i="25" s="1"/>
  <c r="P80" i="25" s="1"/>
  <c r="P100" i="25" s="1"/>
  <c r="P120" i="25" s="1"/>
  <c r="P140" i="25" s="1"/>
  <c r="P160" i="25" s="1"/>
  <c r="P180" i="25" s="1"/>
  <c r="P200" i="25" s="1"/>
  <c r="P220" i="25" s="1"/>
  <c r="P240" i="25" s="1"/>
  <c r="O20" i="25"/>
  <c r="O40" i="25" s="1"/>
  <c r="N20" i="25"/>
  <c r="N40" i="25" s="1"/>
  <c r="N60" i="25" s="1"/>
  <c r="N80" i="25" s="1"/>
  <c r="N100" i="25" s="1"/>
  <c r="N120" i="25" s="1"/>
  <c r="N140" i="25" s="1"/>
  <c r="N160" i="25" s="1"/>
  <c r="N180" i="25" s="1"/>
  <c r="N200" i="25" s="1"/>
  <c r="N220" i="25" s="1"/>
  <c r="N240" i="25" s="1"/>
  <c r="M20" i="25"/>
  <c r="M40" i="25" s="1"/>
  <c r="M60" i="25" s="1"/>
  <c r="M80" i="25" s="1"/>
  <c r="M100" i="25" s="1"/>
  <c r="M120" i="25" s="1"/>
  <c r="M140" i="25" s="1"/>
  <c r="M160" i="25" s="1"/>
  <c r="M180" i="25" s="1"/>
  <c r="M200" i="25" s="1"/>
  <c r="M220" i="25" s="1"/>
  <c r="M240" i="25" s="1"/>
  <c r="L20" i="25"/>
  <c r="L40" i="25" s="1"/>
  <c r="L60" i="25" s="1"/>
  <c r="L80" i="25" s="1"/>
  <c r="L100" i="25" s="1"/>
  <c r="L120" i="25" s="1"/>
  <c r="L140" i="25" s="1"/>
  <c r="L160" i="25" s="1"/>
  <c r="L180" i="25" s="1"/>
  <c r="L200" i="25" s="1"/>
  <c r="L220" i="25" s="1"/>
  <c r="L240" i="25" s="1"/>
  <c r="K20" i="25"/>
  <c r="K40" i="25" s="1"/>
  <c r="K60" i="25" s="1"/>
  <c r="K80" i="25" s="1"/>
  <c r="K100" i="25" s="1"/>
  <c r="K120" i="25" s="1"/>
  <c r="K140" i="25" s="1"/>
  <c r="K160" i="25" s="1"/>
  <c r="K180" i="25" s="1"/>
  <c r="K200" i="25" s="1"/>
  <c r="K220" i="25" s="1"/>
  <c r="K240" i="25" s="1"/>
  <c r="J20" i="25"/>
  <c r="J40" i="25" s="1"/>
  <c r="J60" i="25" s="1"/>
  <c r="J80" i="25" s="1"/>
  <c r="J100" i="25" s="1"/>
  <c r="J120" i="25" s="1"/>
  <c r="J140" i="25" s="1"/>
  <c r="J160" i="25" s="1"/>
  <c r="J180" i="25" s="1"/>
  <c r="J200" i="25" s="1"/>
  <c r="J220" i="25" s="1"/>
  <c r="J240" i="25" s="1"/>
  <c r="I20" i="25"/>
  <c r="I40" i="25" s="1"/>
  <c r="H20" i="25"/>
  <c r="H40" i="25" s="1"/>
  <c r="H60" i="25" s="1"/>
  <c r="H80" i="25" s="1"/>
  <c r="H100" i="25" s="1"/>
  <c r="H120" i="25" s="1"/>
  <c r="H140" i="25" s="1"/>
  <c r="H160" i="25" s="1"/>
  <c r="H180" i="25" s="1"/>
  <c r="H200" i="25" s="1"/>
  <c r="H220" i="25" s="1"/>
  <c r="H240" i="25" s="1"/>
  <c r="G20" i="25"/>
  <c r="G40" i="25" s="1"/>
  <c r="G60" i="25" s="1"/>
  <c r="G80" i="25" s="1"/>
  <c r="G100" i="25" s="1"/>
  <c r="G120" i="25" s="1"/>
  <c r="G140" i="25" s="1"/>
  <c r="G160" i="25" s="1"/>
  <c r="G180" i="25" s="1"/>
  <c r="G200" i="25" s="1"/>
  <c r="G220" i="25" s="1"/>
  <c r="G240" i="25" s="1"/>
  <c r="F20" i="25"/>
  <c r="F40" i="25" s="1"/>
  <c r="F60" i="25" s="1"/>
  <c r="F80" i="25" s="1"/>
  <c r="F100" i="25" s="1"/>
  <c r="F120" i="25" s="1"/>
  <c r="F140" i="25" s="1"/>
  <c r="F160" i="25" s="1"/>
  <c r="F180" i="25" s="1"/>
  <c r="F200" i="25" s="1"/>
  <c r="F220" i="25" s="1"/>
  <c r="F240" i="25" s="1"/>
  <c r="E20" i="25"/>
  <c r="E40" i="25" s="1"/>
  <c r="E60" i="25" s="1"/>
  <c r="E80" i="25" s="1"/>
  <c r="E100" i="25" s="1"/>
  <c r="E120" i="25" s="1"/>
  <c r="E140" i="25" s="1"/>
  <c r="E160" i="25" s="1"/>
  <c r="E180" i="25" s="1"/>
  <c r="E200" i="25" s="1"/>
  <c r="E220" i="25" s="1"/>
  <c r="E240" i="25" s="1"/>
  <c r="D20" i="25"/>
  <c r="D40" i="25" s="1"/>
  <c r="D60" i="25" s="1"/>
  <c r="D80" i="25" s="1"/>
  <c r="D100" i="25" s="1"/>
  <c r="D120" i="25" s="1"/>
  <c r="D140" i="25" s="1"/>
  <c r="D160" i="25" s="1"/>
  <c r="D180" i="25" s="1"/>
  <c r="D200" i="25" s="1"/>
  <c r="D220" i="25" s="1"/>
  <c r="D240" i="25" s="1"/>
  <c r="AG19" i="25"/>
  <c r="AG39" i="25" s="1"/>
  <c r="AG59" i="25" s="1"/>
  <c r="AG79" i="25" s="1"/>
  <c r="AG99" i="25" s="1"/>
  <c r="AG119" i="25" s="1"/>
  <c r="AG139" i="25" s="1"/>
  <c r="AG159" i="25" s="1"/>
  <c r="AG179" i="25" s="1"/>
  <c r="AG199" i="25" s="1"/>
  <c r="AG219" i="25" s="1"/>
  <c r="AG239" i="25" s="1"/>
  <c r="AF19" i="25"/>
  <c r="AE19" i="25"/>
  <c r="AE39" i="25" s="1"/>
  <c r="AE59" i="25" s="1"/>
  <c r="AE79" i="25" s="1"/>
  <c r="AE99" i="25" s="1"/>
  <c r="AE119" i="25" s="1"/>
  <c r="AE139" i="25" s="1"/>
  <c r="AE159" i="25" s="1"/>
  <c r="AE179" i="25" s="1"/>
  <c r="AE199" i="25" s="1"/>
  <c r="AE219" i="25" s="1"/>
  <c r="AE239" i="25" s="1"/>
  <c r="AD19" i="25"/>
  <c r="AC19" i="25"/>
  <c r="AC39" i="25" s="1"/>
  <c r="AC59" i="25" s="1"/>
  <c r="AC79" i="25" s="1"/>
  <c r="AC99" i="25" s="1"/>
  <c r="AC119" i="25" s="1"/>
  <c r="AC139" i="25" s="1"/>
  <c r="AC159" i="25" s="1"/>
  <c r="AC179" i="25" s="1"/>
  <c r="AC199" i="25" s="1"/>
  <c r="AC219" i="25" s="1"/>
  <c r="AC239" i="25" s="1"/>
  <c r="AB19" i="25"/>
  <c r="AA19" i="25"/>
  <c r="AA39" i="25" s="1"/>
  <c r="AA59" i="25" s="1"/>
  <c r="AA79" i="25" s="1"/>
  <c r="AA99" i="25" s="1"/>
  <c r="AA119" i="25" s="1"/>
  <c r="AA139" i="25" s="1"/>
  <c r="AA159" i="25" s="1"/>
  <c r="AA179" i="25" s="1"/>
  <c r="AA199" i="25" s="1"/>
  <c r="AA219" i="25" s="1"/>
  <c r="AA239" i="25" s="1"/>
  <c r="Z19" i="25"/>
  <c r="Z39" i="25" s="1"/>
  <c r="Z59" i="25" s="1"/>
  <c r="Z79" i="25" s="1"/>
  <c r="Z99" i="25" s="1"/>
  <c r="Z119" i="25" s="1"/>
  <c r="Z139" i="25" s="1"/>
  <c r="Z159" i="25" s="1"/>
  <c r="Z179" i="25" s="1"/>
  <c r="Z199" i="25" s="1"/>
  <c r="Z219" i="25" s="1"/>
  <c r="Z239" i="25" s="1"/>
  <c r="Y19" i="25"/>
  <c r="Y39" i="25" s="1"/>
  <c r="Y59" i="25" s="1"/>
  <c r="Y79" i="25" s="1"/>
  <c r="Y99" i="25" s="1"/>
  <c r="Y119" i="25" s="1"/>
  <c r="Y139" i="25" s="1"/>
  <c r="Y159" i="25" s="1"/>
  <c r="Y179" i="25" s="1"/>
  <c r="Y199" i="25" s="1"/>
  <c r="Y219" i="25" s="1"/>
  <c r="Y239" i="25" s="1"/>
  <c r="X19" i="25"/>
  <c r="W19" i="25"/>
  <c r="W39" i="25" s="1"/>
  <c r="W59" i="25" s="1"/>
  <c r="W79" i="25" s="1"/>
  <c r="W99" i="25" s="1"/>
  <c r="W119" i="25" s="1"/>
  <c r="W139" i="25" s="1"/>
  <c r="W159" i="25" s="1"/>
  <c r="W179" i="25" s="1"/>
  <c r="W199" i="25" s="1"/>
  <c r="W219" i="25" s="1"/>
  <c r="W239" i="25" s="1"/>
  <c r="V19" i="25"/>
  <c r="U19" i="25"/>
  <c r="U39" i="25" s="1"/>
  <c r="U59" i="25" s="1"/>
  <c r="U79" i="25" s="1"/>
  <c r="U99" i="25" s="1"/>
  <c r="U119" i="25" s="1"/>
  <c r="U139" i="25" s="1"/>
  <c r="U159" i="25" s="1"/>
  <c r="U179" i="25" s="1"/>
  <c r="U199" i="25" s="1"/>
  <c r="U219" i="25" s="1"/>
  <c r="U239" i="25" s="1"/>
  <c r="T19" i="25"/>
  <c r="S19" i="25"/>
  <c r="S39" i="25" s="1"/>
  <c r="S59" i="25" s="1"/>
  <c r="S79" i="25" s="1"/>
  <c r="S99" i="25" s="1"/>
  <c r="S119" i="25" s="1"/>
  <c r="S139" i="25" s="1"/>
  <c r="S159" i="25" s="1"/>
  <c r="S179" i="25" s="1"/>
  <c r="S199" i="25" s="1"/>
  <c r="S219" i="25" s="1"/>
  <c r="S239" i="25" s="1"/>
  <c r="R19" i="25"/>
  <c r="R39" i="25" s="1"/>
  <c r="R59" i="25" s="1"/>
  <c r="R79" i="25" s="1"/>
  <c r="R99" i="25" s="1"/>
  <c r="R119" i="25" s="1"/>
  <c r="R139" i="25" s="1"/>
  <c r="R159" i="25" s="1"/>
  <c r="R179" i="25" s="1"/>
  <c r="R199" i="25" s="1"/>
  <c r="R219" i="25" s="1"/>
  <c r="R239" i="25" s="1"/>
  <c r="Q19" i="25"/>
  <c r="Q39" i="25" s="1"/>
  <c r="Q59" i="25" s="1"/>
  <c r="Q79" i="25" s="1"/>
  <c r="Q99" i="25" s="1"/>
  <c r="Q119" i="25" s="1"/>
  <c r="Q139" i="25" s="1"/>
  <c r="Q159" i="25" s="1"/>
  <c r="Q179" i="25" s="1"/>
  <c r="Q199" i="25" s="1"/>
  <c r="Q219" i="25" s="1"/>
  <c r="Q239" i="25" s="1"/>
  <c r="P19" i="25"/>
  <c r="O19" i="25"/>
  <c r="O39" i="25" s="1"/>
  <c r="O59" i="25" s="1"/>
  <c r="O79" i="25" s="1"/>
  <c r="O99" i="25" s="1"/>
  <c r="O119" i="25" s="1"/>
  <c r="O139" i="25" s="1"/>
  <c r="O159" i="25" s="1"/>
  <c r="O179" i="25" s="1"/>
  <c r="O199" i="25" s="1"/>
  <c r="O219" i="25" s="1"/>
  <c r="O239" i="25" s="1"/>
  <c r="N19" i="25"/>
  <c r="M19" i="25"/>
  <c r="M39" i="25" s="1"/>
  <c r="M59" i="25" s="1"/>
  <c r="M79" i="25" s="1"/>
  <c r="M99" i="25" s="1"/>
  <c r="M119" i="25" s="1"/>
  <c r="M139" i="25" s="1"/>
  <c r="M159" i="25" s="1"/>
  <c r="M179" i="25" s="1"/>
  <c r="M199" i="25" s="1"/>
  <c r="M219" i="25" s="1"/>
  <c r="M239" i="25" s="1"/>
  <c r="L19" i="25"/>
  <c r="K19" i="25"/>
  <c r="K39" i="25" s="1"/>
  <c r="K59" i="25" s="1"/>
  <c r="K79" i="25" s="1"/>
  <c r="K99" i="25" s="1"/>
  <c r="K119" i="25" s="1"/>
  <c r="K139" i="25" s="1"/>
  <c r="K159" i="25" s="1"/>
  <c r="K179" i="25" s="1"/>
  <c r="K199" i="25" s="1"/>
  <c r="K219" i="25" s="1"/>
  <c r="K239" i="25" s="1"/>
  <c r="J19" i="25"/>
  <c r="J39" i="25" s="1"/>
  <c r="J59" i="25" s="1"/>
  <c r="J79" i="25" s="1"/>
  <c r="J99" i="25" s="1"/>
  <c r="J119" i="25" s="1"/>
  <c r="J139" i="25" s="1"/>
  <c r="J159" i="25" s="1"/>
  <c r="J179" i="25" s="1"/>
  <c r="J199" i="25" s="1"/>
  <c r="J219" i="25" s="1"/>
  <c r="J239" i="25" s="1"/>
  <c r="I19" i="25"/>
  <c r="I39" i="25" s="1"/>
  <c r="I59" i="25" s="1"/>
  <c r="I79" i="25" s="1"/>
  <c r="I99" i="25" s="1"/>
  <c r="I119" i="25" s="1"/>
  <c r="I139" i="25" s="1"/>
  <c r="I159" i="25" s="1"/>
  <c r="I179" i="25" s="1"/>
  <c r="I199" i="25" s="1"/>
  <c r="I219" i="25" s="1"/>
  <c r="I239" i="25" s="1"/>
  <c r="H19" i="25"/>
  <c r="G19" i="25"/>
  <c r="G39" i="25" s="1"/>
  <c r="G59" i="25" s="1"/>
  <c r="G79" i="25" s="1"/>
  <c r="G99" i="25" s="1"/>
  <c r="G119" i="25" s="1"/>
  <c r="G139" i="25" s="1"/>
  <c r="G159" i="25" s="1"/>
  <c r="G179" i="25" s="1"/>
  <c r="G199" i="25" s="1"/>
  <c r="G219" i="25" s="1"/>
  <c r="G239" i="25" s="1"/>
  <c r="F19" i="25"/>
  <c r="E19" i="25"/>
  <c r="E39" i="25" s="1"/>
  <c r="E59" i="25" s="1"/>
  <c r="E79" i="25" s="1"/>
  <c r="E99" i="25" s="1"/>
  <c r="E119" i="25" s="1"/>
  <c r="E139" i="25" s="1"/>
  <c r="E159" i="25" s="1"/>
  <c r="E179" i="25" s="1"/>
  <c r="E199" i="25" s="1"/>
  <c r="E219" i="25" s="1"/>
  <c r="E239" i="25" s="1"/>
  <c r="D19" i="25"/>
  <c r="AG18" i="25"/>
  <c r="AG38" i="25" s="1"/>
  <c r="AG58" i="25" s="1"/>
  <c r="AG78" i="25" s="1"/>
  <c r="AG98" i="25" s="1"/>
  <c r="AG118" i="25" s="1"/>
  <c r="AG138" i="25" s="1"/>
  <c r="AG158" i="25" s="1"/>
  <c r="AG178" i="25" s="1"/>
  <c r="AG198" i="25" s="1"/>
  <c r="AG218" i="25" s="1"/>
  <c r="AG238" i="25" s="1"/>
  <c r="AF18" i="25"/>
  <c r="AF38" i="25" s="1"/>
  <c r="AF58" i="25" s="1"/>
  <c r="AF78" i="25" s="1"/>
  <c r="AF98" i="25" s="1"/>
  <c r="AF118" i="25" s="1"/>
  <c r="AF138" i="25" s="1"/>
  <c r="AF158" i="25" s="1"/>
  <c r="AF178" i="25" s="1"/>
  <c r="AF198" i="25" s="1"/>
  <c r="AF218" i="25" s="1"/>
  <c r="AF238" i="25" s="1"/>
  <c r="AE18" i="25"/>
  <c r="AE38" i="25" s="1"/>
  <c r="AD18" i="25"/>
  <c r="AD38" i="25" s="1"/>
  <c r="AD58" i="25" s="1"/>
  <c r="AD78" i="25" s="1"/>
  <c r="AD98" i="25" s="1"/>
  <c r="AD118" i="25" s="1"/>
  <c r="AD138" i="25" s="1"/>
  <c r="AD158" i="25" s="1"/>
  <c r="AD178" i="25" s="1"/>
  <c r="AD198" i="25" s="1"/>
  <c r="AD218" i="25" s="1"/>
  <c r="AD238" i="25" s="1"/>
  <c r="AC18" i="25"/>
  <c r="AC38" i="25" s="1"/>
  <c r="AC58" i="25" s="1"/>
  <c r="AC78" i="25" s="1"/>
  <c r="AC98" i="25" s="1"/>
  <c r="AC118" i="25" s="1"/>
  <c r="AC138" i="25" s="1"/>
  <c r="AC158" i="25" s="1"/>
  <c r="AC178" i="25" s="1"/>
  <c r="AC198" i="25" s="1"/>
  <c r="AC218" i="25" s="1"/>
  <c r="AC238" i="25" s="1"/>
  <c r="AB18" i="25"/>
  <c r="AB38" i="25" s="1"/>
  <c r="AB58" i="25" s="1"/>
  <c r="AB78" i="25" s="1"/>
  <c r="AB98" i="25" s="1"/>
  <c r="AB118" i="25" s="1"/>
  <c r="AB138" i="25" s="1"/>
  <c r="AB158" i="25" s="1"/>
  <c r="AB178" i="25" s="1"/>
  <c r="AB198" i="25" s="1"/>
  <c r="AB218" i="25" s="1"/>
  <c r="AB238" i="25" s="1"/>
  <c r="AA18" i="25"/>
  <c r="AA38" i="25" s="1"/>
  <c r="AA58" i="25" s="1"/>
  <c r="AA78" i="25" s="1"/>
  <c r="AA98" i="25" s="1"/>
  <c r="AA118" i="25" s="1"/>
  <c r="AA138" i="25" s="1"/>
  <c r="AA158" i="25" s="1"/>
  <c r="AA178" i="25" s="1"/>
  <c r="AA198" i="25" s="1"/>
  <c r="AA218" i="25" s="1"/>
  <c r="AA238" i="25" s="1"/>
  <c r="Z18" i="25"/>
  <c r="Z38" i="25" s="1"/>
  <c r="Z58" i="25" s="1"/>
  <c r="Z78" i="25" s="1"/>
  <c r="Z98" i="25" s="1"/>
  <c r="Z118" i="25" s="1"/>
  <c r="Z138" i="25" s="1"/>
  <c r="Z158" i="25" s="1"/>
  <c r="Z178" i="25" s="1"/>
  <c r="Z198" i="25" s="1"/>
  <c r="Z218" i="25" s="1"/>
  <c r="Z238" i="25" s="1"/>
  <c r="Y18" i="25"/>
  <c r="Y38" i="25" s="1"/>
  <c r="X18" i="25"/>
  <c r="X38" i="25" s="1"/>
  <c r="X58" i="25" s="1"/>
  <c r="X78" i="25" s="1"/>
  <c r="X98" i="25" s="1"/>
  <c r="X118" i="25" s="1"/>
  <c r="X138" i="25" s="1"/>
  <c r="X158" i="25" s="1"/>
  <c r="X178" i="25" s="1"/>
  <c r="X198" i="25" s="1"/>
  <c r="X218" i="25" s="1"/>
  <c r="X238" i="25" s="1"/>
  <c r="W18" i="25"/>
  <c r="W38" i="25" s="1"/>
  <c r="W58" i="25" s="1"/>
  <c r="W78" i="25" s="1"/>
  <c r="W98" i="25" s="1"/>
  <c r="W118" i="25" s="1"/>
  <c r="W138" i="25" s="1"/>
  <c r="W158" i="25" s="1"/>
  <c r="W178" i="25" s="1"/>
  <c r="W198" i="25" s="1"/>
  <c r="W218" i="25" s="1"/>
  <c r="W238" i="25" s="1"/>
  <c r="V18" i="25"/>
  <c r="V38" i="25" s="1"/>
  <c r="V58" i="25" s="1"/>
  <c r="V78" i="25" s="1"/>
  <c r="V98" i="25" s="1"/>
  <c r="V118" i="25" s="1"/>
  <c r="V138" i="25" s="1"/>
  <c r="V158" i="25" s="1"/>
  <c r="V178" i="25" s="1"/>
  <c r="V198" i="25" s="1"/>
  <c r="V218" i="25" s="1"/>
  <c r="V238" i="25" s="1"/>
  <c r="U18" i="25"/>
  <c r="U38" i="25" s="1"/>
  <c r="U58" i="25" s="1"/>
  <c r="U78" i="25" s="1"/>
  <c r="U98" i="25" s="1"/>
  <c r="U118" i="25" s="1"/>
  <c r="U138" i="25" s="1"/>
  <c r="U158" i="25" s="1"/>
  <c r="U178" i="25" s="1"/>
  <c r="U198" i="25" s="1"/>
  <c r="U218" i="25" s="1"/>
  <c r="U238" i="25" s="1"/>
  <c r="T18" i="25"/>
  <c r="T38" i="25" s="1"/>
  <c r="T58" i="25" s="1"/>
  <c r="T78" i="25" s="1"/>
  <c r="T98" i="25" s="1"/>
  <c r="T118" i="25" s="1"/>
  <c r="T138" i="25" s="1"/>
  <c r="T158" i="25" s="1"/>
  <c r="T178" i="25" s="1"/>
  <c r="T198" i="25" s="1"/>
  <c r="T218" i="25" s="1"/>
  <c r="T238" i="25" s="1"/>
  <c r="S18" i="25"/>
  <c r="S38" i="25" s="1"/>
  <c r="S58" i="25" s="1"/>
  <c r="S78" i="25" s="1"/>
  <c r="S98" i="25" s="1"/>
  <c r="S118" i="25" s="1"/>
  <c r="S138" i="25" s="1"/>
  <c r="S158" i="25" s="1"/>
  <c r="S178" i="25" s="1"/>
  <c r="S198" i="25" s="1"/>
  <c r="S218" i="25" s="1"/>
  <c r="S238" i="25" s="1"/>
  <c r="R18" i="25"/>
  <c r="R38" i="25" s="1"/>
  <c r="R58" i="25" s="1"/>
  <c r="R78" i="25" s="1"/>
  <c r="R98" i="25" s="1"/>
  <c r="R118" i="25" s="1"/>
  <c r="R138" i="25" s="1"/>
  <c r="R158" i="25" s="1"/>
  <c r="R178" i="25" s="1"/>
  <c r="R198" i="25" s="1"/>
  <c r="R218" i="25" s="1"/>
  <c r="R238" i="25" s="1"/>
  <c r="Q18" i="25"/>
  <c r="Q38" i="25" s="1"/>
  <c r="Q58" i="25" s="1"/>
  <c r="Q78" i="25" s="1"/>
  <c r="Q98" i="25" s="1"/>
  <c r="Q118" i="25" s="1"/>
  <c r="Q138" i="25" s="1"/>
  <c r="Q158" i="25" s="1"/>
  <c r="Q178" i="25" s="1"/>
  <c r="Q198" i="25" s="1"/>
  <c r="Q218" i="25" s="1"/>
  <c r="Q238" i="25" s="1"/>
  <c r="P18" i="25"/>
  <c r="P38" i="25" s="1"/>
  <c r="P58" i="25" s="1"/>
  <c r="P78" i="25" s="1"/>
  <c r="P98" i="25" s="1"/>
  <c r="P118" i="25" s="1"/>
  <c r="P138" i="25" s="1"/>
  <c r="P158" i="25" s="1"/>
  <c r="P178" i="25" s="1"/>
  <c r="P198" i="25" s="1"/>
  <c r="P218" i="25" s="1"/>
  <c r="P238" i="25" s="1"/>
  <c r="O18" i="25"/>
  <c r="O38" i="25" s="1"/>
  <c r="N18" i="25"/>
  <c r="N38" i="25" s="1"/>
  <c r="N58" i="25" s="1"/>
  <c r="N78" i="25" s="1"/>
  <c r="N98" i="25" s="1"/>
  <c r="N118" i="25" s="1"/>
  <c r="N138" i="25" s="1"/>
  <c r="N158" i="25" s="1"/>
  <c r="N178" i="25" s="1"/>
  <c r="N198" i="25" s="1"/>
  <c r="N218" i="25" s="1"/>
  <c r="N238" i="25" s="1"/>
  <c r="M18" i="25"/>
  <c r="M38" i="25" s="1"/>
  <c r="M58" i="25" s="1"/>
  <c r="M78" i="25" s="1"/>
  <c r="M98" i="25" s="1"/>
  <c r="M118" i="25" s="1"/>
  <c r="M138" i="25" s="1"/>
  <c r="M158" i="25" s="1"/>
  <c r="M178" i="25" s="1"/>
  <c r="M198" i="25" s="1"/>
  <c r="M218" i="25" s="1"/>
  <c r="M238" i="25" s="1"/>
  <c r="L18" i="25"/>
  <c r="L38" i="25" s="1"/>
  <c r="L58" i="25" s="1"/>
  <c r="L78" i="25" s="1"/>
  <c r="L98" i="25" s="1"/>
  <c r="L118" i="25" s="1"/>
  <c r="L138" i="25" s="1"/>
  <c r="L158" i="25" s="1"/>
  <c r="L178" i="25" s="1"/>
  <c r="L198" i="25" s="1"/>
  <c r="L218" i="25" s="1"/>
  <c r="L238" i="25" s="1"/>
  <c r="K18" i="25"/>
  <c r="K38" i="25" s="1"/>
  <c r="K58" i="25" s="1"/>
  <c r="K78" i="25" s="1"/>
  <c r="K98" i="25" s="1"/>
  <c r="K118" i="25" s="1"/>
  <c r="K138" i="25" s="1"/>
  <c r="K158" i="25" s="1"/>
  <c r="K178" i="25" s="1"/>
  <c r="K198" i="25" s="1"/>
  <c r="K218" i="25" s="1"/>
  <c r="K238" i="25" s="1"/>
  <c r="J18" i="25"/>
  <c r="J38" i="25" s="1"/>
  <c r="J58" i="25" s="1"/>
  <c r="J78" i="25" s="1"/>
  <c r="J98" i="25" s="1"/>
  <c r="J118" i="25" s="1"/>
  <c r="J138" i="25" s="1"/>
  <c r="J158" i="25" s="1"/>
  <c r="J178" i="25" s="1"/>
  <c r="J198" i="25" s="1"/>
  <c r="J218" i="25" s="1"/>
  <c r="J238" i="25" s="1"/>
  <c r="I18" i="25"/>
  <c r="I38" i="25" s="1"/>
  <c r="H18" i="25"/>
  <c r="H38" i="25" s="1"/>
  <c r="H58" i="25" s="1"/>
  <c r="H78" i="25" s="1"/>
  <c r="H98" i="25" s="1"/>
  <c r="H118" i="25" s="1"/>
  <c r="H138" i="25" s="1"/>
  <c r="H158" i="25" s="1"/>
  <c r="H178" i="25" s="1"/>
  <c r="H198" i="25" s="1"/>
  <c r="H218" i="25" s="1"/>
  <c r="H238" i="25" s="1"/>
  <c r="G18" i="25"/>
  <c r="G38" i="25" s="1"/>
  <c r="G58" i="25" s="1"/>
  <c r="G78" i="25" s="1"/>
  <c r="G98" i="25" s="1"/>
  <c r="G118" i="25" s="1"/>
  <c r="G138" i="25" s="1"/>
  <c r="G158" i="25" s="1"/>
  <c r="G178" i="25" s="1"/>
  <c r="G198" i="25" s="1"/>
  <c r="G218" i="25" s="1"/>
  <c r="G238" i="25" s="1"/>
  <c r="F18" i="25"/>
  <c r="F38" i="25" s="1"/>
  <c r="F58" i="25" s="1"/>
  <c r="F78" i="25" s="1"/>
  <c r="F98" i="25" s="1"/>
  <c r="F118" i="25" s="1"/>
  <c r="F138" i="25" s="1"/>
  <c r="F158" i="25" s="1"/>
  <c r="F178" i="25" s="1"/>
  <c r="F198" i="25" s="1"/>
  <c r="F218" i="25" s="1"/>
  <c r="F238" i="25" s="1"/>
  <c r="E18" i="25"/>
  <c r="E38" i="25" s="1"/>
  <c r="E58" i="25" s="1"/>
  <c r="E78" i="25" s="1"/>
  <c r="E98" i="25" s="1"/>
  <c r="E118" i="25" s="1"/>
  <c r="E138" i="25" s="1"/>
  <c r="E158" i="25" s="1"/>
  <c r="E178" i="25" s="1"/>
  <c r="E198" i="25" s="1"/>
  <c r="E218" i="25" s="1"/>
  <c r="E238" i="25" s="1"/>
  <c r="D18" i="25"/>
  <c r="D38" i="25" s="1"/>
  <c r="D58" i="25" s="1"/>
  <c r="D78" i="25" s="1"/>
  <c r="D98" i="25" s="1"/>
  <c r="D118" i="25" s="1"/>
  <c r="D138" i="25" s="1"/>
  <c r="D158" i="25" s="1"/>
  <c r="D178" i="25" s="1"/>
  <c r="D198" i="25" s="1"/>
  <c r="D218" i="25" s="1"/>
  <c r="D238" i="25" s="1"/>
  <c r="AG17" i="25"/>
  <c r="AG37" i="25" s="1"/>
  <c r="AG57" i="25" s="1"/>
  <c r="AG77" i="25" s="1"/>
  <c r="AG97" i="25" s="1"/>
  <c r="AG117" i="25" s="1"/>
  <c r="AG137" i="25" s="1"/>
  <c r="AG157" i="25" s="1"/>
  <c r="AG177" i="25" s="1"/>
  <c r="AG197" i="25" s="1"/>
  <c r="AG217" i="25" s="1"/>
  <c r="AG237" i="25" s="1"/>
  <c r="AF17" i="25"/>
  <c r="AE17" i="25"/>
  <c r="AE37" i="25" s="1"/>
  <c r="AE57" i="25" s="1"/>
  <c r="AE77" i="25" s="1"/>
  <c r="AE97" i="25" s="1"/>
  <c r="AE117" i="25" s="1"/>
  <c r="AE137" i="25" s="1"/>
  <c r="AE157" i="25" s="1"/>
  <c r="AE177" i="25" s="1"/>
  <c r="AE197" i="25" s="1"/>
  <c r="AE217" i="25" s="1"/>
  <c r="AE237" i="25" s="1"/>
  <c r="AD17" i="25"/>
  <c r="AD37" i="25" s="1"/>
  <c r="AD57" i="25" s="1"/>
  <c r="AD77" i="25" s="1"/>
  <c r="AD97" i="25" s="1"/>
  <c r="AD117" i="25" s="1"/>
  <c r="AD137" i="25" s="1"/>
  <c r="AD157" i="25" s="1"/>
  <c r="AD177" i="25" s="1"/>
  <c r="AD197" i="25" s="1"/>
  <c r="AD217" i="25" s="1"/>
  <c r="AD237" i="25" s="1"/>
  <c r="AC17" i="25"/>
  <c r="AC37" i="25" s="1"/>
  <c r="AC57" i="25" s="1"/>
  <c r="AC77" i="25" s="1"/>
  <c r="AC97" i="25" s="1"/>
  <c r="AC117" i="25" s="1"/>
  <c r="AC137" i="25" s="1"/>
  <c r="AC157" i="25" s="1"/>
  <c r="AC177" i="25" s="1"/>
  <c r="AC197" i="25" s="1"/>
  <c r="AC217" i="25" s="1"/>
  <c r="AC237" i="25" s="1"/>
  <c r="AB17" i="25"/>
  <c r="AA17" i="25"/>
  <c r="AA37" i="25" s="1"/>
  <c r="AA57" i="25" s="1"/>
  <c r="AA77" i="25" s="1"/>
  <c r="AA97" i="25" s="1"/>
  <c r="AA117" i="25" s="1"/>
  <c r="AA137" i="25" s="1"/>
  <c r="AA157" i="25" s="1"/>
  <c r="AA177" i="25" s="1"/>
  <c r="AA197" i="25" s="1"/>
  <c r="AA217" i="25" s="1"/>
  <c r="AA237" i="25" s="1"/>
  <c r="Z17" i="25"/>
  <c r="Z37" i="25" s="1"/>
  <c r="Z57" i="25" s="1"/>
  <c r="Z77" i="25" s="1"/>
  <c r="Z97" i="25" s="1"/>
  <c r="Z117" i="25" s="1"/>
  <c r="Z137" i="25" s="1"/>
  <c r="Z157" i="25" s="1"/>
  <c r="Z177" i="25" s="1"/>
  <c r="Z197" i="25" s="1"/>
  <c r="Z217" i="25" s="1"/>
  <c r="Z237" i="25" s="1"/>
  <c r="Y17" i="25"/>
  <c r="Y37" i="25" s="1"/>
  <c r="Y57" i="25" s="1"/>
  <c r="Y77" i="25" s="1"/>
  <c r="Y97" i="25" s="1"/>
  <c r="Y117" i="25" s="1"/>
  <c r="Y137" i="25" s="1"/>
  <c r="Y157" i="25" s="1"/>
  <c r="Y177" i="25" s="1"/>
  <c r="Y197" i="25" s="1"/>
  <c r="Y217" i="25" s="1"/>
  <c r="Y237" i="25" s="1"/>
  <c r="X17" i="25"/>
  <c r="W17" i="25"/>
  <c r="W37" i="25" s="1"/>
  <c r="W57" i="25" s="1"/>
  <c r="W77" i="25" s="1"/>
  <c r="W97" i="25" s="1"/>
  <c r="W117" i="25" s="1"/>
  <c r="W137" i="25" s="1"/>
  <c r="W157" i="25" s="1"/>
  <c r="W177" i="25" s="1"/>
  <c r="W197" i="25" s="1"/>
  <c r="W217" i="25" s="1"/>
  <c r="W237" i="25" s="1"/>
  <c r="V17" i="25"/>
  <c r="V37" i="25" s="1"/>
  <c r="V57" i="25" s="1"/>
  <c r="V77" i="25" s="1"/>
  <c r="V97" i="25" s="1"/>
  <c r="V117" i="25" s="1"/>
  <c r="V137" i="25" s="1"/>
  <c r="V157" i="25" s="1"/>
  <c r="V177" i="25" s="1"/>
  <c r="V197" i="25" s="1"/>
  <c r="V217" i="25" s="1"/>
  <c r="V237" i="25" s="1"/>
  <c r="U17" i="25"/>
  <c r="U37" i="25" s="1"/>
  <c r="U57" i="25" s="1"/>
  <c r="U77" i="25" s="1"/>
  <c r="U97" i="25" s="1"/>
  <c r="U117" i="25" s="1"/>
  <c r="U137" i="25" s="1"/>
  <c r="U157" i="25" s="1"/>
  <c r="U177" i="25" s="1"/>
  <c r="U197" i="25" s="1"/>
  <c r="U217" i="25" s="1"/>
  <c r="U237" i="25" s="1"/>
  <c r="T17" i="25"/>
  <c r="S17" i="25"/>
  <c r="S37" i="25" s="1"/>
  <c r="S57" i="25" s="1"/>
  <c r="S77" i="25" s="1"/>
  <c r="S97" i="25" s="1"/>
  <c r="S117" i="25" s="1"/>
  <c r="S137" i="25" s="1"/>
  <c r="S157" i="25" s="1"/>
  <c r="S177" i="25" s="1"/>
  <c r="S197" i="25" s="1"/>
  <c r="S217" i="25" s="1"/>
  <c r="S237" i="25" s="1"/>
  <c r="R17" i="25"/>
  <c r="R37" i="25" s="1"/>
  <c r="R57" i="25" s="1"/>
  <c r="R77" i="25" s="1"/>
  <c r="R97" i="25" s="1"/>
  <c r="R117" i="25" s="1"/>
  <c r="R137" i="25" s="1"/>
  <c r="R157" i="25" s="1"/>
  <c r="R177" i="25" s="1"/>
  <c r="R197" i="25" s="1"/>
  <c r="R217" i="25" s="1"/>
  <c r="R237" i="25" s="1"/>
  <c r="Q17" i="25"/>
  <c r="Q37" i="25" s="1"/>
  <c r="Q57" i="25" s="1"/>
  <c r="Q77" i="25" s="1"/>
  <c r="Q97" i="25" s="1"/>
  <c r="Q117" i="25" s="1"/>
  <c r="Q137" i="25" s="1"/>
  <c r="Q157" i="25" s="1"/>
  <c r="Q177" i="25" s="1"/>
  <c r="Q197" i="25" s="1"/>
  <c r="Q217" i="25" s="1"/>
  <c r="Q237" i="25" s="1"/>
  <c r="P17" i="25"/>
  <c r="O17" i="25"/>
  <c r="O37" i="25" s="1"/>
  <c r="O57" i="25" s="1"/>
  <c r="O77" i="25" s="1"/>
  <c r="O97" i="25" s="1"/>
  <c r="O117" i="25" s="1"/>
  <c r="O137" i="25" s="1"/>
  <c r="O157" i="25" s="1"/>
  <c r="O177" i="25" s="1"/>
  <c r="O197" i="25" s="1"/>
  <c r="O217" i="25" s="1"/>
  <c r="O237" i="25" s="1"/>
  <c r="N17" i="25"/>
  <c r="N37" i="25" s="1"/>
  <c r="N57" i="25" s="1"/>
  <c r="N77" i="25" s="1"/>
  <c r="N97" i="25" s="1"/>
  <c r="N117" i="25" s="1"/>
  <c r="N137" i="25" s="1"/>
  <c r="N157" i="25" s="1"/>
  <c r="N177" i="25" s="1"/>
  <c r="N197" i="25" s="1"/>
  <c r="N217" i="25" s="1"/>
  <c r="N237" i="25" s="1"/>
  <c r="M17" i="25"/>
  <c r="M37" i="25" s="1"/>
  <c r="M57" i="25" s="1"/>
  <c r="M77" i="25" s="1"/>
  <c r="M97" i="25" s="1"/>
  <c r="M117" i="25" s="1"/>
  <c r="M137" i="25" s="1"/>
  <c r="M157" i="25" s="1"/>
  <c r="M177" i="25" s="1"/>
  <c r="M197" i="25" s="1"/>
  <c r="M217" i="25" s="1"/>
  <c r="M237" i="25" s="1"/>
  <c r="L17" i="25"/>
  <c r="K17" i="25"/>
  <c r="K37" i="25" s="1"/>
  <c r="K57" i="25" s="1"/>
  <c r="K77" i="25" s="1"/>
  <c r="K97" i="25" s="1"/>
  <c r="K117" i="25" s="1"/>
  <c r="K137" i="25" s="1"/>
  <c r="K157" i="25" s="1"/>
  <c r="K177" i="25" s="1"/>
  <c r="K197" i="25" s="1"/>
  <c r="K217" i="25" s="1"/>
  <c r="K237" i="25" s="1"/>
  <c r="J17" i="25"/>
  <c r="J37" i="25" s="1"/>
  <c r="J57" i="25" s="1"/>
  <c r="J77" i="25" s="1"/>
  <c r="J97" i="25" s="1"/>
  <c r="J117" i="25" s="1"/>
  <c r="J137" i="25" s="1"/>
  <c r="J157" i="25" s="1"/>
  <c r="J177" i="25" s="1"/>
  <c r="J197" i="25" s="1"/>
  <c r="J217" i="25" s="1"/>
  <c r="J237" i="25" s="1"/>
  <c r="I17" i="25"/>
  <c r="I37" i="25" s="1"/>
  <c r="I57" i="25" s="1"/>
  <c r="I77" i="25" s="1"/>
  <c r="I97" i="25" s="1"/>
  <c r="I117" i="25" s="1"/>
  <c r="I137" i="25" s="1"/>
  <c r="I157" i="25" s="1"/>
  <c r="I177" i="25" s="1"/>
  <c r="I197" i="25" s="1"/>
  <c r="I217" i="25" s="1"/>
  <c r="I237" i="25" s="1"/>
  <c r="H17" i="25"/>
  <c r="G17" i="25"/>
  <c r="G37" i="25" s="1"/>
  <c r="G57" i="25" s="1"/>
  <c r="G77" i="25" s="1"/>
  <c r="G97" i="25" s="1"/>
  <c r="G117" i="25" s="1"/>
  <c r="G137" i="25" s="1"/>
  <c r="G157" i="25" s="1"/>
  <c r="G177" i="25" s="1"/>
  <c r="G197" i="25" s="1"/>
  <c r="G217" i="25" s="1"/>
  <c r="G237" i="25" s="1"/>
  <c r="F17" i="25"/>
  <c r="F37" i="25" s="1"/>
  <c r="F57" i="25" s="1"/>
  <c r="F77" i="25" s="1"/>
  <c r="F97" i="25" s="1"/>
  <c r="F117" i="25" s="1"/>
  <c r="F137" i="25" s="1"/>
  <c r="F157" i="25" s="1"/>
  <c r="F177" i="25" s="1"/>
  <c r="F197" i="25" s="1"/>
  <c r="F217" i="25" s="1"/>
  <c r="F237" i="25" s="1"/>
  <c r="E17" i="25"/>
  <c r="E37" i="25" s="1"/>
  <c r="E57" i="25" s="1"/>
  <c r="E77" i="25" s="1"/>
  <c r="E97" i="25" s="1"/>
  <c r="E117" i="25" s="1"/>
  <c r="E137" i="25" s="1"/>
  <c r="E157" i="25" s="1"/>
  <c r="E177" i="25" s="1"/>
  <c r="E197" i="25" s="1"/>
  <c r="E217" i="25" s="1"/>
  <c r="E237" i="25" s="1"/>
  <c r="D17" i="25"/>
  <c r="AG16" i="25"/>
  <c r="AG36" i="25" s="1"/>
  <c r="AG56" i="25" s="1"/>
  <c r="AG76" i="25" s="1"/>
  <c r="AG96" i="25" s="1"/>
  <c r="AG116" i="25" s="1"/>
  <c r="AG136" i="25" s="1"/>
  <c r="AG156" i="25" s="1"/>
  <c r="AG176" i="25" s="1"/>
  <c r="AG196" i="25" s="1"/>
  <c r="AG216" i="25" s="1"/>
  <c r="AG236" i="25" s="1"/>
  <c r="AF16" i="25"/>
  <c r="AF36" i="25" s="1"/>
  <c r="AF56" i="25" s="1"/>
  <c r="AF76" i="25" s="1"/>
  <c r="AF96" i="25" s="1"/>
  <c r="AF116" i="25" s="1"/>
  <c r="AF136" i="25" s="1"/>
  <c r="AF156" i="25" s="1"/>
  <c r="AF176" i="25" s="1"/>
  <c r="AF196" i="25" s="1"/>
  <c r="AF216" i="25" s="1"/>
  <c r="AF236" i="25" s="1"/>
  <c r="AE16" i="25"/>
  <c r="AE36" i="25" s="1"/>
  <c r="AD16" i="25"/>
  <c r="AD36" i="25" s="1"/>
  <c r="AD56" i="25" s="1"/>
  <c r="AD76" i="25" s="1"/>
  <c r="AD96" i="25" s="1"/>
  <c r="AD116" i="25" s="1"/>
  <c r="AD136" i="25" s="1"/>
  <c r="AD156" i="25" s="1"/>
  <c r="AD176" i="25" s="1"/>
  <c r="AD196" i="25" s="1"/>
  <c r="AD216" i="25" s="1"/>
  <c r="AD236" i="25" s="1"/>
  <c r="AC16" i="25"/>
  <c r="AC36" i="25" s="1"/>
  <c r="AC56" i="25" s="1"/>
  <c r="AC76" i="25" s="1"/>
  <c r="AC96" i="25" s="1"/>
  <c r="AC116" i="25" s="1"/>
  <c r="AC136" i="25" s="1"/>
  <c r="AC156" i="25" s="1"/>
  <c r="AC176" i="25" s="1"/>
  <c r="AC196" i="25" s="1"/>
  <c r="AC216" i="25" s="1"/>
  <c r="AC236" i="25" s="1"/>
  <c r="AB16" i="25"/>
  <c r="AB36" i="25" s="1"/>
  <c r="AB56" i="25" s="1"/>
  <c r="AB76" i="25" s="1"/>
  <c r="AB96" i="25" s="1"/>
  <c r="AB116" i="25" s="1"/>
  <c r="AB136" i="25" s="1"/>
  <c r="AB156" i="25" s="1"/>
  <c r="AB176" i="25" s="1"/>
  <c r="AB196" i="25" s="1"/>
  <c r="AB216" i="25" s="1"/>
  <c r="AB236" i="25" s="1"/>
  <c r="AA16" i="25"/>
  <c r="AA36" i="25" s="1"/>
  <c r="AA56" i="25" s="1"/>
  <c r="AA76" i="25" s="1"/>
  <c r="AA96" i="25" s="1"/>
  <c r="AA116" i="25" s="1"/>
  <c r="AA136" i="25" s="1"/>
  <c r="AA156" i="25" s="1"/>
  <c r="AA176" i="25" s="1"/>
  <c r="AA196" i="25" s="1"/>
  <c r="AA216" i="25" s="1"/>
  <c r="AA236" i="25" s="1"/>
  <c r="Z16" i="25"/>
  <c r="Z36" i="25" s="1"/>
  <c r="Z56" i="25" s="1"/>
  <c r="Z76" i="25" s="1"/>
  <c r="Z96" i="25" s="1"/>
  <c r="Z116" i="25" s="1"/>
  <c r="Z136" i="25" s="1"/>
  <c r="Z156" i="25" s="1"/>
  <c r="Z176" i="25" s="1"/>
  <c r="Z196" i="25" s="1"/>
  <c r="Z216" i="25" s="1"/>
  <c r="Z236" i="25" s="1"/>
  <c r="Y16" i="25"/>
  <c r="Y36" i="25" s="1"/>
  <c r="X16" i="25"/>
  <c r="X36" i="25" s="1"/>
  <c r="X56" i="25" s="1"/>
  <c r="X76" i="25" s="1"/>
  <c r="X96" i="25" s="1"/>
  <c r="X116" i="25" s="1"/>
  <c r="X136" i="25" s="1"/>
  <c r="X156" i="25" s="1"/>
  <c r="X176" i="25" s="1"/>
  <c r="X196" i="25" s="1"/>
  <c r="X216" i="25" s="1"/>
  <c r="X236" i="25" s="1"/>
  <c r="W16" i="25"/>
  <c r="W36" i="25" s="1"/>
  <c r="W56" i="25" s="1"/>
  <c r="W76" i="25" s="1"/>
  <c r="W96" i="25" s="1"/>
  <c r="W116" i="25" s="1"/>
  <c r="W136" i="25" s="1"/>
  <c r="W156" i="25" s="1"/>
  <c r="W176" i="25" s="1"/>
  <c r="W196" i="25" s="1"/>
  <c r="W216" i="25" s="1"/>
  <c r="W236" i="25" s="1"/>
  <c r="V16" i="25"/>
  <c r="V36" i="25" s="1"/>
  <c r="V56" i="25" s="1"/>
  <c r="V76" i="25" s="1"/>
  <c r="V96" i="25" s="1"/>
  <c r="V116" i="25" s="1"/>
  <c r="V136" i="25" s="1"/>
  <c r="V156" i="25" s="1"/>
  <c r="V176" i="25" s="1"/>
  <c r="V196" i="25" s="1"/>
  <c r="V216" i="25" s="1"/>
  <c r="V236" i="25" s="1"/>
  <c r="U16" i="25"/>
  <c r="U36" i="25" s="1"/>
  <c r="U56" i="25" s="1"/>
  <c r="U76" i="25" s="1"/>
  <c r="U96" i="25" s="1"/>
  <c r="U116" i="25" s="1"/>
  <c r="U136" i="25" s="1"/>
  <c r="U156" i="25" s="1"/>
  <c r="U176" i="25" s="1"/>
  <c r="U196" i="25" s="1"/>
  <c r="U216" i="25" s="1"/>
  <c r="U236" i="25" s="1"/>
  <c r="T16" i="25"/>
  <c r="T36" i="25" s="1"/>
  <c r="T56" i="25" s="1"/>
  <c r="T76" i="25" s="1"/>
  <c r="T96" i="25" s="1"/>
  <c r="T116" i="25" s="1"/>
  <c r="T136" i="25" s="1"/>
  <c r="T156" i="25" s="1"/>
  <c r="T176" i="25" s="1"/>
  <c r="T196" i="25" s="1"/>
  <c r="T216" i="25" s="1"/>
  <c r="T236" i="25" s="1"/>
  <c r="S16" i="25"/>
  <c r="S36" i="25" s="1"/>
  <c r="S56" i="25" s="1"/>
  <c r="S76" i="25" s="1"/>
  <c r="S96" i="25" s="1"/>
  <c r="S116" i="25" s="1"/>
  <c r="S136" i="25" s="1"/>
  <c r="S156" i="25" s="1"/>
  <c r="S176" i="25" s="1"/>
  <c r="S196" i="25" s="1"/>
  <c r="S216" i="25" s="1"/>
  <c r="S236" i="25" s="1"/>
  <c r="R16" i="25"/>
  <c r="R36" i="25" s="1"/>
  <c r="R56" i="25" s="1"/>
  <c r="R76" i="25" s="1"/>
  <c r="R96" i="25" s="1"/>
  <c r="R116" i="25" s="1"/>
  <c r="R136" i="25" s="1"/>
  <c r="R156" i="25" s="1"/>
  <c r="R176" i="25" s="1"/>
  <c r="R196" i="25" s="1"/>
  <c r="R216" i="25" s="1"/>
  <c r="R236" i="25" s="1"/>
  <c r="Q16" i="25"/>
  <c r="Q36" i="25" s="1"/>
  <c r="Q56" i="25" s="1"/>
  <c r="Q76" i="25" s="1"/>
  <c r="Q96" i="25" s="1"/>
  <c r="Q116" i="25" s="1"/>
  <c r="Q136" i="25" s="1"/>
  <c r="Q156" i="25" s="1"/>
  <c r="Q176" i="25" s="1"/>
  <c r="Q196" i="25" s="1"/>
  <c r="Q216" i="25" s="1"/>
  <c r="Q236" i="25" s="1"/>
  <c r="P16" i="25"/>
  <c r="P36" i="25" s="1"/>
  <c r="P56" i="25" s="1"/>
  <c r="P76" i="25" s="1"/>
  <c r="P96" i="25" s="1"/>
  <c r="P116" i="25" s="1"/>
  <c r="P136" i="25" s="1"/>
  <c r="P156" i="25" s="1"/>
  <c r="P176" i="25" s="1"/>
  <c r="P196" i="25" s="1"/>
  <c r="P216" i="25" s="1"/>
  <c r="P236" i="25" s="1"/>
  <c r="O16" i="25"/>
  <c r="O36" i="25" s="1"/>
  <c r="N16" i="25"/>
  <c r="N36" i="25" s="1"/>
  <c r="N56" i="25" s="1"/>
  <c r="N76" i="25" s="1"/>
  <c r="N96" i="25" s="1"/>
  <c r="N116" i="25" s="1"/>
  <c r="N136" i="25" s="1"/>
  <c r="N156" i="25" s="1"/>
  <c r="N176" i="25" s="1"/>
  <c r="N196" i="25" s="1"/>
  <c r="N216" i="25" s="1"/>
  <c r="N236" i="25" s="1"/>
  <c r="M16" i="25"/>
  <c r="M36" i="25" s="1"/>
  <c r="M56" i="25" s="1"/>
  <c r="M76" i="25" s="1"/>
  <c r="M96" i="25" s="1"/>
  <c r="M116" i="25" s="1"/>
  <c r="M136" i="25" s="1"/>
  <c r="M156" i="25" s="1"/>
  <c r="M176" i="25" s="1"/>
  <c r="M196" i="25" s="1"/>
  <c r="M216" i="25" s="1"/>
  <c r="M236" i="25" s="1"/>
  <c r="L16" i="25"/>
  <c r="L36" i="25" s="1"/>
  <c r="L56" i="25" s="1"/>
  <c r="L76" i="25" s="1"/>
  <c r="L96" i="25" s="1"/>
  <c r="L116" i="25" s="1"/>
  <c r="L136" i="25" s="1"/>
  <c r="L156" i="25" s="1"/>
  <c r="L176" i="25" s="1"/>
  <c r="L196" i="25" s="1"/>
  <c r="L216" i="25" s="1"/>
  <c r="L236" i="25" s="1"/>
  <c r="K16" i="25"/>
  <c r="K36" i="25" s="1"/>
  <c r="K56" i="25" s="1"/>
  <c r="K76" i="25" s="1"/>
  <c r="K96" i="25" s="1"/>
  <c r="K116" i="25" s="1"/>
  <c r="K136" i="25" s="1"/>
  <c r="K156" i="25" s="1"/>
  <c r="K176" i="25" s="1"/>
  <c r="K196" i="25" s="1"/>
  <c r="K216" i="25" s="1"/>
  <c r="K236" i="25" s="1"/>
  <c r="J16" i="25"/>
  <c r="J36" i="25" s="1"/>
  <c r="J56" i="25" s="1"/>
  <c r="J76" i="25" s="1"/>
  <c r="J96" i="25" s="1"/>
  <c r="J116" i="25" s="1"/>
  <c r="J136" i="25" s="1"/>
  <c r="J156" i="25" s="1"/>
  <c r="J176" i="25" s="1"/>
  <c r="J196" i="25" s="1"/>
  <c r="J216" i="25" s="1"/>
  <c r="J236" i="25" s="1"/>
  <c r="I16" i="25"/>
  <c r="I36" i="25" s="1"/>
  <c r="H16" i="25"/>
  <c r="H36" i="25" s="1"/>
  <c r="H56" i="25" s="1"/>
  <c r="H76" i="25" s="1"/>
  <c r="H96" i="25" s="1"/>
  <c r="H116" i="25" s="1"/>
  <c r="H136" i="25" s="1"/>
  <c r="H156" i="25" s="1"/>
  <c r="H176" i="25" s="1"/>
  <c r="H196" i="25" s="1"/>
  <c r="H216" i="25" s="1"/>
  <c r="H236" i="25" s="1"/>
  <c r="G16" i="25"/>
  <c r="G36" i="25" s="1"/>
  <c r="G56" i="25" s="1"/>
  <c r="G76" i="25" s="1"/>
  <c r="G96" i="25" s="1"/>
  <c r="G116" i="25" s="1"/>
  <c r="G136" i="25" s="1"/>
  <c r="G156" i="25" s="1"/>
  <c r="G176" i="25" s="1"/>
  <c r="G196" i="25" s="1"/>
  <c r="G216" i="25" s="1"/>
  <c r="G236" i="25" s="1"/>
  <c r="F16" i="25"/>
  <c r="F36" i="25" s="1"/>
  <c r="F56" i="25" s="1"/>
  <c r="F76" i="25" s="1"/>
  <c r="F96" i="25" s="1"/>
  <c r="F116" i="25" s="1"/>
  <c r="F136" i="25" s="1"/>
  <c r="F156" i="25" s="1"/>
  <c r="F176" i="25" s="1"/>
  <c r="F196" i="25" s="1"/>
  <c r="F216" i="25" s="1"/>
  <c r="F236" i="25" s="1"/>
  <c r="E16" i="25"/>
  <c r="E36" i="25" s="1"/>
  <c r="E56" i="25" s="1"/>
  <c r="E76" i="25" s="1"/>
  <c r="E96" i="25" s="1"/>
  <c r="E116" i="25" s="1"/>
  <c r="E136" i="25" s="1"/>
  <c r="E156" i="25" s="1"/>
  <c r="E176" i="25" s="1"/>
  <c r="E196" i="25" s="1"/>
  <c r="E216" i="25" s="1"/>
  <c r="E236" i="25" s="1"/>
  <c r="D16" i="25"/>
  <c r="D36" i="25" s="1"/>
  <c r="D56" i="25" s="1"/>
  <c r="D76" i="25" s="1"/>
  <c r="D96" i="25" s="1"/>
  <c r="D116" i="25" s="1"/>
  <c r="D136" i="25" s="1"/>
  <c r="D156" i="25" s="1"/>
  <c r="D176" i="25" s="1"/>
  <c r="D196" i="25" s="1"/>
  <c r="D216" i="25" s="1"/>
  <c r="D236" i="25" s="1"/>
  <c r="AG15" i="25"/>
  <c r="AG35" i="25" s="1"/>
  <c r="AG55" i="25" s="1"/>
  <c r="AG75" i="25" s="1"/>
  <c r="AG95" i="25" s="1"/>
  <c r="AG115" i="25" s="1"/>
  <c r="AG135" i="25" s="1"/>
  <c r="AG155" i="25" s="1"/>
  <c r="AG175" i="25" s="1"/>
  <c r="AG195" i="25" s="1"/>
  <c r="AG215" i="25" s="1"/>
  <c r="AG235" i="25" s="1"/>
  <c r="AF15" i="25"/>
  <c r="AE15" i="25"/>
  <c r="AE35" i="25" s="1"/>
  <c r="AE55" i="25" s="1"/>
  <c r="AE75" i="25" s="1"/>
  <c r="AE95" i="25" s="1"/>
  <c r="AE115" i="25" s="1"/>
  <c r="AE135" i="25" s="1"/>
  <c r="AE155" i="25" s="1"/>
  <c r="AE175" i="25" s="1"/>
  <c r="AE195" i="25" s="1"/>
  <c r="AE215" i="25" s="1"/>
  <c r="AE235" i="25" s="1"/>
  <c r="AD15" i="25"/>
  <c r="AC15" i="25"/>
  <c r="AC35" i="25" s="1"/>
  <c r="AC55" i="25" s="1"/>
  <c r="AC75" i="25" s="1"/>
  <c r="AC95" i="25" s="1"/>
  <c r="AC115" i="25" s="1"/>
  <c r="AC135" i="25" s="1"/>
  <c r="AC155" i="25" s="1"/>
  <c r="AC175" i="25" s="1"/>
  <c r="AC195" i="25" s="1"/>
  <c r="AC215" i="25" s="1"/>
  <c r="AC235" i="25" s="1"/>
  <c r="AB15" i="25"/>
  <c r="AA15" i="25"/>
  <c r="AA35" i="25" s="1"/>
  <c r="AA55" i="25" s="1"/>
  <c r="AA75" i="25" s="1"/>
  <c r="AA95" i="25" s="1"/>
  <c r="AA115" i="25" s="1"/>
  <c r="AA135" i="25" s="1"/>
  <c r="AA155" i="25" s="1"/>
  <c r="AA175" i="25" s="1"/>
  <c r="AA195" i="25" s="1"/>
  <c r="AA215" i="25" s="1"/>
  <c r="AA235" i="25" s="1"/>
  <c r="Z15" i="25"/>
  <c r="Z35" i="25" s="1"/>
  <c r="Z55" i="25" s="1"/>
  <c r="Z75" i="25" s="1"/>
  <c r="Z95" i="25" s="1"/>
  <c r="Z115" i="25" s="1"/>
  <c r="Z135" i="25" s="1"/>
  <c r="Z155" i="25" s="1"/>
  <c r="Z175" i="25" s="1"/>
  <c r="Z195" i="25" s="1"/>
  <c r="Z215" i="25" s="1"/>
  <c r="Z235" i="25" s="1"/>
  <c r="Y15" i="25"/>
  <c r="Y35" i="25" s="1"/>
  <c r="Y55" i="25" s="1"/>
  <c r="Y75" i="25" s="1"/>
  <c r="Y95" i="25" s="1"/>
  <c r="Y115" i="25" s="1"/>
  <c r="Y135" i="25" s="1"/>
  <c r="Y155" i="25" s="1"/>
  <c r="Y175" i="25" s="1"/>
  <c r="Y195" i="25" s="1"/>
  <c r="Y215" i="25" s="1"/>
  <c r="Y235" i="25" s="1"/>
  <c r="X15" i="25"/>
  <c r="W15" i="25"/>
  <c r="W35" i="25" s="1"/>
  <c r="W55" i="25" s="1"/>
  <c r="W75" i="25" s="1"/>
  <c r="W95" i="25" s="1"/>
  <c r="W115" i="25" s="1"/>
  <c r="W135" i="25" s="1"/>
  <c r="W155" i="25" s="1"/>
  <c r="W175" i="25" s="1"/>
  <c r="W195" i="25" s="1"/>
  <c r="W215" i="25" s="1"/>
  <c r="W235" i="25" s="1"/>
  <c r="V15" i="25"/>
  <c r="U15" i="25"/>
  <c r="U35" i="25" s="1"/>
  <c r="U55" i="25" s="1"/>
  <c r="U75" i="25" s="1"/>
  <c r="U95" i="25" s="1"/>
  <c r="U115" i="25" s="1"/>
  <c r="U135" i="25" s="1"/>
  <c r="U155" i="25" s="1"/>
  <c r="U175" i="25" s="1"/>
  <c r="U195" i="25" s="1"/>
  <c r="U215" i="25" s="1"/>
  <c r="U235" i="25" s="1"/>
  <c r="T15" i="25"/>
  <c r="S15" i="25"/>
  <c r="S35" i="25" s="1"/>
  <c r="S55" i="25" s="1"/>
  <c r="S75" i="25" s="1"/>
  <c r="S95" i="25" s="1"/>
  <c r="S115" i="25" s="1"/>
  <c r="S135" i="25" s="1"/>
  <c r="S155" i="25" s="1"/>
  <c r="S175" i="25" s="1"/>
  <c r="S195" i="25" s="1"/>
  <c r="S215" i="25" s="1"/>
  <c r="S235" i="25" s="1"/>
  <c r="R15" i="25"/>
  <c r="R35" i="25" s="1"/>
  <c r="R55" i="25" s="1"/>
  <c r="R75" i="25" s="1"/>
  <c r="R95" i="25" s="1"/>
  <c r="R115" i="25" s="1"/>
  <c r="R135" i="25" s="1"/>
  <c r="R155" i="25" s="1"/>
  <c r="R175" i="25" s="1"/>
  <c r="R195" i="25" s="1"/>
  <c r="R215" i="25" s="1"/>
  <c r="R235" i="25" s="1"/>
  <c r="Q15" i="25"/>
  <c r="Q35" i="25" s="1"/>
  <c r="Q55" i="25" s="1"/>
  <c r="Q75" i="25" s="1"/>
  <c r="Q95" i="25" s="1"/>
  <c r="Q115" i="25" s="1"/>
  <c r="Q135" i="25" s="1"/>
  <c r="Q155" i="25" s="1"/>
  <c r="Q175" i="25" s="1"/>
  <c r="Q195" i="25" s="1"/>
  <c r="Q215" i="25" s="1"/>
  <c r="Q235" i="25" s="1"/>
  <c r="P15" i="25"/>
  <c r="O15" i="25"/>
  <c r="O35" i="25" s="1"/>
  <c r="O55" i="25" s="1"/>
  <c r="O75" i="25" s="1"/>
  <c r="O95" i="25" s="1"/>
  <c r="O115" i="25" s="1"/>
  <c r="O135" i="25" s="1"/>
  <c r="O155" i="25" s="1"/>
  <c r="O175" i="25" s="1"/>
  <c r="O195" i="25" s="1"/>
  <c r="O215" i="25" s="1"/>
  <c r="O235" i="25" s="1"/>
  <c r="N15" i="25"/>
  <c r="M15" i="25"/>
  <c r="M35" i="25" s="1"/>
  <c r="M55" i="25" s="1"/>
  <c r="M75" i="25" s="1"/>
  <c r="M95" i="25" s="1"/>
  <c r="M115" i="25" s="1"/>
  <c r="M135" i="25" s="1"/>
  <c r="M155" i="25" s="1"/>
  <c r="M175" i="25" s="1"/>
  <c r="M195" i="25" s="1"/>
  <c r="M215" i="25" s="1"/>
  <c r="M235" i="25" s="1"/>
  <c r="L15" i="25"/>
  <c r="K15" i="25"/>
  <c r="K35" i="25" s="1"/>
  <c r="K55" i="25" s="1"/>
  <c r="K75" i="25" s="1"/>
  <c r="K95" i="25" s="1"/>
  <c r="K115" i="25" s="1"/>
  <c r="K135" i="25" s="1"/>
  <c r="K155" i="25" s="1"/>
  <c r="K175" i="25" s="1"/>
  <c r="K195" i="25" s="1"/>
  <c r="K215" i="25" s="1"/>
  <c r="K235" i="25" s="1"/>
  <c r="J15" i="25"/>
  <c r="J35" i="25" s="1"/>
  <c r="J55" i="25" s="1"/>
  <c r="J75" i="25" s="1"/>
  <c r="J95" i="25" s="1"/>
  <c r="J115" i="25" s="1"/>
  <c r="J135" i="25" s="1"/>
  <c r="J155" i="25" s="1"/>
  <c r="J175" i="25" s="1"/>
  <c r="J195" i="25" s="1"/>
  <c r="J215" i="25" s="1"/>
  <c r="J235" i="25" s="1"/>
  <c r="I15" i="25"/>
  <c r="I35" i="25" s="1"/>
  <c r="I55" i="25" s="1"/>
  <c r="I75" i="25" s="1"/>
  <c r="I95" i="25" s="1"/>
  <c r="I115" i="25" s="1"/>
  <c r="I135" i="25" s="1"/>
  <c r="I155" i="25" s="1"/>
  <c r="I175" i="25" s="1"/>
  <c r="I195" i="25" s="1"/>
  <c r="I215" i="25" s="1"/>
  <c r="I235" i="25" s="1"/>
  <c r="H15" i="25"/>
  <c r="G15" i="25"/>
  <c r="G35" i="25" s="1"/>
  <c r="G55" i="25" s="1"/>
  <c r="G75" i="25" s="1"/>
  <c r="G95" i="25" s="1"/>
  <c r="G115" i="25" s="1"/>
  <c r="G135" i="25" s="1"/>
  <c r="G155" i="25" s="1"/>
  <c r="G175" i="25" s="1"/>
  <c r="G195" i="25" s="1"/>
  <c r="G215" i="25" s="1"/>
  <c r="G235" i="25" s="1"/>
  <c r="F15" i="25"/>
  <c r="E15" i="25"/>
  <c r="E35" i="25" s="1"/>
  <c r="E55" i="25" s="1"/>
  <c r="E75" i="25" s="1"/>
  <c r="E95" i="25" s="1"/>
  <c r="E115" i="25" s="1"/>
  <c r="E135" i="25" s="1"/>
  <c r="E155" i="25" s="1"/>
  <c r="E175" i="25" s="1"/>
  <c r="E195" i="25" s="1"/>
  <c r="E215" i="25" s="1"/>
  <c r="E235" i="25" s="1"/>
  <c r="D15" i="25"/>
  <c r="AG14" i="25"/>
  <c r="AG34" i="25" s="1"/>
  <c r="AG54" i="25" s="1"/>
  <c r="AG74" i="25" s="1"/>
  <c r="AG94" i="25" s="1"/>
  <c r="AG114" i="25" s="1"/>
  <c r="AG134" i="25" s="1"/>
  <c r="AG154" i="25" s="1"/>
  <c r="AG174" i="25" s="1"/>
  <c r="AG194" i="25" s="1"/>
  <c r="AG214" i="25" s="1"/>
  <c r="AG234" i="25" s="1"/>
  <c r="AF14" i="25"/>
  <c r="AF34" i="25" s="1"/>
  <c r="AF54" i="25" s="1"/>
  <c r="AF74" i="25" s="1"/>
  <c r="AF94" i="25" s="1"/>
  <c r="AF114" i="25" s="1"/>
  <c r="AF134" i="25" s="1"/>
  <c r="AF154" i="25" s="1"/>
  <c r="AF174" i="25" s="1"/>
  <c r="AF194" i="25" s="1"/>
  <c r="AF214" i="25" s="1"/>
  <c r="AF234" i="25" s="1"/>
  <c r="AE14" i="25"/>
  <c r="AE34" i="25" s="1"/>
  <c r="AD14" i="25"/>
  <c r="AD34" i="25" s="1"/>
  <c r="AD54" i="25" s="1"/>
  <c r="AD74" i="25" s="1"/>
  <c r="AD94" i="25" s="1"/>
  <c r="AD114" i="25" s="1"/>
  <c r="AD134" i="25" s="1"/>
  <c r="AD154" i="25" s="1"/>
  <c r="AD174" i="25" s="1"/>
  <c r="AD194" i="25" s="1"/>
  <c r="AD214" i="25" s="1"/>
  <c r="AD234" i="25" s="1"/>
  <c r="AC14" i="25"/>
  <c r="AC34" i="25" s="1"/>
  <c r="AC54" i="25" s="1"/>
  <c r="AC74" i="25" s="1"/>
  <c r="AC94" i="25" s="1"/>
  <c r="AC114" i="25" s="1"/>
  <c r="AC134" i="25" s="1"/>
  <c r="AC154" i="25" s="1"/>
  <c r="AC174" i="25" s="1"/>
  <c r="AC194" i="25" s="1"/>
  <c r="AC214" i="25" s="1"/>
  <c r="AC234" i="25" s="1"/>
  <c r="AB14" i="25"/>
  <c r="AB34" i="25" s="1"/>
  <c r="AB54" i="25" s="1"/>
  <c r="AB74" i="25" s="1"/>
  <c r="AB94" i="25" s="1"/>
  <c r="AB114" i="25" s="1"/>
  <c r="AB134" i="25" s="1"/>
  <c r="AB154" i="25" s="1"/>
  <c r="AB174" i="25" s="1"/>
  <c r="AB194" i="25" s="1"/>
  <c r="AB214" i="25" s="1"/>
  <c r="AB234" i="25" s="1"/>
  <c r="AA14" i="25"/>
  <c r="AA34" i="25" s="1"/>
  <c r="AA54" i="25" s="1"/>
  <c r="AA74" i="25" s="1"/>
  <c r="AA94" i="25" s="1"/>
  <c r="AA114" i="25" s="1"/>
  <c r="AA134" i="25" s="1"/>
  <c r="AA154" i="25" s="1"/>
  <c r="AA174" i="25" s="1"/>
  <c r="AA194" i="25" s="1"/>
  <c r="AA214" i="25" s="1"/>
  <c r="AA234" i="25" s="1"/>
  <c r="Z14" i="25"/>
  <c r="Z34" i="25" s="1"/>
  <c r="Z54" i="25" s="1"/>
  <c r="Z74" i="25" s="1"/>
  <c r="Z94" i="25" s="1"/>
  <c r="Z114" i="25" s="1"/>
  <c r="Z134" i="25" s="1"/>
  <c r="Z154" i="25" s="1"/>
  <c r="Z174" i="25" s="1"/>
  <c r="Z194" i="25" s="1"/>
  <c r="Z214" i="25" s="1"/>
  <c r="Z234" i="25" s="1"/>
  <c r="Y14" i="25"/>
  <c r="Y34" i="25" s="1"/>
  <c r="X14" i="25"/>
  <c r="X34" i="25" s="1"/>
  <c r="X54" i="25" s="1"/>
  <c r="X74" i="25" s="1"/>
  <c r="X94" i="25" s="1"/>
  <c r="X114" i="25" s="1"/>
  <c r="X134" i="25" s="1"/>
  <c r="X154" i="25" s="1"/>
  <c r="X174" i="25" s="1"/>
  <c r="X194" i="25" s="1"/>
  <c r="X214" i="25" s="1"/>
  <c r="X234" i="25" s="1"/>
  <c r="W14" i="25"/>
  <c r="W34" i="25" s="1"/>
  <c r="W54" i="25" s="1"/>
  <c r="W74" i="25" s="1"/>
  <c r="W94" i="25" s="1"/>
  <c r="W114" i="25" s="1"/>
  <c r="W134" i="25" s="1"/>
  <c r="W154" i="25" s="1"/>
  <c r="W174" i="25" s="1"/>
  <c r="W194" i="25" s="1"/>
  <c r="W214" i="25" s="1"/>
  <c r="W234" i="25" s="1"/>
  <c r="V14" i="25"/>
  <c r="V34" i="25" s="1"/>
  <c r="V54" i="25" s="1"/>
  <c r="V74" i="25" s="1"/>
  <c r="V94" i="25" s="1"/>
  <c r="V114" i="25" s="1"/>
  <c r="V134" i="25" s="1"/>
  <c r="V154" i="25" s="1"/>
  <c r="V174" i="25" s="1"/>
  <c r="V194" i="25" s="1"/>
  <c r="V214" i="25" s="1"/>
  <c r="V234" i="25" s="1"/>
  <c r="U14" i="25"/>
  <c r="U34" i="25" s="1"/>
  <c r="U54" i="25" s="1"/>
  <c r="U74" i="25" s="1"/>
  <c r="U94" i="25" s="1"/>
  <c r="U114" i="25" s="1"/>
  <c r="U134" i="25" s="1"/>
  <c r="U154" i="25" s="1"/>
  <c r="U174" i="25" s="1"/>
  <c r="U194" i="25" s="1"/>
  <c r="U214" i="25" s="1"/>
  <c r="U234" i="25" s="1"/>
  <c r="T14" i="25"/>
  <c r="T34" i="25" s="1"/>
  <c r="T54" i="25" s="1"/>
  <c r="T74" i="25" s="1"/>
  <c r="T94" i="25" s="1"/>
  <c r="T114" i="25" s="1"/>
  <c r="T134" i="25" s="1"/>
  <c r="T154" i="25" s="1"/>
  <c r="T174" i="25" s="1"/>
  <c r="T194" i="25" s="1"/>
  <c r="T214" i="25" s="1"/>
  <c r="T234" i="25" s="1"/>
  <c r="S14" i="25"/>
  <c r="S34" i="25" s="1"/>
  <c r="S54" i="25" s="1"/>
  <c r="S74" i="25" s="1"/>
  <c r="S94" i="25" s="1"/>
  <c r="S114" i="25" s="1"/>
  <c r="S134" i="25" s="1"/>
  <c r="S154" i="25" s="1"/>
  <c r="S174" i="25" s="1"/>
  <c r="S194" i="25" s="1"/>
  <c r="S214" i="25" s="1"/>
  <c r="S234" i="25" s="1"/>
  <c r="R14" i="25"/>
  <c r="R34" i="25" s="1"/>
  <c r="R54" i="25" s="1"/>
  <c r="R74" i="25" s="1"/>
  <c r="R94" i="25" s="1"/>
  <c r="R114" i="25" s="1"/>
  <c r="R134" i="25" s="1"/>
  <c r="R154" i="25" s="1"/>
  <c r="R174" i="25" s="1"/>
  <c r="R194" i="25" s="1"/>
  <c r="R214" i="25" s="1"/>
  <c r="R234" i="25" s="1"/>
  <c r="Q14" i="25"/>
  <c r="Q34" i="25" s="1"/>
  <c r="Q54" i="25" s="1"/>
  <c r="Q74" i="25" s="1"/>
  <c r="Q94" i="25" s="1"/>
  <c r="Q114" i="25" s="1"/>
  <c r="Q134" i="25" s="1"/>
  <c r="Q154" i="25" s="1"/>
  <c r="Q174" i="25" s="1"/>
  <c r="Q194" i="25" s="1"/>
  <c r="Q214" i="25" s="1"/>
  <c r="Q234" i="25" s="1"/>
  <c r="P14" i="25"/>
  <c r="P34" i="25" s="1"/>
  <c r="P54" i="25" s="1"/>
  <c r="P74" i="25" s="1"/>
  <c r="P94" i="25" s="1"/>
  <c r="P114" i="25" s="1"/>
  <c r="P134" i="25" s="1"/>
  <c r="P154" i="25" s="1"/>
  <c r="P174" i="25" s="1"/>
  <c r="P194" i="25" s="1"/>
  <c r="P214" i="25" s="1"/>
  <c r="P234" i="25" s="1"/>
  <c r="O14" i="25"/>
  <c r="O34" i="25" s="1"/>
  <c r="N14" i="25"/>
  <c r="N34" i="25" s="1"/>
  <c r="N54" i="25" s="1"/>
  <c r="N74" i="25" s="1"/>
  <c r="N94" i="25" s="1"/>
  <c r="N114" i="25" s="1"/>
  <c r="N134" i="25" s="1"/>
  <c r="N154" i="25" s="1"/>
  <c r="N174" i="25" s="1"/>
  <c r="N194" i="25" s="1"/>
  <c r="N214" i="25" s="1"/>
  <c r="N234" i="25" s="1"/>
  <c r="M14" i="25"/>
  <c r="M34" i="25" s="1"/>
  <c r="M54" i="25" s="1"/>
  <c r="M74" i="25" s="1"/>
  <c r="M94" i="25" s="1"/>
  <c r="M114" i="25" s="1"/>
  <c r="M134" i="25" s="1"/>
  <c r="M154" i="25" s="1"/>
  <c r="M174" i="25" s="1"/>
  <c r="M194" i="25" s="1"/>
  <c r="M214" i="25" s="1"/>
  <c r="M234" i="25" s="1"/>
  <c r="L14" i="25"/>
  <c r="L34" i="25" s="1"/>
  <c r="L54" i="25" s="1"/>
  <c r="L74" i="25" s="1"/>
  <c r="L94" i="25" s="1"/>
  <c r="L114" i="25" s="1"/>
  <c r="L134" i="25" s="1"/>
  <c r="L154" i="25" s="1"/>
  <c r="L174" i="25" s="1"/>
  <c r="L194" i="25" s="1"/>
  <c r="L214" i="25" s="1"/>
  <c r="L234" i="25" s="1"/>
  <c r="K14" i="25"/>
  <c r="K34" i="25" s="1"/>
  <c r="K54" i="25" s="1"/>
  <c r="K74" i="25" s="1"/>
  <c r="K94" i="25" s="1"/>
  <c r="K114" i="25" s="1"/>
  <c r="K134" i="25" s="1"/>
  <c r="K154" i="25" s="1"/>
  <c r="K174" i="25" s="1"/>
  <c r="K194" i="25" s="1"/>
  <c r="K214" i="25" s="1"/>
  <c r="K234" i="25" s="1"/>
  <c r="J14" i="25"/>
  <c r="J34" i="25" s="1"/>
  <c r="J54" i="25" s="1"/>
  <c r="J74" i="25" s="1"/>
  <c r="J94" i="25" s="1"/>
  <c r="J114" i="25" s="1"/>
  <c r="J134" i="25" s="1"/>
  <c r="J154" i="25" s="1"/>
  <c r="J174" i="25" s="1"/>
  <c r="J194" i="25" s="1"/>
  <c r="J214" i="25" s="1"/>
  <c r="J234" i="25" s="1"/>
  <c r="I14" i="25"/>
  <c r="I34" i="25" s="1"/>
  <c r="I54" i="25" s="1"/>
  <c r="I74" i="25" s="1"/>
  <c r="I94" i="25" s="1"/>
  <c r="I114" i="25" s="1"/>
  <c r="I134" i="25" s="1"/>
  <c r="I154" i="25" s="1"/>
  <c r="I174" i="25" s="1"/>
  <c r="I194" i="25" s="1"/>
  <c r="I214" i="25" s="1"/>
  <c r="I234" i="25" s="1"/>
  <c r="H14" i="25"/>
  <c r="H34" i="25" s="1"/>
  <c r="H54" i="25" s="1"/>
  <c r="H74" i="25" s="1"/>
  <c r="H94" i="25" s="1"/>
  <c r="H114" i="25" s="1"/>
  <c r="H134" i="25" s="1"/>
  <c r="H154" i="25" s="1"/>
  <c r="H174" i="25" s="1"/>
  <c r="H194" i="25" s="1"/>
  <c r="H214" i="25" s="1"/>
  <c r="H234" i="25" s="1"/>
  <c r="G14" i="25"/>
  <c r="G34" i="25" s="1"/>
  <c r="G54" i="25" s="1"/>
  <c r="G74" i="25" s="1"/>
  <c r="G94" i="25" s="1"/>
  <c r="G114" i="25" s="1"/>
  <c r="G134" i="25" s="1"/>
  <c r="G154" i="25" s="1"/>
  <c r="G174" i="25" s="1"/>
  <c r="G194" i="25" s="1"/>
  <c r="G214" i="25" s="1"/>
  <c r="G234" i="25" s="1"/>
  <c r="F14" i="25"/>
  <c r="F34" i="25" s="1"/>
  <c r="F54" i="25" s="1"/>
  <c r="F74" i="25" s="1"/>
  <c r="F94" i="25" s="1"/>
  <c r="F114" i="25" s="1"/>
  <c r="F134" i="25" s="1"/>
  <c r="F154" i="25" s="1"/>
  <c r="F174" i="25" s="1"/>
  <c r="F194" i="25" s="1"/>
  <c r="F214" i="25" s="1"/>
  <c r="F234" i="25" s="1"/>
  <c r="E14" i="25"/>
  <c r="E34" i="25" s="1"/>
  <c r="E54" i="25" s="1"/>
  <c r="E74" i="25" s="1"/>
  <c r="E94" i="25" s="1"/>
  <c r="E114" i="25" s="1"/>
  <c r="E134" i="25" s="1"/>
  <c r="E154" i="25" s="1"/>
  <c r="E174" i="25" s="1"/>
  <c r="E194" i="25" s="1"/>
  <c r="E214" i="25" s="1"/>
  <c r="E234" i="25" s="1"/>
  <c r="D14" i="25"/>
  <c r="D34" i="25" s="1"/>
  <c r="D54" i="25" s="1"/>
  <c r="D74" i="25" s="1"/>
  <c r="D94" i="25" s="1"/>
  <c r="D114" i="25" s="1"/>
  <c r="D134" i="25" s="1"/>
  <c r="D154" i="25" s="1"/>
  <c r="D174" i="25" s="1"/>
  <c r="D194" i="25" s="1"/>
  <c r="D214" i="25" s="1"/>
  <c r="D234" i="25" s="1"/>
  <c r="AG13" i="25"/>
  <c r="AG33" i="25" s="1"/>
  <c r="AG53" i="25" s="1"/>
  <c r="AG73" i="25" s="1"/>
  <c r="AG93" i="25" s="1"/>
  <c r="AG113" i="25" s="1"/>
  <c r="AG133" i="25" s="1"/>
  <c r="AG153" i="25" s="1"/>
  <c r="AG173" i="25" s="1"/>
  <c r="AG193" i="25" s="1"/>
  <c r="AG213" i="25" s="1"/>
  <c r="AG233" i="25" s="1"/>
  <c r="AF13" i="25"/>
  <c r="AE13" i="25"/>
  <c r="AE33" i="25" s="1"/>
  <c r="AE53" i="25" s="1"/>
  <c r="AE73" i="25" s="1"/>
  <c r="AE93" i="25" s="1"/>
  <c r="AE113" i="25" s="1"/>
  <c r="AE133" i="25" s="1"/>
  <c r="AE153" i="25" s="1"/>
  <c r="AE173" i="25" s="1"/>
  <c r="AE193" i="25" s="1"/>
  <c r="AE213" i="25" s="1"/>
  <c r="AE233" i="25" s="1"/>
  <c r="AD13" i="25"/>
  <c r="AD33" i="25" s="1"/>
  <c r="AD53" i="25" s="1"/>
  <c r="AD73" i="25" s="1"/>
  <c r="AD93" i="25" s="1"/>
  <c r="AD113" i="25" s="1"/>
  <c r="AD133" i="25" s="1"/>
  <c r="AD153" i="25" s="1"/>
  <c r="AD173" i="25" s="1"/>
  <c r="AD193" i="25" s="1"/>
  <c r="AD213" i="25" s="1"/>
  <c r="AD233" i="25" s="1"/>
  <c r="AC13" i="25"/>
  <c r="AC33" i="25" s="1"/>
  <c r="AC53" i="25" s="1"/>
  <c r="AC73" i="25" s="1"/>
  <c r="AC93" i="25" s="1"/>
  <c r="AC113" i="25" s="1"/>
  <c r="AC133" i="25" s="1"/>
  <c r="AC153" i="25" s="1"/>
  <c r="AC173" i="25" s="1"/>
  <c r="AC193" i="25" s="1"/>
  <c r="AC213" i="25" s="1"/>
  <c r="AC233" i="25" s="1"/>
  <c r="AB13" i="25"/>
  <c r="AA13" i="25"/>
  <c r="AA33" i="25" s="1"/>
  <c r="AA53" i="25" s="1"/>
  <c r="AA73" i="25" s="1"/>
  <c r="AA93" i="25" s="1"/>
  <c r="AA113" i="25" s="1"/>
  <c r="AA133" i="25" s="1"/>
  <c r="AA153" i="25" s="1"/>
  <c r="AA173" i="25" s="1"/>
  <c r="AA193" i="25" s="1"/>
  <c r="AA213" i="25" s="1"/>
  <c r="AA233" i="25" s="1"/>
  <c r="Z13" i="25"/>
  <c r="Z33" i="25" s="1"/>
  <c r="Z53" i="25" s="1"/>
  <c r="Z73" i="25" s="1"/>
  <c r="Z93" i="25" s="1"/>
  <c r="Z113" i="25" s="1"/>
  <c r="Z133" i="25" s="1"/>
  <c r="Z153" i="25" s="1"/>
  <c r="Z173" i="25" s="1"/>
  <c r="Z193" i="25" s="1"/>
  <c r="Z213" i="25" s="1"/>
  <c r="Z233" i="25" s="1"/>
  <c r="Y13" i="25"/>
  <c r="Y33" i="25" s="1"/>
  <c r="Y53" i="25" s="1"/>
  <c r="Y73" i="25" s="1"/>
  <c r="Y93" i="25" s="1"/>
  <c r="Y113" i="25" s="1"/>
  <c r="Y133" i="25" s="1"/>
  <c r="Y153" i="25" s="1"/>
  <c r="Y173" i="25" s="1"/>
  <c r="Y193" i="25" s="1"/>
  <c r="Y213" i="25" s="1"/>
  <c r="Y233" i="25" s="1"/>
  <c r="X13" i="25"/>
  <c r="W13" i="25"/>
  <c r="W33" i="25" s="1"/>
  <c r="W53" i="25" s="1"/>
  <c r="W73" i="25" s="1"/>
  <c r="W93" i="25" s="1"/>
  <c r="W113" i="25" s="1"/>
  <c r="W133" i="25" s="1"/>
  <c r="W153" i="25" s="1"/>
  <c r="W173" i="25" s="1"/>
  <c r="W193" i="25" s="1"/>
  <c r="W213" i="25" s="1"/>
  <c r="W233" i="25" s="1"/>
  <c r="V13" i="25"/>
  <c r="V33" i="25" s="1"/>
  <c r="V53" i="25" s="1"/>
  <c r="V73" i="25" s="1"/>
  <c r="V93" i="25" s="1"/>
  <c r="V113" i="25" s="1"/>
  <c r="V133" i="25" s="1"/>
  <c r="V153" i="25" s="1"/>
  <c r="V173" i="25" s="1"/>
  <c r="V193" i="25" s="1"/>
  <c r="V213" i="25" s="1"/>
  <c r="V233" i="25" s="1"/>
  <c r="U13" i="25"/>
  <c r="U33" i="25" s="1"/>
  <c r="U53" i="25" s="1"/>
  <c r="U73" i="25" s="1"/>
  <c r="U93" i="25" s="1"/>
  <c r="U113" i="25" s="1"/>
  <c r="U133" i="25" s="1"/>
  <c r="U153" i="25" s="1"/>
  <c r="U173" i="25" s="1"/>
  <c r="U193" i="25" s="1"/>
  <c r="U213" i="25" s="1"/>
  <c r="U233" i="25" s="1"/>
  <c r="T13" i="25"/>
  <c r="S13" i="25"/>
  <c r="S33" i="25" s="1"/>
  <c r="S53" i="25" s="1"/>
  <c r="S73" i="25" s="1"/>
  <c r="S93" i="25" s="1"/>
  <c r="S113" i="25" s="1"/>
  <c r="S133" i="25" s="1"/>
  <c r="S153" i="25" s="1"/>
  <c r="S173" i="25" s="1"/>
  <c r="S193" i="25" s="1"/>
  <c r="S213" i="25" s="1"/>
  <c r="S233" i="25" s="1"/>
  <c r="R13" i="25"/>
  <c r="R33" i="25" s="1"/>
  <c r="R53" i="25" s="1"/>
  <c r="R73" i="25" s="1"/>
  <c r="R93" i="25" s="1"/>
  <c r="R113" i="25" s="1"/>
  <c r="R133" i="25" s="1"/>
  <c r="R153" i="25" s="1"/>
  <c r="R173" i="25" s="1"/>
  <c r="R193" i="25" s="1"/>
  <c r="R213" i="25" s="1"/>
  <c r="R233" i="25" s="1"/>
  <c r="Q13" i="25"/>
  <c r="Q33" i="25" s="1"/>
  <c r="Q53" i="25" s="1"/>
  <c r="Q73" i="25" s="1"/>
  <c r="Q93" i="25" s="1"/>
  <c r="Q113" i="25" s="1"/>
  <c r="Q133" i="25" s="1"/>
  <c r="Q153" i="25" s="1"/>
  <c r="Q173" i="25" s="1"/>
  <c r="Q193" i="25" s="1"/>
  <c r="Q213" i="25" s="1"/>
  <c r="Q233" i="25" s="1"/>
  <c r="P13" i="25"/>
  <c r="O13" i="25"/>
  <c r="O33" i="25" s="1"/>
  <c r="O53" i="25" s="1"/>
  <c r="O73" i="25" s="1"/>
  <c r="O93" i="25" s="1"/>
  <c r="O113" i="25" s="1"/>
  <c r="O133" i="25" s="1"/>
  <c r="O153" i="25" s="1"/>
  <c r="O173" i="25" s="1"/>
  <c r="O193" i="25" s="1"/>
  <c r="O213" i="25" s="1"/>
  <c r="O233" i="25" s="1"/>
  <c r="N13" i="25"/>
  <c r="N33" i="25" s="1"/>
  <c r="N53" i="25" s="1"/>
  <c r="N73" i="25" s="1"/>
  <c r="N93" i="25" s="1"/>
  <c r="N113" i="25" s="1"/>
  <c r="N133" i="25" s="1"/>
  <c r="N153" i="25" s="1"/>
  <c r="N173" i="25" s="1"/>
  <c r="N193" i="25" s="1"/>
  <c r="N213" i="25" s="1"/>
  <c r="N233" i="25" s="1"/>
  <c r="M13" i="25"/>
  <c r="M33" i="25" s="1"/>
  <c r="M53" i="25" s="1"/>
  <c r="M73" i="25" s="1"/>
  <c r="M93" i="25" s="1"/>
  <c r="M113" i="25" s="1"/>
  <c r="M133" i="25" s="1"/>
  <c r="M153" i="25" s="1"/>
  <c r="M173" i="25" s="1"/>
  <c r="M193" i="25" s="1"/>
  <c r="M213" i="25" s="1"/>
  <c r="M233" i="25" s="1"/>
  <c r="L13" i="25"/>
  <c r="K13" i="25"/>
  <c r="K33" i="25" s="1"/>
  <c r="K53" i="25" s="1"/>
  <c r="K73" i="25" s="1"/>
  <c r="K93" i="25" s="1"/>
  <c r="K113" i="25" s="1"/>
  <c r="K133" i="25" s="1"/>
  <c r="K153" i="25" s="1"/>
  <c r="K173" i="25" s="1"/>
  <c r="K193" i="25" s="1"/>
  <c r="K213" i="25" s="1"/>
  <c r="K233" i="25" s="1"/>
  <c r="J13" i="25"/>
  <c r="J33" i="25" s="1"/>
  <c r="J53" i="25" s="1"/>
  <c r="J73" i="25" s="1"/>
  <c r="J93" i="25" s="1"/>
  <c r="J113" i="25" s="1"/>
  <c r="J133" i="25" s="1"/>
  <c r="J153" i="25" s="1"/>
  <c r="J173" i="25" s="1"/>
  <c r="J193" i="25" s="1"/>
  <c r="J213" i="25" s="1"/>
  <c r="J233" i="25" s="1"/>
  <c r="I13" i="25"/>
  <c r="I33" i="25" s="1"/>
  <c r="I53" i="25" s="1"/>
  <c r="I73" i="25" s="1"/>
  <c r="I93" i="25" s="1"/>
  <c r="I113" i="25" s="1"/>
  <c r="I133" i="25" s="1"/>
  <c r="I153" i="25" s="1"/>
  <c r="I173" i="25" s="1"/>
  <c r="I193" i="25" s="1"/>
  <c r="I213" i="25" s="1"/>
  <c r="I233" i="25" s="1"/>
  <c r="H13" i="25"/>
  <c r="G13" i="25"/>
  <c r="G33" i="25" s="1"/>
  <c r="G53" i="25" s="1"/>
  <c r="G73" i="25" s="1"/>
  <c r="G93" i="25" s="1"/>
  <c r="G113" i="25" s="1"/>
  <c r="G133" i="25" s="1"/>
  <c r="G153" i="25" s="1"/>
  <c r="G173" i="25" s="1"/>
  <c r="G193" i="25" s="1"/>
  <c r="G213" i="25" s="1"/>
  <c r="G233" i="25" s="1"/>
  <c r="F13" i="25"/>
  <c r="F33" i="25" s="1"/>
  <c r="F53" i="25" s="1"/>
  <c r="F73" i="25" s="1"/>
  <c r="F93" i="25" s="1"/>
  <c r="F113" i="25" s="1"/>
  <c r="F133" i="25" s="1"/>
  <c r="F153" i="25" s="1"/>
  <c r="F173" i="25" s="1"/>
  <c r="F193" i="25" s="1"/>
  <c r="F213" i="25" s="1"/>
  <c r="F233" i="25" s="1"/>
  <c r="E13" i="25"/>
  <c r="E33" i="25" s="1"/>
  <c r="E53" i="25" s="1"/>
  <c r="E73" i="25" s="1"/>
  <c r="E93" i="25" s="1"/>
  <c r="E113" i="25" s="1"/>
  <c r="E133" i="25" s="1"/>
  <c r="E153" i="25" s="1"/>
  <c r="E173" i="25" s="1"/>
  <c r="E193" i="25" s="1"/>
  <c r="E213" i="25" s="1"/>
  <c r="E233" i="25" s="1"/>
  <c r="D13" i="25"/>
  <c r="AG12" i="25"/>
  <c r="AG32" i="25" s="1"/>
  <c r="AG52" i="25" s="1"/>
  <c r="AF12" i="25"/>
  <c r="AF32" i="25" s="1"/>
  <c r="AF52" i="25" s="1"/>
  <c r="AF72" i="25" s="1"/>
  <c r="AF92" i="25" s="1"/>
  <c r="AF112" i="25" s="1"/>
  <c r="AF132" i="25" s="1"/>
  <c r="AF152" i="25" s="1"/>
  <c r="AF172" i="25" s="1"/>
  <c r="AF192" i="25" s="1"/>
  <c r="AF212" i="25" s="1"/>
  <c r="AF232" i="25" s="1"/>
  <c r="AE12" i="25"/>
  <c r="AE32" i="25" s="1"/>
  <c r="AE52" i="25" s="1"/>
  <c r="AE72" i="25" s="1"/>
  <c r="AE92" i="25" s="1"/>
  <c r="AE112" i="25" s="1"/>
  <c r="AE132" i="25" s="1"/>
  <c r="AE152" i="25" s="1"/>
  <c r="AE172" i="25" s="1"/>
  <c r="AE192" i="25" s="1"/>
  <c r="AE212" i="25" s="1"/>
  <c r="AE232" i="25" s="1"/>
  <c r="AD12" i="25"/>
  <c r="AD32" i="25" s="1"/>
  <c r="AD52" i="25" s="1"/>
  <c r="AD72" i="25" s="1"/>
  <c r="AD92" i="25" s="1"/>
  <c r="AD112" i="25" s="1"/>
  <c r="AD132" i="25" s="1"/>
  <c r="AD152" i="25" s="1"/>
  <c r="AD172" i="25" s="1"/>
  <c r="AD192" i="25" s="1"/>
  <c r="AD212" i="25" s="1"/>
  <c r="AD232" i="25" s="1"/>
  <c r="AC12" i="25"/>
  <c r="AC32" i="25" s="1"/>
  <c r="AC52" i="25" s="1"/>
  <c r="AC72" i="25" s="1"/>
  <c r="AC92" i="25" s="1"/>
  <c r="AC112" i="25" s="1"/>
  <c r="AC132" i="25" s="1"/>
  <c r="AC152" i="25" s="1"/>
  <c r="AC172" i="25" s="1"/>
  <c r="AC192" i="25" s="1"/>
  <c r="AC212" i="25" s="1"/>
  <c r="AC232" i="25" s="1"/>
  <c r="AB12" i="25"/>
  <c r="AB32" i="25" s="1"/>
  <c r="AB52" i="25" s="1"/>
  <c r="AB72" i="25" s="1"/>
  <c r="AB92" i="25" s="1"/>
  <c r="AB112" i="25" s="1"/>
  <c r="AB132" i="25" s="1"/>
  <c r="AB152" i="25" s="1"/>
  <c r="AB172" i="25" s="1"/>
  <c r="AB192" i="25" s="1"/>
  <c r="AB212" i="25" s="1"/>
  <c r="AB232" i="25" s="1"/>
  <c r="AA12" i="25"/>
  <c r="AA32" i="25" s="1"/>
  <c r="AA52" i="25" s="1"/>
  <c r="AA72" i="25" s="1"/>
  <c r="AA92" i="25" s="1"/>
  <c r="AA112" i="25" s="1"/>
  <c r="AA132" i="25" s="1"/>
  <c r="AA152" i="25" s="1"/>
  <c r="AA172" i="25" s="1"/>
  <c r="AA192" i="25" s="1"/>
  <c r="AA212" i="25" s="1"/>
  <c r="AA232" i="25" s="1"/>
  <c r="Z12" i="25"/>
  <c r="Z32" i="25" s="1"/>
  <c r="Z52" i="25" s="1"/>
  <c r="Z72" i="25" s="1"/>
  <c r="Z92" i="25" s="1"/>
  <c r="Z112" i="25" s="1"/>
  <c r="Z132" i="25" s="1"/>
  <c r="Z152" i="25" s="1"/>
  <c r="Z172" i="25" s="1"/>
  <c r="Z192" i="25" s="1"/>
  <c r="Z212" i="25" s="1"/>
  <c r="Z232" i="25" s="1"/>
  <c r="Y12" i="25"/>
  <c r="Y32" i="25" s="1"/>
  <c r="Y52" i="25" s="1"/>
  <c r="X12" i="25"/>
  <c r="X32" i="25" s="1"/>
  <c r="X52" i="25" s="1"/>
  <c r="X72" i="25" s="1"/>
  <c r="X92" i="25" s="1"/>
  <c r="X112" i="25" s="1"/>
  <c r="X132" i="25" s="1"/>
  <c r="X152" i="25" s="1"/>
  <c r="X172" i="25" s="1"/>
  <c r="X192" i="25" s="1"/>
  <c r="X212" i="25" s="1"/>
  <c r="X232" i="25" s="1"/>
  <c r="W12" i="25"/>
  <c r="W32" i="25" s="1"/>
  <c r="W52" i="25" s="1"/>
  <c r="W72" i="25" s="1"/>
  <c r="W92" i="25" s="1"/>
  <c r="W112" i="25" s="1"/>
  <c r="W132" i="25" s="1"/>
  <c r="W152" i="25" s="1"/>
  <c r="W172" i="25" s="1"/>
  <c r="W192" i="25" s="1"/>
  <c r="W212" i="25" s="1"/>
  <c r="W232" i="25" s="1"/>
  <c r="V12" i="25"/>
  <c r="V32" i="25" s="1"/>
  <c r="V52" i="25" s="1"/>
  <c r="V72" i="25" s="1"/>
  <c r="V92" i="25" s="1"/>
  <c r="V112" i="25" s="1"/>
  <c r="V132" i="25" s="1"/>
  <c r="V152" i="25" s="1"/>
  <c r="V172" i="25" s="1"/>
  <c r="V192" i="25" s="1"/>
  <c r="V212" i="25" s="1"/>
  <c r="V232" i="25" s="1"/>
  <c r="U12" i="25"/>
  <c r="U32" i="25" s="1"/>
  <c r="U52" i="25" s="1"/>
  <c r="U72" i="25" s="1"/>
  <c r="U92" i="25" s="1"/>
  <c r="U112" i="25" s="1"/>
  <c r="U132" i="25" s="1"/>
  <c r="U152" i="25" s="1"/>
  <c r="U172" i="25" s="1"/>
  <c r="U192" i="25" s="1"/>
  <c r="U212" i="25" s="1"/>
  <c r="U232" i="25" s="1"/>
  <c r="T12" i="25"/>
  <c r="T32" i="25" s="1"/>
  <c r="T52" i="25" s="1"/>
  <c r="T72" i="25" s="1"/>
  <c r="T92" i="25" s="1"/>
  <c r="T112" i="25" s="1"/>
  <c r="T132" i="25" s="1"/>
  <c r="T152" i="25" s="1"/>
  <c r="T172" i="25" s="1"/>
  <c r="T192" i="25" s="1"/>
  <c r="T212" i="25" s="1"/>
  <c r="T232" i="25" s="1"/>
  <c r="S12" i="25"/>
  <c r="S32" i="25" s="1"/>
  <c r="S52" i="25" s="1"/>
  <c r="S72" i="25" s="1"/>
  <c r="S92" i="25" s="1"/>
  <c r="S112" i="25" s="1"/>
  <c r="S132" i="25" s="1"/>
  <c r="S152" i="25" s="1"/>
  <c r="S172" i="25" s="1"/>
  <c r="S192" i="25" s="1"/>
  <c r="S212" i="25" s="1"/>
  <c r="S232" i="25" s="1"/>
  <c r="R12" i="25"/>
  <c r="R32" i="25" s="1"/>
  <c r="R52" i="25" s="1"/>
  <c r="R72" i="25" s="1"/>
  <c r="R92" i="25" s="1"/>
  <c r="R112" i="25" s="1"/>
  <c r="R132" i="25" s="1"/>
  <c r="R152" i="25" s="1"/>
  <c r="R172" i="25" s="1"/>
  <c r="R192" i="25" s="1"/>
  <c r="R212" i="25" s="1"/>
  <c r="R232" i="25" s="1"/>
  <c r="Q12" i="25"/>
  <c r="Q32" i="25" s="1"/>
  <c r="Q52" i="25" s="1"/>
  <c r="Q72" i="25" s="1"/>
  <c r="Q92" i="25" s="1"/>
  <c r="Q112" i="25" s="1"/>
  <c r="Q132" i="25" s="1"/>
  <c r="Q152" i="25" s="1"/>
  <c r="Q172" i="25" s="1"/>
  <c r="Q192" i="25" s="1"/>
  <c r="Q212" i="25" s="1"/>
  <c r="Q232" i="25" s="1"/>
  <c r="P12" i="25"/>
  <c r="P32" i="25" s="1"/>
  <c r="P52" i="25" s="1"/>
  <c r="P72" i="25" s="1"/>
  <c r="P92" i="25" s="1"/>
  <c r="P112" i="25" s="1"/>
  <c r="P132" i="25" s="1"/>
  <c r="P152" i="25" s="1"/>
  <c r="P172" i="25" s="1"/>
  <c r="P192" i="25" s="1"/>
  <c r="P212" i="25" s="1"/>
  <c r="P232" i="25" s="1"/>
  <c r="O12" i="25"/>
  <c r="O32" i="25" s="1"/>
  <c r="O52" i="25" s="1"/>
  <c r="O72" i="25" s="1"/>
  <c r="O92" i="25" s="1"/>
  <c r="O112" i="25" s="1"/>
  <c r="O132" i="25" s="1"/>
  <c r="O152" i="25" s="1"/>
  <c r="O172" i="25" s="1"/>
  <c r="O192" i="25" s="1"/>
  <c r="O212" i="25" s="1"/>
  <c r="O232" i="25" s="1"/>
  <c r="N12" i="25"/>
  <c r="N32" i="25" s="1"/>
  <c r="N52" i="25" s="1"/>
  <c r="N72" i="25" s="1"/>
  <c r="N92" i="25" s="1"/>
  <c r="N112" i="25" s="1"/>
  <c r="N132" i="25" s="1"/>
  <c r="N152" i="25" s="1"/>
  <c r="N172" i="25" s="1"/>
  <c r="N192" i="25" s="1"/>
  <c r="N212" i="25" s="1"/>
  <c r="N232" i="25" s="1"/>
  <c r="M12" i="25"/>
  <c r="M32" i="25" s="1"/>
  <c r="M52" i="25" s="1"/>
  <c r="M72" i="25" s="1"/>
  <c r="M92" i="25" s="1"/>
  <c r="M112" i="25" s="1"/>
  <c r="M132" i="25" s="1"/>
  <c r="M152" i="25" s="1"/>
  <c r="M172" i="25" s="1"/>
  <c r="M192" i="25" s="1"/>
  <c r="M212" i="25" s="1"/>
  <c r="M232" i="25" s="1"/>
  <c r="L12" i="25"/>
  <c r="L32" i="25" s="1"/>
  <c r="L52" i="25" s="1"/>
  <c r="L72" i="25" s="1"/>
  <c r="L92" i="25" s="1"/>
  <c r="L112" i="25" s="1"/>
  <c r="L132" i="25" s="1"/>
  <c r="L152" i="25" s="1"/>
  <c r="L172" i="25" s="1"/>
  <c r="L192" i="25" s="1"/>
  <c r="L212" i="25" s="1"/>
  <c r="L232" i="25" s="1"/>
  <c r="K12" i="25"/>
  <c r="K32" i="25" s="1"/>
  <c r="K52" i="25" s="1"/>
  <c r="K72" i="25" s="1"/>
  <c r="K92" i="25" s="1"/>
  <c r="K112" i="25" s="1"/>
  <c r="K132" i="25" s="1"/>
  <c r="K152" i="25" s="1"/>
  <c r="K172" i="25" s="1"/>
  <c r="K192" i="25" s="1"/>
  <c r="K212" i="25" s="1"/>
  <c r="K232" i="25" s="1"/>
  <c r="J12" i="25"/>
  <c r="J32" i="25" s="1"/>
  <c r="J52" i="25" s="1"/>
  <c r="J72" i="25" s="1"/>
  <c r="J92" i="25" s="1"/>
  <c r="J112" i="25" s="1"/>
  <c r="J132" i="25" s="1"/>
  <c r="J152" i="25" s="1"/>
  <c r="J172" i="25" s="1"/>
  <c r="J192" i="25" s="1"/>
  <c r="J212" i="25" s="1"/>
  <c r="J232" i="25" s="1"/>
  <c r="I12" i="25"/>
  <c r="I32" i="25" s="1"/>
  <c r="I52" i="25" s="1"/>
  <c r="I72" i="25" s="1"/>
  <c r="I92" i="25" s="1"/>
  <c r="I112" i="25" s="1"/>
  <c r="I132" i="25" s="1"/>
  <c r="I152" i="25" s="1"/>
  <c r="I172" i="25" s="1"/>
  <c r="I192" i="25" s="1"/>
  <c r="I212" i="25" s="1"/>
  <c r="I232" i="25" s="1"/>
  <c r="H12" i="25"/>
  <c r="H32" i="25" s="1"/>
  <c r="H52" i="25" s="1"/>
  <c r="H72" i="25" s="1"/>
  <c r="H92" i="25" s="1"/>
  <c r="H112" i="25" s="1"/>
  <c r="H132" i="25" s="1"/>
  <c r="H152" i="25" s="1"/>
  <c r="H172" i="25" s="1"/>
  <c r="H192" i="25" s="1"/>
  <c r="H212" i="25" s="1"/>
  <c r="H232" i="25" s="1"/>
  <c r="G12" i="25"/>
  <c r="G32" i="25" s="1"/>
  <c r="G52" i="25" s="1"/>
  <c r="G72" i="25" s="1"/>
  <c r="G92" i="25" s="1"/>
  <c r="G112" i="25" s="1"/>
  <c r="G132" i="25" s="1"/>
  <c r="G152" i="25" s="1"/>
  <c r="G172" i="25" s="1"/>
  <c r="G192" i="25" s="1"/>
  <c r="G212" i="25" s="1"/>
  <c r="G232" i="25" s="1"/>
  <c r="F12" i="25"/>
  <c r="F32" i="25" s="1"/>
  <c r="F52" i="25" s="1"/>
  <c r="F72" i="25" s="1"/>
  <c r="F92" i="25" s="1"/>
  <c r="F112" i="25" s="1"/>
  <c r="F132" i="25" s="1"/>
  <c r="F152" i="25" s="1"/>
  <c r="F172" i="25" s="1"/>
  <c r="F192" i="25" s="1"/>
  <c r="F212" i="25" s="1"/>
  <c r="F232" i="25" s="1"/>
  <c r="E12" i="25"/>
  <c r="E32" i="25" s="1"/>
  <c r="E52" i="25" s="1"/>
  <c r="E72" i="25" s="1"/>
  <c r="E92" i="25" s="1"/>
  <c r="E112" i="25" s="1"/>
  <c r="E132" i="25" s="1"/>
  <c r="E152" i="25" s="1"/>
  <c r="E172" i="25" s="1"/>
  <c r="E192" i="25" s="1"/>
  <c r="E212" i="25" s="1"/>
  <c r="E232" i="25" s="1"/>
  <c r="D12" i="25"/>
  <c r="D32" i="25" s="1"/>
  <c r="D52" i="25" s="1"/>
  <c r="D72" i="25" s="1"/>
  <c r="D92" i="25" s="1"/>
  <c r="D112" i="25" s="1"/>
  <c r="D132" i="25" s="1"/>
  <c r="D152" i="25" s="1"/>
  <c r="D172" i="25" s="1"/>
  <c r="D192" i="25" s="1"/>
  <c r="D212" i="25" s="1"/>
  <c r="D232" i="25" s="1"/>
  <c r="AG11" i="25"/>
  <c r="AG31" i="25" s="1"/>
  <c r="AG51" i="25" s="1"/>
  <c r="AG71" i="25" s="1"/>
  <c r="AG91" i="25" s="1"/>
  <c r="AG111" i="25" s="1"/>
  <c r="AG131" i="25" s="1"/>
  <c r="AG151" i="25" s="1"/>
  <c r="AG171" i="25" s="1"/>
  <c r="AG191" i="25" s="1"/>
  <c r="AG211" i="25" s="1"/>
  <c r="AG231" i="25" s="1"/>
  <c r="AF11" i="25"/>
  <c r="AE11" i="25"/>
  <c r="AE31" i="25" s="1"/>
  <c r="AE51" i="25" s="1"/>
  <c r="AE71" i="25" s="1"/>
  <c r="AE91" i="25" s="1"/>
  <c r="AE111" i="25" s="1"/>
  <c r="AE131" i="25" s="1"/>
  <c r="AE151" i="25" s="1"/>
  <c r="AE171" i="25" s="1"/>
  <c r="AE191" i="25" s="1"/>
  <c r="AE211" i="25" s="1"/>
  <c r="AE231" i="25" s="1"/>
  <c r="AD11" i="25"/>
  <c r="AD31" i="25" s="1"/>
  <c r="AD51" i="25" s="1"/>
  <c r="AD71" i="25" s="1"/>
  <c r="AD91" i="25" s="1"/>
  <c r="AD111" i="25" s="1"/>
  <c r="AD131" i="25" s="1"/>
  <c r="AD151" i="25" s="1"/>
  <c r="AD171" i="25" s="1"/>
  <c r="AD191" i="25" s="1"/>
  <c r="AD211" i="25" s="1"/>
  <c r="AD231" i="25" s="1"/>
  <c r="AC11" i="25"/>
  <c r="AC31" i="25" s="1"/>
  <c r="AC51" i="25" s="1"/>
  <c r="AC71" i="25" s="1"/>
  <c r="AC91" i="25" s="1"/>
  <c r="AC111" i="25" s="1"/>
  <c r="AC131" i="25" s="1"/>
  <c r="AC151" i="25" s="1"/>
  <c r="AC171" i="25" s="1"/>
  <c r="AC191" i="25" s="1"/>
  <c r="AC211" i="25" s="1"/>
  <c r="AC231" i="25" s="1"/>
  <c r="AB11" i="25"/>
  <c r="AA11" i="25"/>
  <c r="AA31" i="25" s="1"/>
  <c r="AA51" i="25" s="1"/>
  <c r="AA71" i="25" s="1"/>
  <c r="AA91" i="25" s="1"/>
  <c r="AA111" i="25" s="1"/>
  <c r="AA131" i="25" s="1"/>
  <c r="AA151" i="25" s="1"/>
  <c r="AA171" i="25" s="1"/>
  <c r="AA191" i="25" s="1"/>
  <c r="AA211" i="25" s="1"/>
  <c r="AA231" i="25" s="1"/>
  <c r="Z11" i="25"/>
  <c r="Z31" i="25" s="1"/>
  <c r="Z51" i="25" s="1"/>
  <c r="Z71" i="25" s="1"/>
  <c r="Z91" i="25" s="1"/>
  <c r="Z111" i="25" s="1"/>
  <c r="Z131" i="25" s="1"/>
  <c r="Z151" i="25" s="1"/>
  <c r="Z171" i="25" s="1"/>
  <c r="Z191" i="25" s="1"/>
  <c r="Z211" i="25" s="1"/>
  <c r="Z231" i="25" s="1"/>
  <c r="Y11" i="25"/>
  <c r="Y31" i="25" s="1"/>
  <c r="Y51" i="25" s="1"/>
  <c r="Y71" i="25" s="1"/>
  <c r="Y91" i="25" s="1"/>
  <c r="Y111" i="25" s="1"/>
  <c r="Y131" i="25" s="1"/>
  <c r="Y151" i="25" s="1"/>
  <c r="Y171" i="25" s="1"/>
  <c r="Y191" i="25" s="1"/>
  <c r="Y211" i="25" s="1"/>
  <c r="Y231" i="25" s="1"/>
  <c r="X11" i="25"/>
  <c r="W11" i="25"/>
  <c r="W31" i="25" s="1"/>
  <c r="W51" i="25" s="1"/>
  <c r="W71" i="25" s="1"/>
  <c r="W91" i="25" s="1"/>
  <c r="W111" i="25" s="1"/>
  <c r="W131" i="25" s="1"/>
  <c r="W151" i="25" s="1"/>
  <c r="W171" i="25" s="1"/>
  <c r="W191" i="25" s="1"/>
  <c r="W211" i="25" s="1"/>
  <c r="W231" i="25" s="1"/>
  <c r="V11" i="25"/>
  <c r="V31" i="25" s="1"/>
  <c r="V51" i="25" s="1"/>
  <c r="V71" i="25" s="1"/>
  <c r="V91" i="25" s="1"/>
  <c r="V111" i="25" s="1"/>
  <c r="V131" i="25" s="1"/>
  <c r="V151" i="25" s="1"/>
  <c r="V171" i="25" s="1"/>
  <c r="V191" i="25" s="1"/>
  <c r="V211" i="25" s="1"/>
  <c r="V231" i="25" s="1"/>
  <c r="U11" i="25"/>
  <c r="U31" i="25" s="1"/>
  <c r="U51" i="25" s="1"/>
  <c r="U71" i="25" s="1"/>
  <c r="U91" i="25" s="1"/>
  <c r="U111" i="25" s="1"/>
  <c r="U131" i="25" s="1"/>
  <c r="U151" i="25" s="1"/>
  <c r="U171" i="25" s="1"/>
  <c r="U191" i="25" s="1"/>
  <c r="U211" i="25" s="1"/>
  <c r="U231" i="25" s="1"/>
  <c r="T11" i="25"/>
  <c r="S11" i="25"/>
  <c r="S31" i="25" s="1"/>
  <c r="S51" i="25" s="1"/>
  <c r="S71" i="25" s="1"/>
  <c r="S91" i="25" s="1"/>
  <c r="S111" i="25" s="1"/>
  <c r="S131" i="25" s="1"/>
  <c r="S151" i="25" s="1"/>
  <c r="S171" i="25" s="1"/>
  <c r="S191" i="25" s="1"/>
  <c r="S211" i="25" s="1"/>
  <c r="S231" i="25" s="1"/>
  <c r="R11" i="25"/>
  <c r="R31" i="25" s="1"/>
  <c r="R51" i="25" s="1"/>
  <c r="R71" i="25" s="1"/>
  <c r="R91" i="25" s="1"/>
  <c r="R111" i="25" s="1"/>
  <c r="R131" i="25" s="1"/>
  <c r="R151" i="25" s="1"/>
  <c r="R171" i="25" s="1"/>
  <c r="R191" i="25" s="1"/>
  <c r="R211" i="25" s="1"/>
  <c r="R231" i="25" s="1"/>
  <c r="Q11" i="25"/>
  <c r="Q31" i="25" s="1"/>
  <c r="Q51" i="25" s="1"/>
  <c r="Q71" i="25" s="1"/>
  <c r="Q91" i="25" s="1"/>
  <c r="Q111" i="25" s="1"/>
  <c r="Q131" i="25" s="1"/>
  <c r="Q151" i="25" s="1"/>
  <c r="Q171" i="25" s="1"/>
  <c r="Q191" i="25" s="1"/>
  <c r="Q211" i="25" s="1"/>
  <c r="Q231" i="25" s="1"/>
  <c r="P11" i="25"/>
  <c r="O11" i="25"/>
  <c r="O31" i="25" s="1"/>
  <c r="O51" i="25" s="1"/>
  <c r="O71" i="25" s="1"/>
  <c r="O91" i="25" s="1"/>
  <c r="O111" i="25" s="1"/>
  <c r="O131" i="25" s="1"/>
  <c r="O151" i="25" s="1"/>
  <c r="O171" i="25" s="1"/>
  <c r="O191" i="25" s="1"/>
  <c r="O211" i="25" s="1"/>
  <c r="O231" i="25" s="1"/>
  <c r="N11" i="25"/>
  <c r="N31" i="25" s="1"/>
  <c r="N51" i="25" s="1"/>
  <c r="N71" i="25" s="1"/>
  <c r="N91" i="25" s="1"/>
  <c r="N111" i="25" s="1"/>
  <c r="N131" i="25" s="1"/>
  <c r="N151" i="25" s="1"/>
  <c r="N171" i="25" s="1"/>
  <c r="N191" i="25" s="1"/>
  <c r="N211" i="25" s="1"/>
  <c r="N231" i="25" s="1"/>
  <c r="M11" i="25"/>
  <c r="M31" i="25" s="1"/>
  <c r="M51" i="25" s="1"/>
  <c r="M71" i="25" s="1"/>
  <c r="M91" i="25" s="1"/>
  <c r="M111" i="25" s="1"/>
  <c r="M131" i="25" s="1"/>
  <c r="M151" i="25" s="1"/>
  <c r="M171" i="25" s="1"/>
  <c r="M191" i="25" s="1"/>
  <c r="M211" i="25" s="1"/>
  <c r="M231" i="25" s="1"/>
  <c r="L11" i="25"/>
  <c r="K11" i="25"/>
  <c r="K31" i="25" s="1"/>
  <c r="K51" i="25" s="1"/>
  <c r="K71" i="25" s="1"/>
  <c r="K91" i="25" s="1"/>
  <c r="K111" i="25" s="1"/>
  <c r="K131" i="25" s="1"/>
  <c r="K151" i="25" s="1"/>
  <c r="K171" i="25" s="1"/>
  <c r="K191" i="25" s="1"/>
  <c r="K211" i="25" s="1"/>
  <c r="K231" i="25" s="1"/>
  <c r="J11" i="25"/>
  <c r="J31" i="25" s="1"/>
  <c r="J51" i="25" s="1"/>
  <c r="J71" i="25" s="1"/>
  <c r="J91" i="25" s="1"/>
  <c r="J111" i="25" s="1"/>
  <c r="J131" i="25" s="1"/>
  <c r="J151" i="25" s="1"/>
  <c r="J171" i="25" s="1"/>
  <c r="J191" i="25" s="1"/>
  <c r="J211" i="25" s="1"/>
  <c r="J231" i="25" s="1"/>
  <c r="I11" i="25"/>
  <c r="I31" i="25" s="1"/>
  <c r="I51" i="25" s="1"/>
  <c r="I71" i="25" s="1"/>
  <c r="I91" i="25" s="1"/>
  <c r="I111" i="25" s="1"/>
  <c r="I131" i="25" s="1"/>
  <c r="I151" i="25" s="1"/>
  <c r="I171" i="25" s="1"/>
  <c r="I191" i="25" s="1"/>
  <c r="I211" i="25" s="1"/>
  <c r="I231" i="25" s="1"/>
  <c r="H11" i="25"/>
  <c r="G11" i="25"/>
  <c r="G31" i="25" s="1"/>
  <c r="G51" i="25" s="1"/>
  <c r="G71" i="25" s="1"/>
  <c r="G91" i="25" s="1"/>
  <c r="G111" i="25" s="1"/>
  <c r="G131" i="25" s="1"/>
  <c r="G151" i="25" s="1"/>
  <c r="G171" i="25" s="1"/>
  <c r="G191" i="25" s="1"/>
  <c r="G211" i="25" s="1"/>
  <c r="G231" i="25" s="1"/>
  <c r="F11" i="25"/>
  <c r="F31" i="25" s="1"/>
  <c r="F51" i="25" s="1"/>
  <c r="F71" i="25" s="1"/>
  <c r="F91" i="25" s="1"/>
  <c r="F111" i="25" s="1"/>
  <c r="F131" i="25" s="1"/>
  <c r="F151" i="25" s="1"/>
  <c r="F171" i="25" s="1"/>
  <c r="F191" i="25" s="1"/>
  <c r="F211" i="25" s="1"/>
  <c r="F231" i="25" s="1"/>
  <c r="E11" i="25"/>
  <c r="E31" i="25" s="1"/>
  <c r="E51" i="25" s="1"/>
  <c r="E71" i="25" s="1"/>
  <c r="E91" i="25" s="1"/>
  <c r="E111" i="25" s="1"/>
  <c r="E131" i="25" s="1"/>
  <c r="E151" i="25" s="1"/>
  <c r="E171" i="25" s="1"/>
  <c r="E191" i="25" s="1"/>
  <c r="E211" i="25" s="1"/>
  <c r="E231" i="25" s="1"/>
  <c r="D11" i="25"/>
  <c r="AG10" i="25"/>
  <c r="AG30" i="25" s="1"/>
  <c r="AG50" i="25" s="1"/>
  <c r="AF10" i="25"/>
  <c r="AF30" i="25" s="1"/>
  <c r="AF50" i="25" s="1"/>
  <c r="AF70" i="25" s="1"/>
  <c r="AF90" i="25" s="1"/>
  <c r="AF110" i="25" s="1"/>
  <c r="AF130" i="25" s="1"/>
  <c r="AF150" i="25" s="1"/>
  <c r="AF170" i="25" s="1"/>
  <c r="AF190" i="25" s="1"/>
  <c r="AF210" i="25" s="1"/>
  <c r="AF230" i="25" s="1"/>
  <c r="AE10" i="25"/>
  <c r="AE30" i="25" s="1"/>
  <c r="AE50" i="25" s="1"/>
  <c r="AE70" i="25" s="1"/>
  <c r="AE90" i="25" s="1"/>
  <c r="AE110" i="25" s="1"/>
  <c r="AE130" i="25" s="1"/>
  <c r="AE150" i="25" s="1"/>
  <c r="AE170" i="25" s="1"/>
  <c r="AE190" i="25" s="1"/>
  <c r="AE210" i="25" s="1"/>
  <c r="AE230" i="25" s="1"/>
  <c r="AD10" i="25"/>
  <c r="AD30" i="25" s="1"/>
  <c r="AD50" i="25" s="1"/>
  <c r="AD70" i="25" s="1"/>
  <c r="AD90" i="25" s="1"/>
  <c r="AD110" i="25" s="1"/>
  <c r="AD130" i="25" s="1"/>
  <c r="AD150" i="25" s="1"/>
  <c r="AD170" i="25" s="1"/>
  <c r="AD190" i="25" s="1"/>
  <c r="AD210" i="25" s="1"/>
  <c r="AD230" i="25" s="1"/>
  <c r="AC10" i="25"/>
  <c r="AC30" i="25" s="1"/>
  <c r="AC50" i="25" s="1"/>
  <c r="AC70" i="25" s="1"/>
  <c r="AC90" i="25" s="1"/>
  <c r="AC110" i="25" s="1"/>
  <c r="AC130" i="25" s="1"/>
  <c r="AC150" i="25" s="1"/>
  <c r="AC170" i="25" s="1"/>
  <c r="AC190" i="25" s="1"/>
  <c r="AC210" i="25" s="1"/>
  <c r="AC230" i="25" s="1"/>
  <c r="AB10" i="25"/>
  <c r="AB30" i="25" s="1"/>
  <c r="AB50" i="25" s="1"/>
  <c r="AB70" i="25" s="1"/>
  <c r="AB90" i="25" s="1"/>
  <c r="AB110" i="25" s="1"/>
  <c r="AB130" i="25" s="1"/>
  <c r="AB150" i="25" s="1"/>
  <c r="AB170" i="25" s="1"/>
  <c r="AB190" i="25" s="1"/>
  <c r="AB210" i="25" s="1"/>
  <c r="AB230" i="25" s="1"/>
  <c r="AA10" i="25"/>
  <c r="AA30" i="25" s="1"/>
  <c r="AA50" i="25" s="1"/>
  <c r="AA70" i="25" s="1"/>
  <c r="AA90" i="25" s="1"/>
  <c r="AA110" i="25" s="1"/>
  <c r="AA130" i="25" s="1"/>
  <c r="AA150" i="25" s="1"/>
  <c r="AA170" i="25" s="1"/>
  <c r="AA190" i="25" s="1"/>
  <c r="AA210" i="25" s="1"/>
  <c r="AA230" i="25" s="1"/>
  <c r="Z10" i="25"/>
  <c r="Z30" i="25" s="1"/>
  <c r="Z50" i="25" s="1"/>
  <c r="Z70" i="25" s="1"/>
  <c r="Z90" i="25" s="1"/>
  <c r="Z110" i="25" s="1"/>
  <c r="Z130" i="25" s="1"/>
  <c r="Z150" i="25" s="1"/>
  <c r="Z170" i="25" s="1"/>
  <c r="Z190" i="25" s="1"/>
  <c r="Z210" i="25" s="1"/>
  <c r="Z230" i="25" s="1"/>
  <c r="Y10" i="25"/>
  <c r="Y30" i="25" s="1"/>
  <c r="Y50" i="25" s="1"/>
  <c r="X10" i="25"/>
  <c r="X30" i="25" s="1"/>
  <c r="X50" i="25" s="1"/>
  <c r="X70" i="25" s="1"/>
  <c r="X90" i="25" s="1"/>
  <c r="X110" i="25" s="1"/>
  <c r="X130" i="25" s="1"/>
  <c r="X150" i="25" s="1"/>
  <c r="X170" i="25" s="1"/>
  <c r="X190" i="25" s="1"/>
  <c r="X210" i="25" s="1"/>
  <c r="X230" i="25" s="1"/>
  <c r="W10" i="25"/>
  <c r="W30" i="25" s="1"/>
  <c r="W50" i="25" s="1"/>
  <c r="W70" i="25" s="1"/>
  <c r="W90" i="25" s="1"/>
  <c r="W110" i="25" s="1"/>
  <c r="W130" i="25" s="1"/>
  <c r="W150" i="25" s="1"/>
  <c r="W170" i="25" s="1"/>
  <c r="W190" i="25" s="1"/>
  <c r="W210" i="25" s="1"/>
  <c r="W230" i="25" s="1"/>
  <c r="V10" i="25"/>
  <c r="V30" i="25" s="1"/>
  <c r="V50" i="25" s="1"/>
  <c r="V70" i="25" s="1"/>
  <c r="V90" i="25" s="1"/>
  <c r="V110" i="25" s="1"/>
  <c r="V130" i="25" s="1"/>
  <c r="V150" i="25" s="1"/>
  <c r="V170" i="25" s="1"/>
  <c r="V190" i="25" s="1"/>
  <c r="V210" i="25" s="1"/>
  <c r="V230" i="25" s="1"/>
  <c r="U10" i="25"/>
  <c r="U30" i="25" s="1"/>
  <c r="U50" i="25" s="1"/>
  <c r="U70" i="25" s="1"/>
  <c r="U90" i="25" s="1"/>
  <c r="U110" i="25" s="1"/>
  <c r="U130" i="25" s="1"/>
  <c r="U150" i="25" s="1"/>
  <c r="U170" i="25" s="1"/>
  <c r="U190" i="25" s="1"/>
  <c r="U210" i="25" s="1"/>
  <c r="U230" i="25" s="1"/>
  <c r="T10" i="25"/>
  <c r="T30" i="25" s="1"/>
  <c r="T50" i="25" s="1"/>
  <c r="T70" i="25" s="1"/>
  <c r="T90" i="25" s="1"/>
  <c r="T110" i="25" s="1"/>
  <c r="T130" i="25" s="1"/>
  <c r="T150" i="25" s="1"/>
  <c r="T170" i="25" s="1"/>
  <c r="T190" i="25" s="1"/>
  <c r="T210" i="25" s="1"/>
  <c r="T230" i="25" s="1"/>
  <c r="S10" i="25"/>
  <c r="S30" i="25" s="1"/>
  <c r="S50" i="25" s="1"/>
  <c r="S70" i="25" s="1"/>
  <c r="S90" i="25" s="1"/>
  <c r="S110" i="25" s="1"/>
  <c r="S130" i="25" s="1"/>
  <c r="S150" i="25" s="1"/>
  <c r="S170" i="25" s="1"/>
  <c r="S190" i="25" s="1"/>
  <c r="S210" i="25" s="1"/>
  <c r="S230" i="25" s="1"/>
  <c r="R10" i="25"/>
  <c r="R30" i="25" s="1"/>
  <c r="R50" i="25" s="1"/>
  <c r="R70" i="25" s="1"/>
  <c r="R90" i="25" s="1"/>
  <c r="R110" i="25" s="1"/>
  <c r="R130" i="25" s="1"/>
  <c r="R150" i="25" s="1"/>
  <c r="R170" i="25" s="1"/>
  <c r="R190" i="25" s="1"/>
  <c r="R210" i="25" s="1"/>
  <c r="R230" i="25" s="1"/>
  <c r="Q10" i="25"/>
  <c r="Q30" i="25" s="1"/>
  <c r="Q50" i="25" s="1"/>
  <c r="Q70" i="25" s="1"/>
  <c r="Q90" i="25" s="1"/>
  <c r="Q110" i="25" s="1"/>
  <c r="Q130" i="25" s="1"/>
  <c r="Q150" i="25" s="1"/>
  <c r="Q170" i="25" s="1"/>
  <c r="Q190" i="25" s="1"/>
  <c r="Q210" i="25" s="1"/>
  <c r="Q230" i="25" s="1"/>
  <c r="P10" i="25"/>
  <c r="P30" i="25" s="1"/>
  <c r="P50" i="25" s="1"/>
  <c r="P70" i="25" s="1"/>
  <c r="P90" i="25" s="1"/>
  <c r="P110" i="25" s="1"/>
  <c r="P130" i="25" s="1"/>
  <c r="P150" i="25" s="1"/>
  <c r="P170" i="25" s="1"/>
  <c r="P190" i="25" s="1"/>
  <c r="P210" i="25" s="1"/>
  <c r="P230" i="25" s="1"/>
  <c r="O10" i="25"/>
  <c r="O30" i="25" s="1"/>
  <c r="O50" i="25" s="1"/>
  <c r="O70" i="25" s="1"/>
  <c r="O90" i="25" s="1"/>
  <c r="O110" i="25" s="1"/>
  <c r="O130" i="25" s="1"/>
  <c r="O150" i="25" s="1"/>
  <c r="O170" i="25" s="1"/>
  <c r="O190" i="25" s="1"/>
  <c r="O210" i="25" s="1"/>
  <c r="O230" i="25" s="1"/>
  <c r="N10" i="25"/>
  <c r="N30" i="25" s="1"/>
  <c r="N50" i="25" s="1"/>
  <c r="N70" i="25" s="1"/>
  <c r="N90" i="25" s="1"/>
  <c r="N110" i="25" s="1"/>
  <c r="N130" i="25" s="1"/>
  <c r="N150" i="25" s="1"/>
  <c r="N170" i="25" s="1"/>
  <c r="N190" i="25" s="1"/>
  <c r="N210" i="25" s="1"/>
  <c r="N230" i="25" s="1"/>
  <c r="M10" i="25"/>
  <c r="M30" i="25" s="1"/>
  <c r="M50" i="25" s="1"/>
  <c r="M70" i="25" s="1"/>
  <c r="M90" i="25" s="1"/>
  <c r="M110" i="25" s="1"/>
  <c r="M130" i="25" s="1"/>
  <c r="M150" i="25" s="1"/>
  <c r="M170" i="25" s="1"/>
  <c r="M190" i="25" s="1"/>
  <c r="M210" i="25" s="1"/>
  <c r="M230" i="25" s="1"/>
  <c r="L10" i="25"/>
  <c r="L30" i="25" s="1"/>
  <c r="L50" i="25" s="1"/>
  <c r="L70" i="25" s="1"/>
  <c r="L90" i="25" s="1"/>
  <c r="L110" i="25" s="1"/>
  <c r="L130" i="25" s="1"/>
  <c r="L150" i="25" s="1"/>
  <c r="L170" i="25" s="1"/>
  <c r="L190" i="25" s="1"/>
  <c r="L210" i="25" s="1"/>
  <c r="L230" i="25" s="1"/>
  <c r="K10" i="25"/>
  <c r="K30" i="25" s="1"/>
  <c r="K50" i="25" s="1"/>
  <c r="K70" i="25" s="1"/>
  <c r="K90" i="25" s="1"/>
  <c r="K110" i="25" s="1"/>
  <c r="K130" i="25" s="1"/>
  <c r="K150" i="25" s="1"/>
  <c r="K170" i="25" s="1"/>
  <c r="K190" i="25" s="1"/>
  <c r="K210" i="25" s="1"/>
  <c r="K230" i="25" s="1"/>
  <c r="J10" i="25"/>
  <c r="J30" i="25" s="1"/>
  <c r="J50" i="25" s="1"/>
  <c r="J70" i="25" s="1"/>
  <c r="J90" i="25" s="1"/>
  <c r="J110" i="25" s="1"/>
  <c r="J130" i="25" s="1"/>
  <c r="J150" i="25" s="1"/>
  <c r="J170" i="25" s="1"/>
  <c r="J190" i="25" s="1"/>
  <c r="J210" i="25" s="1"/>
  <c r="J230" i="25" s="1"/>
  <c r="I10" i="25"/>
  <c r="I30" i="25" s="1"/>
  <c r="I50" i="25" s="1"/>
  <c r="I70" i="25" s="1"/>
  <c r="I90" i="25" s="1"/>
  <c r="I110" i="25" s="1"/>
  <c r="I130" i="25" s="1"/>
  <c r="I150" i="25" s="1"/>
  <c r="I170" i="25" s="1"/>
  <c r="I190" i="25" s="1"/>
  <c r="I210" i="25" s="1"/>
  <c r="I230" i="25" s="1"/>
  <c r="H10" i="25"/>
  <c r="H30" i="25" s="1"/>
  <c r="H50" i="25" s="1"/>
  <c r="H70" i="25" s="1"/>
  <c r="H90" i="25" s="1"/>
  <c r="H110" i="25" s="1"/>
  <c r="H130" i="25" s="1"/>
  <c r="H150" i="25" s="1"/>
  <c r="H170" i="25" s="1"/>
  <c r="H190" i="25" s="1"/>
  <c r="H210" i="25" s="1"/>
  <c r="H230" i="25" s="1"/>
  <c r="G10" i="25"/>
  <c r="G30" i="25" s="1"/>
  <c r="G50" i="25" s="1"/>
  <c r="G70" i="25" s="1"/>
  <c r="G90" i="25" s="1"/>
  <c r="G110" i="25" s="1"/>
  <c r="G130" i="25" s="1"/>
  <c r="G150" i="25" s="1"/>
  <c r="G170" i="25" s="1"/>
  <c r="G190" i="25" s="1"/>
  <c r="G210" i="25" s="1"/>
  <c r="G230" i="25" s="1"/>
  <c r="F10" i="25"/>
  <c r="F30" i="25" s="1"/>
  <c r="F50" i="25" s="1"/>
  <c r="F70" i="25" s="1"/>
  <c r="F90" i="25" s="1"/>
  <c r="F110" i="25" s="1"/>
  <c r="F130" i="25" s="1"/>
  <c r="F150" i="25" s="1"/>
  <c r="F170" i="25" s="1"/>
  <c r="F190" i="25" s="1"/>
  <c r="F210" i="25" s="1"/>
  <c r="F230" i="25" s="1"/>
  <c r="E10" i="25"/>
  <c r="E30" i="25" s="1"/>
  <c r="E50" i="25" s="1"/>
  <c r="E70" i="25" s="1"/>
  <c r="E90" i="25" s="1"/>
  <c r="E110" i="25" s="1"/>
  <c r="E130" i="25" s="1"/>
  <c r="E150" i="25" s="1"/>
  <c r="E170" i="25" s="1"/>
  <c r="E190" i="25" s="1"/>
  <c r="E210" i="25" s="1"/>
  <c r="E230" i="25" s="1"/>
  <c r="D10" i="25"/>
  <c r="D30" i="25" s="1"/>
  <c r="D50" i="25" s="1"/>
  <c r="D70" i="25" s="1"/>
  <c r="D90" i="25" s="1"/>
  <c r="D110" i="25" s="1"/>
  <c r="D130" i="25" s="1"/>
  <c r="D150" i="25" s="1"/>
  <c r="D170" i="25" s="1"/>
  <c r="D190" i="25" s="1"/>
  <c r="D210" i="25" s="1"/>
  <c r="D230" i="25" s="1"/>
  <c r="AG9" i="25"/>
  <c r="AG29" i="25" s="1"/>
  <c r="AG49" i="25" s="1"/>
  <c r="AG69" i="25" s="1"/>
  <c r="AG89" i="25" s="1"/>
  <c r="AG109" i="25" s="1"/>
  <c r="AG129" i="25" s="1"/>
  <c r="AG149" i="25" s="1"/>
  <c r="AG169" i="25" s="1"/>
  <c r="AG189" i="25" s="1"/>
  <c r="AG209" i="25" s="1"/>
  <c r="AG229" i="25" s="1"/>
  <c r="AF9" i="25"/>
  <c r="AE9" i="25"/>
  <c r="AE29" i="25" s="1"/>
  <c r="AE49" i="25" s="1"/>
  <c r="AE69" i="25" s="1"/>
  <c r="AE89" i="25" s="1"/>
  <c r="AE109" i="25" s="1"/>
  <c r="AE129" i="25" s="1"/>
  <c r="AE149" i="25" s="1"/>
  <c r="AE169" i="25" s="1"/>
  <c r="AE189" i="25" s="1"/>
  <c r="AE209" i="25" s="1"/>
  <c r="AE229" i="25" s="1"/>
  <c r="AD9" i="25"/>
  <c r="AD29" i="25" s="1"/>
  <c r="AD49" i="25" s="1"/>
  <c r="AD69" i="25" s="1"/>
  <c r="AD89" i="25" s="1"/>
  <c r="AD109" i="25" s="1"/>
  <c r="AD129" i="25" s="1"/>
  <c r="AD149" i="25" s="1"/>
  <c r="AD169" i="25" s="1"/>
  <c r="AD189" i="25" s="1"/>
  <c r="AD209" i="25" s="1"/>
  <c r="AD229" i="25" s="1"/>
  <c r="AC9" i="25"/>
  <c r="AC29" i="25" s="1"/>
  <c r="AC49" i="25" s="1"/>
  <c r="AC69" i="25" s="1"/>
  <c r="AC89" i="25" s="1"/>
  <c r="AC109" i="25" s="1"/>
  <c r="AC129" i="25" s="1"/>
  <c r="AC149" i="25" s="1"/>
  <c r="AC169" i="25" s="1"/>
  <c r="AC189" i="25" s="1"/>
  <c r="AC209" i="25" s="1"/>
  <c r="AC229" i="25" s="1"/>
  <c r="AB9" i="25"/>
  <c r="AA9" i="25"/>
  <c r="AA29" i="25" s="1"/>
  <c r="AA49" i="25" s="1"/>
  <c r="AA69" i="25" s="1"/>
  <c r="AA89" i="25" s="1"/>
  <c r="AA109" i="25" s="1"/>
  <c r="AA129" i="25" s="1"/>
  <c r="AA149" i="25" s="1"/>
  <c r="AA169" i="25" s="1"/>
  <c r="AA189" i="25" s="1"/>
  <c r="AA209" i="25" s="1"/>
  <c r="AA229" i="25" s="1"/>
  <c r="Z9" i="25"/>
  <c r="Z29" i="25" s="1"/>
  <c r="Z49" i="25" s="1"/>
  <c r="Z69" i="25" s="1"/>
  <c r="Z89" i="25" s="1"/>
  <c r="Z109" i="25" s="1"/>
  <c r="Z129" i="25" s="1"/>
  <c r="Z149" i="25" s="1"/>
  <c r="Z169" i="25" s="1"/>
  <c r="Z189" i="25" s="1"/>
  <c r="Z209" i="25" s="1"/>
  <c r="Z229" i="25" s="1"/>
  <c r="Y9" i="25"/>
  <c r="Y29" i="25" s="1"/>
  <c r="Y49" i="25" s="1"/>
  <c r="Y69" i="25" s="1"/>
  <c r="Y89" i="25" s="1"/>
  <c r="Y109" i="25" s="1"/>
  <c r="Y129" i="25" s="1"/>
  <c r="Y149" i="25" s="1"/>
  <c r="Y169" i="25" s="1"/>
  <c r="Y189" i="25" s="1"/>
  <c r="Y209" i="25" s="1"/>
  <c r="Y229" i="25" s="1"/>
  <c r="X9" i="25"/>
  <c r="W9" i="25"/>
  <c r="W29" i="25" s="1"/>
  <c r="W49" i="25" s="1"/>
  <c r="W69" i="25" s="1"/>
  <c r="W89" i="25" s="1"/>
  <c r="W109" i="25" s="1"/>
  <c r="W129" i="25" s="1"/>
  <c r="W149" i="25" s="1"/>
  <c r="W169" i="25" s="1"/>
  <c r="W189" i="25" s="1"/>
  <c r="W209" i="25" s="1"/>
  <c r="W229" i="25" s="1"/>
  <c r="V9" i="25"/>
  <c r="V29" i="25" s="1"/>
  <c r="V49" i="25" s="1"/>
  <c r="V69" i="25" s="1"/>
  <c r="V89" i="25" s="1"/>
  <c r="V109" i="25" s="1"/>
  <c r="V129" i="25" s="1"/>
  <c r="V149" i="25" s="1"/>
  <c r="V169" i="25" s="1"/>
  <c r="V189" i="25" s="1"/>
  <c r="V209" i="25" s="1"/>
  <c r="V229" i="25" s="1"/>
  <c r="U9" i="25"/>
  <c r="U29" i="25" s="1"/>
  <c r="U49" i="25" s="1"/>
  <c r="U69" i="25" s="1"/>
  <c r="U89" i="25" s="1"/>
  <c r="U109" i="25" s="1"/>
  <c r="U129" i="25" s="1"/>
  <c r="U149" i="25" s="1"/>
  <c r="U169" i="25" s="1"/>
  <c r="U189" i="25" s="1"/>
  <c r="U209" i="25" s="1"/>
  <c r="U229" i="25" s="1"/>
  <c r="T9" i="25"/>
  <c r="S9" i="25"/>
  <c r="S29" i="25" s="1"/>
  <c r="S49" i="25" s="1"/>
  <c r="S69" i="25" s="1"/>
  <c r="S89" i="25" s="1"/>
  <c r="S109" i="25" s="1"/>
  <c r="S129" i="25" s="1"/>
  <c r="S149" i="25" s="1"/>
  <c r="S169" i="25" s="1"/>
  <c r="S189" i="25" s="1"/>
  <c r="S209" i="25" s="1"/>
  <c r="S229" i="25" s="1"/>
  <c r="R9" i="25"/>
  <c r="R29" i="25" s="1"/>
  <c r="R49" i="25" s="1"/>
  <c r="R69" i="25" s="1"/>
  <c r="R89" i="25" s="1"/>
  <c r="R109" i="25" s="1"/>
  <c r="R129" i="25" s="1"/>
  <c r="R149" i="25" s="1"/>
  <c r="R169" i="25" s="1"/>
  <c r="R189" i="25" s="1"/>
  <c r="R209" i="25" s="1"/>
  <c r="R229" i="25" s="1"/>
  <c r="Q9" i="25"/>
  <c r="Q29" i="25" s="1"/>
  <c r="Q49" i="25" s="1"/>
  <c r="Q69" i="25" s="1"/>
  <c r="Q89" i="25" s="1"/>
  <c r="Q109" i="25" s="1"/>
  <c r="Q129" i="25" s="1"/>
  <c r="Q149" i="25" s="1"/>
  <c r="Q169" i="25" s="1"/>
  <c r="Q189" i="25" s="1"/>
  <c r="Q209" i="25" s="1"/>
  <c r="Q229" i="25" s="1"/>
  <c r="P9" i="25"/>
  <c r="O9" i="25"/>
  <c r="O29" i="25" s="1"/>
  <c r="O49" i="25" s="1"/>
  <c r="O69" i="25" s="1"/>
  <c r="O89" i="25" s="1"/>
  <c r="O109" i="25" s="1"/>
  <c r="O129" i="25" s="1"/>
  <c r="O149" i="25" s="1"/>
  <c r="O169" i="25" s="1"/>
  <c r="O189" i="25" s="1"/>
  <c r="O209" i="25" s="1"/>
  <c r="O229" i="25" s="1"/>
  <c r="N9" i="25"/>
  <c r="N29" i="25" s="1"/>
  <c r="N49" i="25" s="1"/>
  <c r="N69" i="25" s="1"/>
  <c r="N89" i="25" s="1"/>
  <c r="N109" i="25" s="1"/>
  <c r="N129" i="25" s="1"/>
  <c r="N149" i="25" s="1"/>
  <c r="N169" i="25" s="1"/>
  <c r="N189" i="25" s="1"/>
  <c r="N209" i="25" s="1"/>
  <c r="N229" i="25" s="1"/>
  <c r="M9" i="25"/>
  <c r="M29" i="25" s="1"/>
  <c r="M49" i="25" s="1"/>
  <c r="M69" i="25" s="1"/>
  <c r="M89" i="25" s="1"/>
  <c r="M109" i="25" s="1"/>
  <c r="M129" i="25" s="1"/>
  <c r="M149" i="25" s="1"/>
  <c r="M169" i="25" s="1"/>
  <c r="M189" i="25" s="1"/>
  <c r="M209" i="25" s="1"/>
  <c r="M229" i="25" s="1"/>
  <c r="L9" i="25"/>
  <c r="K9" i="25"/>
  <c r="K29" i="25" s="1"/>
  <c r="K49" i="25" s="1"/>
  <c r="K69" i="25" s="1"/>
  <c r="K89" i="25" s="1"/>
  <c r="K109" i="25" s="1"/>
  <c r="K129" i="25" s="1"/>
  <c r="K149" i="25" s="1"/>
  <c r="K169" i="25" s="1"/>
  <c r="K189" i="25" s="1"/>
  <c r="K209" i="25" s="1"/>
  <c r="K229" i="25" s="1"/>
  <c r="J9" i="25"/>
  <c r="J29" i="25" s="1"/>
  <c r="J49" i="25" s="1"/>
  <c r="J69" i="25" s="1"/>
  <c r="J89" i="25" s="1"/>
  <c r="J109" i="25" s="1"/>
  <c r="J129" i="25" s="1"/>
  <c r="J149" i="25" s="1"/>
  <c r="J169" i="25" s="1"/>
  <c r="J189" i="25" s="1"/>
  <c r="J209" i="25" s="1"/>
  <c r="J229" i="25" s="1"/>
  <c r="I9" i="25"/>
  <c r="I29" i="25" s="1"/>
  <c r="I49" i="25" s="1"/>
  <c r="I69" i="25" s="1"/>
  <c r="I89" i="25" s="1"/>
  <c r="I109" i="25" s="1"/>
  <c r="I129" i="25" s="1"/>
  <c r="I149" i="25" s="1"/>
  <c r="I169" i="25" s="1"/>
  <c r="I189" i="25" s="1"/>
  <c r="I209" i="25" s="1"/>
  <c r="I229" i="25" s="1"/>
  <c r="H9" i="25"/>
  <c r="G9" i="25"/>
  <c r="G29" i="25" s="1"/>
  <c r="G49" i="25" s="1"/>
  <c r="G69" i="25" s="1"/>
  <c r="G89" i="25" s="1"/>
  <c r="G109" i="25" s="1"/>
  <c r="G129" i="25" s="1"/>
  <c r="G149" i="25" s="1"/>
  <c r="G169" i="25" s="1"/>
  <c r="G189" i="25" s="1"/>
  <c r="G209" i="25" s="1"/>
  <c r="G229" i="25" s="1"/>
  <c r="F9" i="25"/>
  <c r="F29" i="25" s="1"/>
  <c r="F49" i="25" s="1"/>
  <c r="F69" i="25" s="1"/>
  <c r="F89" i="25" s="1"/>
  <c r="F109" i="25" s="1"/>
  <c r="F129" i="25" s="1"/>
  <c r="F149" i="25" s="1"/>
  <c r="F169" i="25" s="1"/>
  <c r="F189" i="25" s="1"/>
  <c r="F209" i="25" s="1"/>
  <c r="F229" i="25" s="1"/>
  <c r="E9" i="25"/>
  <c r="E29" i="25" s="1"/>
  <c r="E49" i="25" s="1"/>
  <c r="E69" i="25" s="1"/>
  <c r="E89" i="25" s="1"/>
  <c r="E109" i="25" s="1"/>
  <c r="E129" i="25" s="1"/>
  <c r="E149" i="25" s="1"/>
  <c r="E169" i="25" s="1"/>
  <c r="E189" i="25" s="1"/>
  <c r="E209" i="25" s="1"/>
  <c r="E229" i="25" s="1"/>
  <c r="D9" i="25"/>
  <c r="AG8" i="25"/>
  <c r="AG28" i="25" s="1"/>
  <c r="AG48" i="25" s="1"/>
  <c r="AG68" i="25" s="1"/>
  <c r="AG88" i="25" s="1"/>
  <c r="AG108" i="25" s="1"/>
  <c r="AG128" i="25" s="1"/>
  <c r="AG148" i="25" s="1"/>
  <c r="AG168" i="25" s="1"/>
  <c r="AG188" i="25" s="1"/>
  <c r="AG208" i="25" s="1"/>
  <c r="AG228" i="25" s="1"/>
  <c r="AF8" i="25"/>
  <c r="AF28" i="25" s="1"/>
  <c r="AF48" i="25" s="1"/>
  <c r="AF68" i="25" s="1"/>
  <c r="AF88" i="25" s="1"/>
  <c r="AF108" i="25" s="1"/>
  <c r="AF128" i="25" s="1"/>
  <c r="AF148" i="25" s="1"/>
  <c r="AF168" i="25" s="1"/>
  <c r="AF188" i="25" s="1"/>
  <c r="AF208" i="25" s="1"/>
  <c r="AF228" i="25" s="1"/>
  <c r="AE8" i="25"/>
  <c r="AE28" i="25" s="1"/>
  <c r="AE48" i="25" s="1"/>
  <c r="AE68" i="25" s="1"/>
  <c r="AE88" i="25" s="1"/>
  <c r="AE108" i="25" s="1"/>
  <c r="AE128" i="25" s="1"/>
  <c r="AE148" i="25" s="1"/>
  <c r="AE168" i="25" s="1"/>
  <c r="AE188" i="25" s="1"/>
  <c r="AE208" i="25" s="1"/>
  <c r="AE228" i="25" s="1"/>
  <c r="AD8" i="25"/>
  <c r="AD28" i="25" s="1"/>
  <c r="AD48" i="25" s="1"/>
  <c r="AD68" i="25" s="1"/>
  <c r="AD88" i="25" s="1"/>
  <c r="AD108" i="25" s="1"/>
  <c r="AD128" i="25" s="1"/>
  <c r="AD148" i="25" s="1"/>
  <c r="AD168" i="25" s="1"/>
  <c r="AD188" i="25" s="1"/>
  <c r="AD208" i="25" s="1"/>
  <c r="AD228" i="25" s="1"/>
  <c r="AC8" i="25"/>
  <c r="AC28" i="25" s="1"/>
  <c r="AC48" i="25" s="1"/>
  <c r="AC68" i="25" s="1"/>
  <c r="AC88" i="25" s="1"/>
  <c r="AC108" i="25" s="1"/>
  <c r="AC128" i="25" s="1"/>
  <c r="AC148" i="25" s="1"/>
  <c r="AC168" i="25" s="1"/>
  <c r="AC188" i="25" s="1"/>
  <c r="AC208" i="25" s="1"/>
  <c r="AC228" i="25" s="1"/>
  <c r="AB8" i="25"/>
  <c r="AB28" i="25" s="1"/>
  <c r="AB48" i="25" s="1"/>
  <c r="AB68" i="25" s="1"/>
  <c r="AB88" i="25" s="1"/>
  <c r="AB108" i="25" s="1"/>
  <c r="AB128" i="25" s="1"/>
  <c r="AB148" i="25" s="1"/>
  <c r="AB168" i="25" s="1"/>
  <c r="AB188" i="25" s="1"/>
  <c r="AB208" i="25" s="1"/>
  <c r="AB228" i="25" s="1"/>
  <c r="AA8" i="25"/>
  <c r="AA28" i="25" s="1"/>
  <c r="AA48" i="25" s="1"/>
  <c r="AA68" i="25" s="1"/>
  <c r="AA88" i="25" s="1"/>
  <c r="AA108" i="25" s="1"/>
  <c r="AA128" i="25" s="1"/>
  <c r="AA148" i="25" s="1"/>
  <c r="AA168" i="25" s="1"/>
  <c r="AA188" i="25" s="1"/>
  <c r="AA208" i="25" s="1"/>
  <c r="AA228" i="25" s="1"/>
  <c r="Z8" i="25"/>
  <c r="Z28" i="25" s="1"/>
  <c r="Z48" i="25" s="1"/>
  <c r="Z68" i="25" s="1"/>
  <c r="Z88" i="25" s="1"/>
  <c r="Z108" i="25" s="1"/>
  <c r="Z128" i="25" s="1"/>
  <c r="Z148" i="25" s="1"/>
  <c r="Z168" i="25" s="1"/>
  <c r="Z188" i="25" s="1"/>
  <c r="Z208" i="25" s="1"/>
  <c r="Z228" i="25" s="1"/>
  <c r="Y8" i="25"/>
  <c r="Y28" i="25" s="1"/>
  <c r="Y48" i="25" s="1"/>
  <c r="X8" i="25"/>
  <c r="X28" i="25" s="1"/>
  <c r="X48" i="25" s="1"/>
  <c r="X68" i="25" s="1"/>
  <c r="X88" i="25" s="1"/>
  <c r="X108" i="25" s="1"/>
  <c r="X128" i="25" s="1"/>
  <c r="X148" i="25" s="1"/>
  <c r="X168" i="25" s="1"/>
  <c r="X188" i="25" s="1"/>
  <c r="X208" i="25" s="1"/>
  <c r="X228" i="25" s="1"/>
  <c r="W8" i="25"/>
  <c r="W28" i="25" s="1"/>
  <c r="W48" i="25" s="1"/>
  <c r="W68" i="25" s="1"/>
  <c r="W88" i="25" s="1"/>
  <c r="W108" i="25" s="1"/>
  <c r="W128" i="25" s="1"/>
  <c r="W148" i="25" s="1"/>
  <c r="W168" i="25" s="1"/>
  <c r="W188" i="25" s="1"/>
  <c r="W208" i="25" s="1"/>
  <c r="W228" i="25" s="1"/>
  <c r="V8" i="25"/>
  <c r="V28" i="25" s="1"/>
  <c r="V48" i="25" s="1"/>
  <c r="V68" i="25" s="1"/>
  <c r="V88" i="25" s="1"/>
  <c r="V108" i="25" s="1"/>
  <c r="V128" i="25" s="1"/>
  <c r="V148" i="25" s="1"/>
  <c r="V168" i="25" s="1"/>
  <c r="V188" i="25" s="1"/>
  <c r="V208" i="25" s="1"/>
  <c r="V228" i="25" s="1"/>
  <c r="U8" i="25"/>
  <c r="U28" i="25" s="1"/>
  <c r="U48" i="25" s="1"/>
  <c r="U68" i="25" s="1"/>
  <c r="U88" i="25" s="1"/>
  <c r="U108" i="25" s="1"/>
  <c r="U128" i="25" s="1"/>
  <c r="U148" i="25" s="1"/>
  <c r="U168" i="25" s="1"/>
  <c r="U188" i="25" s="1"/>
  <c r="U208" i="25" s="1"/>
  <c r="U228" i="25" s="1"/>
  <c r="T8" i="25"/>
  <c r="T28" i="25" s="1"/>
  <c r="T48" i="25" s="1"/>
  <c r="T68" i="25" s="1"/>
  <c r="T88" i="25" s="1"/>
  <c r="T108" i="25" s="1"/>
  <c r="T128" i="25" s="1"/>
  <c r="T148" i="25" s="1"/>
  <c r="T168" i="25" s="1"/>
  <c r="T188" i="25" s="1"/>
  <c r="T208" i="25" s="1"/>
  <c r="T228" i="25" s="1"/>
  <c r="S8" i="25"/>
  <c r="S28" i="25" s="1"/>
  <c r="S48" i="25" s="1"/>
  <c r="S68" i="25" s="1"/>
  <c r="S88" i="25" s="1"/>
  <c r="S108" i="25" s="1"/>
  <c r="S128" i="25" s="1"/>
  <c r="S148" i="25" s="1"/>
  <c r="S168" i="25" s="1"/>
  <c r="S188" i="25" s="1"/>
  <c r="S208" i="25" s="1"/>
  <c r="S228" i="25" s="1"/>
  <c r="R8" i="25"/>
  <c r="R28" i="25" s="1"/>
  <c r="R48" i="25" s="1"/>
  <c r="R68" i="25" s="1"/>
  <c r="R88" i="25" s="1"/>
  <c r="R108" i="25" s="1"/>
  <c r="R128" i="25" s="1"/>
  <c r="R148" i="25" s="1"/>
  <c r="R168" i="25" s="1"/>
  <c r="R188" i="25" s="1"/>
  <c r="R208" i="25" s="1"/>
  <c r="R228" i="25" s="1"/>
  <c r="Q8" i="25"/>
  <c r="Q28" i="25" s="1"/>
  <c r="Q48" i="25" s="1"/>
  <c r="Q68" i="25" s="1"/>
  <c r="Q88" i="25" s="1"/>
  <c r="Q108" i="25" s="1"/>
  <c r="Q128" i="25" s="1"/>
  <c r="Q148" i="25" s="1"/>
  <c r="Q168" i="25" s="1"/>
  <c r="Q188" i="25" s="1"/>
  <c r="Q208" i="25" s="1"/>
  <c r="Q228" i="25" s="1"/>
  <c r="P8" i="25"/>
  <c r="P28" i="25" s="1"/>
  <c r="P48" i="25" s="1"/>
  <c r="P68" i="25" s="1"/>
  <c r="P88" i="25" s="1"/>
  <c r="P108" i="25" s="1"/>
  <c r="P128" i="25" s="1"/>
  <c r="P148" i="25" s="1"/>
  <c r="P168" i="25" s="1"/>
  <c r="P188" i="25" s="1"/>
  <c r="P208" i="25" s="1"/>
  <c r="P228" i="25" s="1"/>
  <c r="O8" i="25"/>
  <c r="O28" i="25" s="1"/>
  <c r="O48" i="25" s="1"/>
  <c r="O68" i="25" s="1"/>
  <c r="O88" i="25" s="1"/>
  <c r="O108" i="25" s="1"/>
  <c r="O128" i="25" s="1"/>
  <c r="O148" i="25" s="1"/>
  <c r="O168" i="25" s="1"/>
  <c r="O188" i="25" s="1"/>
  <c r="O208" i="25" s="1"/>
  <c r="O228" i="25" s="1"/>
  <c r="N8" i="25"/>
  <c r="N28" i="25" s="1"/>
  <c r="N48" i="25" s="1"/>
  <c r="N68" i="25" s="1"/>
  <c r="N88" i="25" s="1"/>
  <c r="N108" i="25" s="1"/>
  <c r="N128" i="25" s="1"/>
  <c r="N148" i="25" s="1"/>
  <c r="N168" i="25" s="1"/>
  <c r="N188" i="25" s="1"/>
  <c r="N208" i="25" s="1"/>
  <c r="N228" i="25" s="1"/>
  <c r="M8" i="25"/>
  <c r="M28" i="25" s="1"/>
  <c r="M48" i="25" s="1"/>
  <c r="M68" i="25" s="1"/>
  <c r="M88" i="25" s="1"/>
  <c r="M108" i="25" s="1"/>
  <c r="M128" i="25" s="1"/>
  <c r="M148" i="25" s="1"/>
  <c r="M168" i="25" s="1"/>
  <c r="M188" i="25" s="1"/>
  <c r="M208" i="25" s="1"/>
  <c r="M228" i="25" s="1"/>
  <c r="L8" i="25"/>
  <c r="L28" i="25" s="1"/>
  <c r="L48" i="25" s="1"/>
  <c r="L68" i="25" s="1"/>
  <c r="L88" i="25" s="1"/>
  <c r="L108" i="25" s="1"/>
  <c r="L128" i="25" s="1"/>
  <c r="L148" i="25" s="1"/>
  <c r="L168" i="25" s="1"/>
  <c r="L188" i="25" s="1"/>
  <c r="L208" i="25" s="1"/>
  <c r="L228" i="25" s="1"/>
  <c r="K8" i="25"/>
  <c r="K28" i="25" s="1"/>
  <c r="K48" i="25" s="1"/>
  <c r="K68" i="25" s="1"/>
  <c r="K88" i="25" s="1"/>
  <c r="K108" i="25" s="1"/>
  <c r="K128" i="25" s="1"/>
  <c r="K148" i="25" s="1"/>
  <c r="K168" i="25" s="1"/>
  <c r="K188" i="25" s="1"/>
  <c r="K208" i="25" s="1"/>
  <c r="K228" i="25" s="1"/>
  <c r="J8" i="25"/>
  <c r="J28" i="25" s="1"/>
  <c r="J48" i="25" s="1"/>
  <c r="J68" i="25" s="1"/>
  <c r="J88" i="25" s="1"/>
  <c r="J108" i="25" s="1"/>
  <c r="J128" i="25" s="1"/>
  <c r="J148" i="25" s="1"/>
  <c r="J168" i="25" s="1"/>
  <c r="J188" i="25" s="1"/>
  <c r="J208" i="25" s="1"/>
  <c r="J228" i="25" s="1"/>
  <c r="I8" i="25"/>
  <c r="I28" i="25" s="1"/>
  <c r="I48" i="25" s="1"/>
  <c r="I68" i="25" s="1"/>
  <c r="I88" i="25" s="1"/>
  <c r="I108" i="25" s="1"/>
  <c r="I128" i="25" s="1"/>
  <c r="I148" i="25" s="1"/>
  <c r="I168" i="25" s="1"/>
  <c r="I188" i="25" s="1"/>
  <c r="I208" i="25" s="1"/>
  <c r="I228" i="25" s="1"/>
  <c r="H8" i="25"/>
  <c r="H28" i="25" s="1"/>
  <c r="H48" i="25" s="1"/>
  <c r="H68" i="25" s="1"/>
  <c r="H88" i="25" s="1"/>
  <c r="H108" i="25" s="1"/>
  <c r="H128" i="25" s="1"/>
  <c r="H148" i="25" s="1"/>
  <c r="H168" i="25" s="1"/>
  <c r="H188" i="25" s="1"/>
  <c r="H208" i="25" s="1"/>
  <c r="H228" i="25" s="1"/>
  <c r="G8" i="25"/>
  <c r="G28" i="25" s="1"/>
  <c r="G48" i="25" s="1"/>
  <c r="G68" i="25" s="1"/>
  <c r="G88" i="25" s="1"/>
  <c r="G108" i="25" s="1"/>
  <c r="G128" i="25" s="1"/>
  <c r="G148" i="25" s="1"/>
  <c r="G168" i="25" s="1"/>
  <c r="G188" i="25" s="1"/>
  <c r="G208" i="25" s="1"/>
  <c r="G228" i="25" s="1"/>
  <c r="F8" i="25"/>
  <c r="F28" i="25" s="1"/>
  <c r="F48" i="25" s="1"/>
  <c r="F68" i="25" s="1"/>
  <c r="F88" i="25" s="1"/>
  <c r="F108" i="25" s="1"/>
  <c r="F128" i="25" s="1"/>
  <c r="F148" i="25" s="1"/>
  <c r="F168" i="25" s="1"/>
  <c r="F188" i="25" s="1"/>
  <c r="F208" i="25" s="1"/>
  <c r="F228" i="25" s="1"/>
  <c r="E8" i="25"/>
  <c r="E28" i="25" s="1"/>
  <c r="E48" i="25" s="1"/>
  <c r="E68" i="25" s="1"/>
  <c r="E88" i="25" s="1"/>
  <c r="E108" i="25" s="1"/>
  <c r="E128" i="25" s="1"/>
  <c r="E148" i="25" s="1"/>
  <c r="E168" i="25" s="1"/>
  <c r="E188" i="25" s="1"/>
  <c r="E208" i="25" s="1"/>
  <c r="E228" i="25" s="1"/>
  <c r="D8" i="25"/>
  <c r="D28" i="25" s="1"/>
  <c r="D48" i="25" s="1"/>
  <c r="D68" i="25" s="1"/>
  <c r="D88" i="25" s="1"/>
  <c r="D108" i="25" s="1"/>
  <c r="D128" i="25" s="1"/>
  <c r="D148" i="25" s="1"/>
  <c r="D168" i="25" s="1"/>
  <c r="D188" i="25" s="1"/>
  <c r="D208" i="25" s="1"/>
  <c r="D228" i="25" s="1"/>
  <c r="AG7" i="25"/>
  <c r="AG27" i="25" s="1"/>
  <c r="AG47" i="25" s="1"/>
  <c r="AG67" i="25" s="1"/>
  <c r="AG87" i="25" s="1"/>
  <c r="AG107" i="25" s="1"/>
  <c r="AG127" i="25" s="1"/>
  <c r="AG147" i="25" s="1"/>
  <c r="AG167" i="25" s="1"/>
  <c r="AG187" i="25" s="1"/>
  <c r="AG207" i="25" s="1"/>
  <c r="AG227" i="25" s="1"/>
  <c r="AF7" i="25"/>
  <c r="AE7" i="25"/>
  <c r="AE27" i="25" s="1"/>
  <c r="AE47" i="25" s="1"/>
  <c r="AE67" i="25" s="1"/>
  <c r="AE87" i="25" s="1"/>
  <c r="AE107" i="25" s="1"/>
  <c r="AE127" i="25" s="1"/>
  <c r="AE147" i="25" s="1"/>
  <c r="AE167" i="25" s="1"/>
  <c r="AE187" i="25" s="1"/>
  <c r="AE207" i="25" s="1"/>
  <c r="AE227" i="25" s="1"/>
  <c r="AD7" i="25"/>
  <c r="AD27" i="25" s="1"/>
  <c r="AD47" i="25" s="1"/>
  <c r="AD67" i="25" s="1"/>
  <c r="AD87" i="25" s="1"/>
  <c r="AD107" i="25" s="1"/>
  <c r="AD127" i="25" s="1"/>
  <c r="AD147" i="25" s="1"/>
  <c r="AD167" i="25" s="1"/>
  <c r="AD187" i="25" s="1"/>
  <c r="AD207" i="25" s="1"/>
  <c r="AD227" i="25" s="1"/>
  <c r="AC7" i="25"/>
  <c r="AC27" i="25" s="1"/>
  <c r="AC47" i="25" s="1"/>
  <c r="AC67" i="25" s="1"/>
  <c r="AC87" i="25" s="1"/>
  <c r="AC107" i="25" s="1"/>
  <c r="AC127" i="25" s="1"/>
  <c r="AC147" i="25" s="1"/>
  <c r="AC167" i="25" s="1"/>
  <c r="AC187" i="25" s="1"/>
  <c r="AC207" i="25" s="1"/>
  <c r="AC227" i="25" s="1"/>
  <c r="AB7" i="25"/>
  <c r="AA7" i="25"/>
  <c r="AA27" i="25" s="1"/>
  <c r="AA47" i="25" s="1"/>
  <c r="AA67" i="25" s="1"/>
  <c r="AA87" i="25" s="1"/>
  <c r="AA107" i="25" s="1"/>
  <c r="AA127" i="25" s="1"/>
  <c r="AA147" i="25" s="1"/>
  <c r="AA167" i="25" s="1"/>
  <c r="AA187" i="25" s="1"/>
  <c r="AA207" i="25" s="1"/>
  <c r="AA227" i="25" s="1"/>
  <c r="Z7" i="25"/>
  <c r="Z27" i="25" s="1"/>
  <c r="Z47" i="25" s="1"/>
  <c r="Z67" i="25" s="1"/>
  <c r="Z87" i="25" s="1"/>
  <c r="Z107" i="25" s="1"/>
  <c r="Z127" i="25" s="1"/>
  <c r="Z147" i="25" s="1"/>
  <c r="Z167" i="25" s="1"/>
  <c r="Z187" i="25" s="1"/>
  <c r="Z207" i="25" s="1"/>
  <c r="Z227" i="25" s="1"/>
  <c r="Y7" i="25"/>
  <c r="Y27" i="25" s="1"/>
  <c r="Y47" i="25" s="1"/>
  <c r="Y67" i="25" s="1"/>
  <c r="Y87" i="25" s="1"/>
  <c r="Y107" i="25" s="1"/>
  <c r="Y127" i="25" s="1"/>
  <c r="Y147" i="25" s="1"/>
  <c r="Y167" i="25" s="1"/>
  <c r="Y187" i="25" s="1"/>
  <c r="Y207" i="25" s="1"/>
  <c r="Y227" i="25" s="1"/>
  <c r="X7" i="25"/>
  <c r="W7" i="25"/>
  <c r="W27" i="25" s="1"/>
  <c r="W47" i="25" s="1"/>
  <c r="W67" i="25" s="1"/>
  <c r="W87" i="25" s="1"/>
  <c r="W107" i="25" s="1"/>
  <c r="W127" i="25" s="1"/>
  <c r="W147" i="25" s="1"/>
  <c r="W167" i="25" s="1"/>
  <c r="W187" i="25" s="1"/>
  <c r="W207" i="25" s="1"/>
  <c r="W227" i="25" s="1"/>
  <c r="V7" i="25"/>
  <c r="V27" i="25" s="1"/>
  <c r="V47" i="25" s="1"/>
  <c r="V67" i="25" s="1"/>
  <c r="V87" i="25" s="1"/>
  <c r="V107" i="25" s="1"/>
  <c r="V127" i="25" s="1"/>
  <c r="V147" i="25" s="1"/>
  <c r="V167" i="25" s="1"/>
  <c r="V187" i="25" s="1"/>
  <c r="V207" i="25" s="1"/>
  <c r="V227" i="25" s="1"/>
  <c r="U7" i="25"/>
  <c r="U27" i="25" s="1"/>
  <c r="U47" i="25" s="1"/>
  <c r="U67" i="25" s="1"/>
  <c r="U87" i="25" s="1"/>
  <c r="U107" i="25" s="1"/>
  <c r="U127" i="25" s="1"/>
  <c r="U147" i="25" s="1"/>
  <c r="U167" i="25" s="1"/>
  <c r="U187" i="25" s="1"/>
  <c r="U207" i="25" s="1"/>
  <c r="U227" i="25" s="1"/>
  <c r="T7" i="25"/>
  <c r="S7" i="25"/>
  <c r="S27" i="25" s="1"/>
  <c r="S47" i="25" s="1"/>
  <c r="S67" i="25" s="1"/>
  <c r="S87" i="25" s="1"/>
  <c r="S107" i="25" s="1"/>
  <c r="S127" i="25" s="1"/>
  <c r="S147" i="25" s="1"/>
  <c r="S167" i="25" s="1"/>
  <c r="S187" i="25" s="1"/>
  <c r="S207" i="25" s="1"/>
  <c r="S227" i="25" s="1"/>
  <c r="R7" i="25"/>
  <c r="R27" i="25" s="1"/>
  <c r="R47" i="25" s="1"/>
  <c r="R67" i="25" s="1"/>
  <c r="R87" i="25" s="1"/>
  <c r="R107" i="25" s="1"/>
  <c r="R127" i="25" s="1"/>
  <c r="R147" i="25" s="1"/>
  <c r="R167" i="25" s="1"/>
  <c r="R187" i="25" s="1"/>
  <c r="R207" i="25" s="1"/>
  <c r="R227" i="25" s="1"/>
  <c r="Q7" i="25"/>
  <c r="Q27" i="25" s="1"/>
  <c r="Q47" i="25" s="1"/>
  <c r="Q67" i="25" s="1"/>
  <c r="Q87" i="25" s="1"/>
  <c r="Q107" i="25" s="1"/>
  <c r="Q127" i="25" s="1"/>
  <c r="Q147" i="25" s="1"/>
  <c r="Q167" i="25" s="1"/>
  <c r="Q187" i="25" s="1"/>
  <c r="Q207" i="25" s="1"/>
  <c r="Q227" i="25" s="1"/>
  <c r="P7" i="25"/>
  <c r="O7" i="25"/>
  <c r="O27" i="25" s="1"/>
  <c r="O47" i="25" s="1"/>
  <c r="O67" i="25" s="1"/>
  <c r="O87" i="25" s="1"/>
  <c r="O107" i="25" s="1"/>
  <c r="O127" i="25" s="1"/>
  <c r="O147" i="25" s="1"/>
  <c r="O167" i="25" s="1"/>
  <c r="O187" i="25" s="1"/>
  <c r="O207" i="25" s="1"/>
  <c r="O227" i="25" s="1"/>
  <c r="N7" i="25"/>
  <c r="N27" i="25" s="1"/>
  <c r="N47" i="25" s="1"/>
  <c r="N67" i="25" s="1"/>
  <c r="N87" i="25" s="1"/>
  <c r="N107" i="25" s="1"/>
  <c r="N127" i="25" s="1"/>
  <c r="N147" i="25" s="1"/>
  <c r="N167" i="25" s="1"/>
  <c r="N187" i="25" s="1"/>
  <c r="N207" i="25" s="1"/>
  <c r="N227" i="25" s="1"/>
  <c r="M7" i="25"/>
  <c r="M27" i="25" s="1"/>
  <c r="M47" i="25" s="1"/>
  <c r="M67" i="25" s="1"/>
  <c r="M87" i="25" s="1"/>
  <c r="M107" i="25" s="1"/>
  <c r="M127" i="25" s="1"/>
  <c r="M147" i="25" s="1"/>
  <c r="M167" i="25" s="1"/>
  <c r="M187" i="25" s="1"/>
  <c r="M207" i="25" s="1"/>
  <c r="M227" i="25" s="1"/>
  <c r="L7" i="25"/>
  <c r="K7" i="25"/>
  <c r="K27" i="25" s="1"/>
  <c r="K47" i="25" s="1"/>
  <c r="K67" i="25" s="1"/>
  <c r="K87" i="25" s="1"/>
  <c r="K107" i="25" s="1"/>
  <c r="K127" i="25" s="1"/>
  <c r="K147" i="25" s="1"/>
  <c r="K167" i="25" s="1"/>
  <c r="K187" i="25" s="1"/>
  <c r="K207" i="25" s="1"/>
  <c r="K227" i="25" s="1"/>
  <c r="J7" i="25"/>
  <c r="J27" i="25" s="1"/>
  <c r="J47" i="25" s="1"/>
  <c r="J67" i="25" s="1"/>
  <c r="J87" i="25" s="1"/>
  <c r="J107" i="25" s="1"/>
  <c r="J127" i="25" s="1"/>
  <c r="J147" i="25" s="1"/>
  <c r="J167" i="25" s="1"/>
  <c r="J187" i="25" s="1"/>
  <c r="J207" i="25" s="1"/>
  <c r="J227" i="25" s="1"/>
  <c r="I7" i="25"/>
  <c r="I27" i="25" s="1"/>
  <c r="I47" i="25" s="1"/>
  <c r="I67" i="25" s="1"/>
  <c r="I87" i="25" s="1"/>
  <c r="I107" i="25" s="1"/>
  <c r="I127" i="25" s="1"/>
  <c r="I147" i="25" s="1"/>
  <c r="I167" i="25" s="1"/>
  <c r="I187" i="25" s="1"/>
  <c r="I207" i="25" s="1"/>
  <c r="I227" i="25" s="1"/>
  <c r="H7" i="25"/>
  <c r="G7" i="25"/>
  <c r="G27" i="25" s="1"/>
  <c r="G47" i="25" s="1"/>
  <c r="G67" i="25" s="1"/>
  <c r="G87" i="25" s="1"/>
  <c r="G107" i="25" s="1"/>
  <c r="G127" i="25" s="1"/>
  <c r="G147" i="25" s="1"/>
  <c r="G167" i="25" s="1"/>
  <c r="G187" i="25" s="1"/>
  <c r="G207" i="25" s="1"/>
  <c r="G227" i="25" s="1"/>
  <c r="F7" i="25"/>
  <c r="F27" i="25" s="1"/>
  <c r="F47" i="25" s="1"/>
  <c r="F67" i="25" s="1"/>
  <c r="F87" i="25" s="1"/>
  <c r="F107" i="25" s="1"/>
  <c r="F127" i="25" s="1"/>
  <c r="F147" i="25" s="1"/>
  <c r="F167" i="25" s="1"/>
  <c r="F187" i="25" s="1"/>
  <c r="F207" i="25" s="1"/>
  <c r="F227" i="25" s="1"/>
  <c r="E7" i="25"/>
  <c r="E27" i="25" s="1"/>
  <c r="E47" i="25" s="1"/>
  <c r="E67" i="25" s="1"/>
  <c r="E87" i="25" s="1"/>
  <c r="E107" i="25" s="1"/>
  <c r="E127" i="25" s="1"/>
  <c r="E147" i="25" s="1"/>
  <c r="E167" i="25" s="1"/>
  <c r="E187" i="25" s="1"/>
  <c r="E207" i="25" s="1"/>
  <c r="E227" i="25" s="1"/>
  <c r="D7" i="25"/>
  <c r="AG6" i="25"/>
  <c r="AG26" i="25" s="1"/>
  <c r="AG46" i="25" s="1"/>
  <c r="AG66" i="25" s="1"/>
  <c r="AG86" i="25" s="1"/>
  <c r="AG106" i="25" s="1"/>
  <c r="AG126" i="25" s="1"/>
  <c r="AG146" i="25" s="1"/>
  <c r="AG166" i="25" s="1"/>
  <c r="AG186" i="25" s="1"/>
  <c r="AG206" i="25" s="1"/>
  <c r="AG226" i="25" s="1"/>
  <c r="AF6" i="25"/>
  <c r="AF26" i="25" s="1"/>
  <c r="AF46" i="25" s="1"/>
  <c r="AF66" i="25" s="1"/>
  <c r="AF86" i="25" s="1"/>
  <c r="AF106" i="25" s="1"/>
  <c r="AF126" i="25" s="1"/>
  <c r="AF146" i="25" s="1"/>
  <c r="AF166" i="25" s="1"/>
  <c r="AF186" i="25" s="1"/>
  <c r="AF206" i="25" s="1"/>
  <c r="AF226" i="25" s="1"/>
  <c r="AE6" i="25"/>
  <c r="AE26" i="25" s="1"/>
  <c r="AE46" i="25" s="1"/>
  <c r="AE66" i="25" s="1"/>
  <c r="AE86" i="25" s="1"/>
  <c r="AE106" i="25" s="1"/>
  <c r="AE126" i="25" s="1"/>
  <c r="AE146" i="25" s="1"/>
  <c r="AE166" i="25" s="1"/>
  <c r="AE186" i="25" s="1"/>
  <c r="AE206" i="25" s="1"/>
  <c r="AE226" i="25" s="1"/>
  <c r="AD6" i="25"/>
  <c r="AD26" i="25" s="1"/>
  <c r="AD46" i="25" s="1"/>
  <c r="AD66" i="25" s="1"/>
  <c r="AD86" i="25" s="1"/>
  <c r="AD106" i="25" s="1"/>
  <c r="AD126" i="25" s="1"/>
  <c r="AD146" i="25" s="1"/>
  <c r="AD166" i="25" s="1"/>
  <c r="AD186" i="25" s="1"/>
  <c r="AD206" i="25" s="1"/>
  <c r="AD226" i="25" s="1"/>
  <c r="AC6" i="25"/>
  <c r="AC26" i="25" s="1"/>
  <c r="AC46" i="25" s="1"/>
  <c r="AC66" i="25" s="1"/>
  <c r="AC86" i="25" s="1"/>
  <c r="AC106" i="25" s="1"/>
  <c r="AC126" i="25" s="1"/>
  <c r="AC146" i="25" s="1"/>
  <c r="AC166" i="25" s="1"/>
  <c r="AC186" i="25" s="1"/>
  <c r="AC206" i="25" s="1"/>
  <c r="AC226" i="25" s="1"/>
  <c r="AB6" i="25"/>
  <c r="AB26" i="25" s="1"/>
  <c r="AB46" i="25" s="1"/>
  <c r="AB66" i="25" s="1"/>
  <c r="AB86" i="25" s="1"/>
  <c r="AB106" i="25" s="1"/>
  <c r="AB126" i="25" s="1"/>
  <c r="AB146" i="25" s="1"/>
  <c r="AB166" i="25" s="1"/>
  <c r="AB186" i="25" s="1"/>
  <c r="AB206" i="25" s="1"/>
  <c r="AB226" i="25" s="1"/>
  <c r="AA6" i="25"/>
  <c r="AA26" i="25" s="1"/>
  <c r="AA46" i="25" s="1"/>
  <c r="AA66" i="25" s="1"/>
  <c r="AA86" i="25" s="1"/>
  <c r="AA106" i="25" s="1"/>
  <c r="AA126" i="25" s="1"/>
  <c r="AA146" i="25" s="1"/>
  <c r="AA166" i="25" s="1"/>
  <c r="AA186" i="25" s="1"/>
  <c r="AA206" i="25" s="1"/>
  <c r="AA226" i="25" s="1"/>
  <c r="Z6" i="25"/>
  <c r="Z26" i="25" s="1"/>
  <c r="Z46" i="25" s="1"/>
  <c r="Z66" i="25" s="1"/>
  <c r="Z86" i="25" s="1"/>
  <c r="Z106" i="25" s="1"/>
  <c r="Z126" i="25" s="1"/>
  <c r="Z146" i="25" s="1"/>
  <c r="Z166" i="25" s="1"/>
  <c r="Z186" i="25" s="1"/>
  <c r="Z206" i="25" s="1"/>
  <c r="Z226" i="25" s="1"/>
  <c r="Y6" i="25"/>
  <c r="Y26" i="25" s="1"/>
  <c r="Y46" i="25" s="1"/>
  <c r="Y66" i="25" s="1"/>
  <c r="Y86" i="25" s="1"/>
  <c r="Y106" i="25" s="1"/>
  <c r="Y126" i="25" s="1"/>
  <c r="Y146" i="25" s="1"/>
  <c r="Y166" i="25" s="1"/>
  <c r="Y186" i="25" s="1"/>
  <c r="Y206" i="25" s="1"/>
  <c r="Y226" i="25" s="1"/>
  <c r="X6" i="25"/>
  <c r="X26" i="25" s="1"/>
  <c r="X46" i="25" s="1"/>
  <c r="X66" i="25" s="1"/>
  <c r="X86" i="25" s="1"/>
  <c r="X106" i="25" s="1"/>
  <c r="X126" i="25" s="1"/>
  <c r="X146" i="25" s="1"/>
  <c r="X166" i="25" s="1"/>
  <c r="X186" i="25" s="1"/>
  <c r="X206" i="25" s="1"/>
  <c r="X226" i="25" s="1"/>
  <c r="W6" i="25"/>
  <c r="W26" i="25" s="1"/>
  <c r="W46" i="25" s="1"/>
  <c r="W66" i="25" s="1"/>
  <c r="W86" i="25" s="1"/>
  <c r="W106" i="25" s="1"/>
  <c r="W126" i="25" s="1"/>
  <c r="W146" i="25" s="1"/>
  <c r="W166" i="25" s="1"/>
  <c r="W186" i="25" s="1"/>
  <c r="W206" i="25" s="1"/>
  <c r="W226" i="25" s="1"/>
  <c r="V6" i="25"/>
  <c r="V26" i="25" s="1"/>
  <c r="V46" i="25" s="1"/>
  <c r="V66" i="25" s="1"/>
  <c r="V86" i="25" s="1"/>
  <c r="V106" i="25" s="1"/>
  <c r="V126" i="25" s="1"/>
  <c r="V146" i="25" s="1"/>
  <c r="V166" i="25" s="1"/>
  <c r="V186" i="25" s="1"/>
  <c r="V206" i="25" s="1"/>
  <c r="V226" i="25" s="1"/>
  <c r="U6" i="25"/>
  <c r="U26" i="25" s="1"/>
  <c r="U46" i="25" s="1"/>
  <c r="U66" i="25" s="1"/>
  <c r="U86" i="25" s="1"/>
  <c r="U106" i="25" s="1"/>
  <c r="U126" i="25" s="1"/>
  <c r="U146" i="25" s="1"/>
  <c r="U166" i="25" s="1"/>
  <c r="U186" i="25" s="1"/>
  <c r="U206" i="25" s="1"/>
  <c r="U226" i="25" s="1"/>
  <c r="T6" i="25"/>
  <c r="T26" i="25" s="1"/>
  <c r="T46" i="25" s="1"/>
  <c r="T66" i="25" s="1"/>
  <c r="T86" i="25" s="1"/>
  <c r="T106" i="25" s="1"/>
  <c r="T126" i="25" s="1"/>
  <c r="T146" i="25" s="1"/>
  <c r="T166" i="25" s="1"/>
  <c r="T186" i="25" s="1"/>
  <c r="T206" i="25" s="1"/>
  <c r="T226" i="25" s="1"/>
  <c r="S6" i="25"/>
  <c r="S26" i="25" s="1"/>
  <c r="S46" i="25" s="1"/>
  <c r="S66" i="25" s="1"/>
  <c r="S86" i="25" s="1"/>
  <c r="S106" i="25" s="1"/>
  <c r="S126" i="25" s="1"/>
  <c r="S146" i="25" s="1"/>
  <c r="S166" i="25" s="1"/>
  <c r="S186" i="25" s="1"/>
  <c r="S206" i="25" s="1"/>
  <c r="S226" i="25" s="1"/>
  <c r="R6" i="25"/>
  <c r="R26" i="25" s="1"/>
  <c r="R46" i="25" s="1"/>
  <c r="R66" i="25" s="1"/>
  <c r="R86" i="25" s="1"/>
  <c r="R106" i="25" s="1"/>
  <c r="R126" i="25" s="1"/>
  <c r="R146" i="25" s="1"/>
  <c r="R166" i="25" s="1"/>
  <c r="R186" i="25" s="1"/>
  <c r="R206" i="25" s="1"/>
  <c r="R226" i="25" s="1"/>
  <c r="Q6" i="25"/>
  <c r="Q26" i="25" s="1"/>
  <c r="Q46" i="25" s="1"/>
  <c r="Q66" i="25" s="1"/>
  <c r="Q86" i="25" s="1"/>
  <c r="Q106" i="25" s="1"/>
  <c r="Q126" i="25" s="1"/>
  <c r="Q146" i="25" s="1"/>
  <c r="Q166" i="25" s="1"/>
  <c r="Q186" i="25" s="1"/>
  <c r="Q206" i="25" s="1"/>
  <c r="Q226" i="25" s="1"/>
  <c r="P6" i="25"/>
  <c r="P26" i="25" s="1"/>
  <c r="P46" i="25" s="1"/>
  <c r="P66" i="25" s="1"/>
  <c r="P86" i="25" s="1"/>
  <c r="P106" i="25" s="1"/>
  <c r="P126" i="25" s="1"/>
  <c r="P146" i="25" s="1"/>
  <c r="P166" i="25" s="1"/>
  <c r="P186" i="25" s="1"/>
  <c r="P206" i="25" s="1"/>
  <c r="P226" i="25" s="1"/>
  <c r="O6" i="25"/>
  <c r="O26" i="25" s="1"/>
  <c r="O46" i="25" s="1"/>
  <c r="O66" i="25" s="1"/>
  <c r="O86" i="25" s="1"/>
  <c r="O106" i="25" s="1"/>
  <c r="O126" i="25" s="1"/>
  <c r="O146" i="25" s="1"/>
  <c r="O166" i="25" s="1"/>
  <c r="O186" i="25" s="1"/>
  <c r="O206" i="25" s="1"/>
  <c r="O226" i="25" s="1"/>
  <c r="N6" i="25"/>
  <c r="N26" i="25" s="1"/>
  <c r="N46" i="25" s="1"/>
  <c r="N66" i="25" s="1"/>
  <c r="N86" i="25" s="1"/>
  <c r="N106" i="25" s="1"/>
  <c r="N126" i="25" s="1"/>
  <c r="N146" i="25" s="1"/>
  <c r="N166" i="25" s="1"/>
  <c r="N186" i="25" s="1"/>
  <c r="N206" i="25" s="1"/>
  <c r="N226" i="25" s="1"/>
  <c r="M6" i="25"/>
  <c r="M26" i="25" s="1"/>
  <c r="M46" i="25" s="1"/>
  <c r="M66" i="25" s="1"/>
  <c r="M86" i="25" s="1"/>
  <c r="M106" i="25" s="1"/>
  <c r="M126" i="25" s="1"/>
  <c r="M146" i="25" s="1"/>
  <c r="M166" i="25" s="1"/>
  <c r="M186" i="25" s="1"/>
  <c r="M206" i="25" s="1"/>
  <c r="M226" i="25" s="1"/>
  <c r="L6" i="25"/>
  <c r="L26" i="25" s="1"/>
  <c r="L46" i="25" s="1"/>
  <c r="L66" i="25" s="1"/>
  <c r="L86" i="25" s="1"/>
  <c r="L106" i="25" s="1"/>
  <c r="L126" i="25" s="1"/>
  <c r="L146" i="25" s="1"/>
  <c r="L166" i="25" s="1"/>
  <c r="L186" i="25" s="1"/>
  <c r="L206" i="25" s="1"/>
  <c r="L226" i="25" s="1"/>
  <c r="K6" i="25"/>
  <c r="K26" i="25" s="1"/>
  <c r="K46" i="25" s="1"/>
  <c r="K66" i="25" s="1"/>
  <c r="K86" i="25" s="1"/>
  <c r="K106" i="25" s="1"/>
  <c r="K126" i="25" s="1"/>
  <c r="K146" i="25" s="1"/>
  <c r="K166" i="25" s="1"/>
  <c r="K186" i="25" s="1"/>
  <c r="K206" i="25" s="1"/>
  <c r="K226" i="25" s="1"/>
  <c r="J6" i="25"/>
  <c r="J26" i="25" s="1"/>
  <c r="J46" i="25" s="1"/>
  <c r="J66" i="25" s="1"/>
  <c r="J86" i="25" s="1"/>
  <c r="J106" i="25" s="1"/>
  <c r="J126" i="25" s="1"/>
  <c r="J146" i="25" s="1"/>
  <c r="J166" i="25" s="1"/>
  <c r="J186" i="25" s="1"/>
  <c r="J206" i="25" s="1"/>
  <c r="J226" i="25" s="1"/>
  <c r="I6" i="25"/>
  <c r="I26" i="25" s="1"/>
  <c r="I46" i="25" s="1"/>
  <c r="I66" i="25" s="1"/>
  <c r="I86" i="25" s="1"/>
  <c r="I106" i="25" s="1"/>
  <c r="I126" i="25" s="1"/>
  <c r="I146" i="25" s="1"/>
  <c r="I166" i="25" s="1"/>
  <c r="I186" i="25" s="1"/>
  <c r="I206" i="25" s="1"/>
  <c r="I226" i="25" s="1"/>
  <c r="H6" i="25"/>
  <c r="H26" i="25" s="1"/>
  <c r="H46" i="25" s="1"/>
  <c r="H66" i="25" s="1"/>
  <c r="H86" i="25" s="1"/>
  <c r="H106" i="25" s="1"/>
  <c r="H126" i="25" s="1"/>
  <c r="H146" i="25" s="1"/>
  <c r="H166" i="25" s="1"/>
  <c r="H186" i="25" s="1"/>
  <c r="H206" i="25" s="1"/>
  <c r="H226" i="25" s="1"/>
  <c r="G6" i="25"/>
  <c r="G26" i="25" s="1"/>
  <c r="G46" i="25" s="1"/>
  <c r="G66" i="25" s="1"/>
  <c r="G86" i="25" s="1"/>
  <c r="G106" i="25" s="1"/>
  <c r="G126" i="25" s="1"/>
  <c r="G146" i="25" s="1"/>
  <c r="G166" i="25" s="1"/>
  <c r="G186" i="25" s="1"/>
  <c r="G206" i="25" s="1"/>
  <c r="G226" i="25" s="1"/>
  <c r="F6" i="25"/>
  <c r="F26" i="25" s="1"/>
  <c r="F46" i="25" s="1"/>
  <c r="F66" i="25" s="1"/>
  <c r="F86" i="25" s="1"/>
  <c r="F106" i="25" s="1"/>
  <c r="F126" i="25" s="1"/>
  <c r="F146" i="25" s="1"/>
  <c r="F166" i="25" s="1"/>
  <c r="F186" i="25" s="1"/>
  <c r="F206" i="25" s="1"/>
  <c r="F226" i="25" s="1"/>
  <c r="E6" i="25"/>
  <c r="E26" i="25" s="1"/>
  <c r="E46" i="25" s="1"/>
  <c r="E66" i="25" s="1"/>
  <c r="E86" i="25" s="1"/>
  <c r="E106" i="25" s="1"/>
  <c r="E126" i="25" s="1"/>
  <c r="E146" i="25" s="1"/>
  <c r="E166" i="25" s="1"/>
  <c r="E186" i="25" s="1"/>
  <c r="E206" i="25" s="1"/>
  <c r="E226" i="25" s="1"/>
  <c r="D6" i="25"/>
  <c r="D26" i="25" s="1"/>
  <c r="D46" i="25" s="1"/>
  <c r="D66" i="25" s="1"/>
  <c r="D86" i="25" s="1"/>
  <c r="D106" i="25" s="1"/>
  <c r="AG5" i="25"/>
  <c r="AG25" i="25" s="1"/>
  <c r="AG45" i="25" s="1"/>
  <c r="AG65" i="25" s="1"/>
  <c r="AG85" i="25" s="1"/>
  <c r="AG105" i="25" s="1"/>
  <c r="AG125" i="25" s="1"/>
  <c r="AG145" i="25" s="1"/>
  <c r="AG165" i="25" s="1"/>
  <c r="AG185" i="25" s="1"/>
  <c r="AG205" i="25" s="1"/>
  <c r="AG225" i="25" s="1"/>
  <c r="AF5" i="25"/>
  <c r="AE5" i="25"/>
  <c r="AE25" i="25" s="1"/>
  <c r="AE45" i="25" s="1"/>
  <c r="AE65" i="25" s="1"/>
  <c r="AE85" i="25" s="1"/>
  <c r="AE105" i="25" s="1"/>
  <c r="AE125" i="25" s="1"/>
  <c r="AE145" i="25" s="1"/>
  <c r="AE165" i="25" s="1"/>
  <c r="AE185" i="25" s="1"/>
  <c r="AE205" i="25" s="1"/>
  <c r="AE225" i="25" s="1"/>
  <c r="AD5" i="25"/>
  <c r="AD25" i="25" s="1"/>
  <c r="AD45" i="25" s="1"/>
  <c r="AD65" i="25" s="1"/>
  <c r="AD85" i="25" s="1"/>
  <c r="AD105" i="25" s="1"/>
  <c r="AD125" i="25" s="1"/>
  <c r="AD145" i="25" s="1"/>
  <c r="AD165" i="25" s="1"/>
  <c r="AD185" i="25" s="1"/>
  <c r="AD205" i="25" s="1"/>
  <c r="AD225" i="25" s="1"/>
  <c r="AC5" i="25"/>
  <c r="AC25" i="25" s="1"/>
  <c r="AC45" i="25" s="1"/>
  <c r="AC65" i="25" s="1"/>
  <c r="AC85" i="25" s="1"/>
  <c r="AC105" i="25" s="1"/>
  <c r="AC125" i="25" s="1"/>
  <c r="AC145" i="25" s="1"/>
  <c r="AC165" i="25" s="1"/>
  <c r="AC185" i="25" s="1"/>
  <c r="AC205" i="25" s="1"/>
  <c r="AC225" i="25" s="1"/>
  <c r="AB5" i="25"/>
  <c r="AA5" i="25"/>
  <c r="AA25" i="25" s="1"/>
  <c r="AA45" i="25" s="1"/>
  <c r="AA65" i="25" s="1"/>
  <c r="AA85" i="25" s="1"/>
  <c r="AA105" i="25" s="1"/>
  <c r="AA125" i="25" s="1"/>
  <c r="AA145" i="25" s="1"/>
  <c r="AA165" i="25" s="1"/>
  <c r="AA185" i="25" s="1"/>
  <c r="AA205" i="25" s="1"/>
  <c r="AA225" i="25" s="1"/>
  <c r="Z5" i="25"/>
  <c r="Z25" i="25" s="1"/>
  <c r="Z45" i="25" s="1"/>
  <c r="Z65" i="25" s="1"/>
  <c r="Z85" i="25" s="1"/>
  <c r="Z105" i="25" s="1"/>
  <c r="Z125" i="25" s="1"/>
  <c r="Z145" i="25" s="1"/>
  <c r="Z165" i="25" s="1"/>
  <c r="Z185" i="25" s="1"/>
  <c r="Z205" i="25" s="1"/>
  <c r="Z225" i="25" s="1"/>
  <c r="Y5" i="25"/>
  <c r="Y25" i="25" s="1"/>
  <c r="Y45" i="25" s="1"/>
  <c r="Y65" i="25" s="1"/>
  <c r="Y85" i="25" s="1"/>
  <c r="Y105" i="25" s="1"/>
  <c r="Y125" i="25" s="1"/>
  <c r="Y145" i="25" s="1"/>
  <c r="Y165" i="25" s="1"/>
  <c r="Y185" i="25" s="1"/>
  <c r="Y205" i="25" s="1"/>
  <c r="Y225" i="25" s="1"/>
  <c r="X5" i="25"/>
  <c r="W5" i="25"/>
  <c r="W25" i="25" s="1"/>
  <c r="W45" i="25" s="1"/>
  <c r="W65" i="25" s="1"/>
  <c r="W85" i="25" s="1"/>
  <c r="W105" i="25" s="1"/>
  <c r="W125" i="25" s="1"/>
  <c r="W145" i="25" s="1"/>
  <c r="W165" i="25" s="1"/>
  <c r="W185" i="25" s="1"/>
  <c r="W205" i="25" s="1"/>
  <c r="W225" i="25" s="1"/>
  <c r="V5" i="25"/>
  <c r="V25" i="25" s="1"/>
  <c r="V45" i="25" s="1"/>
  <c r="V65" i="25" s="1"/>
  <c r="V85" i="25" s="1"/>
  <c r="V105" i="25" s="1"/>
  <c r="V125" i="25" s="1"/>
  <c r="V145" i="25" s="1"/>
  <c r="V165" i="25" s="1"/>
  <c r="V185" i="25" s="1"/>
  <c r="V205" i="25" s="1"/>
  <c r="V225" i="25" s="1"/>
  <c r="U5" i="25"/>
  <c r="U25" i="25" s="1"/>
  <c r="U45" i="25" s="1"/>
  <c r="U65" i="25" s="1"/>
  <c r="U85" i="25" s="1"/>
  <c r="U105" i="25" s="1"/>
  <c r="U125" i="25" s="1"/>
  <c r="U145" i="25" s="1"/>
  <c r="U165" i="25" s="1"/>
  <c r="U185" i="25" s="1"/>
  <c r="U205" i="25" s="1"/>
  <c r="U225" i="25" s="1"/>
  <c r="T5" i="25"/>
  <c r="S5" i="25"/>
  <c r="S25" i="25" s="1"/>
  <c r="S45" i="25" s="1"/>
  <c r="S65" i="25" s="1"/>
  <c r="S85" i="25" s="1"/>
  <c r="S105" i="25" s="1"/>
  <c r="S125" i="25" s="1"/>
  <c r="S145" i="25" s="1"/>
  <c r="S165" i="25" s="1"/>
  <c r="S185" i="25" s="1"/>
  <c r="S205" i="25" s="1"/>
  <c r="S225" i="25" s="1"/>
  <c r="R5" i="25"/>
  <c r="R25" i="25" s="1"/>
  <c r="R45" i="25" s="1"/>
  <c r="R65" i="25" s="1"/>
  <c r="R85" i="25" s="1"/>
  <c r="R105" i="25" s="1"/>
  <c r="R125" i="25" s="1"/>
  <c r="R145" i="25" s="1"/>
  <c r="R165" i="25" s="1"/>
  <c r="R185" i="25" s="1"/>
  <c r="R205" i="25" s="1"/>
  <c r="R225" i="25" s="1"/>
  <c r="Q5" i="25"/>
  <c r="Q25" i="25" s="1"/>
  <c r="Q45" i="25" s="1"/>
  <c r="Q65" i="25" s="1"/>
  <c r="Q85" i="25" s="1"/>
  <c r="Q105" i="25" s="1"/>
  <c r="Q125" i="25" s="1"/>
  <c r="Q145" i="25" s="1"/>
  <c r="Q165" i="25" s="1"/>
  <c r="Q185" i="25" s="1"/>
  <c r="Q205" i="25" s="1"/>
  <c r="Q225" i="25" s="1"/>
  <c r="P5" i="25"/>
  <c r="O5" i="25"/>
  <c r="O25" i="25" s="1"/>
  <c r="O45" i="25" s="1"/>
  <c r="O65" i="25" s="1"/>
  <c r="O85" i="25" s="1"/>
  <c r="O105" i="25" s="1"/>
  <c r="O125" i="25" s="1"/>
  <c r="O145" i="25" s="1"/>
  <c r="O165" i="25" s="1"/>
  <c r="O185" i="25" s="1"/>
  <c r="O205" i="25" s="1"/>
  <c r="O225" i="25" s="1"/>
  <c r="N5" i="25"/>
  <c r="N25" i="25" s="1"/>
  <c r="N45" i="25" s="1"/>
  <c r="N65" i="25" s="1"/>
  <c r="N85" i="25" s="1"/>
  <c r="N105" i="25" s="1"/>
  <c r="N125" i="25" s="1"/>
  <c r="N145" i="25" s="1"/>
  <c r="N165" i="25" s="1"/>
  <c r="N185" i="25" s="1"/>
  <c r="N205" i="25" s="1"/>
  <c r="N225" i="25" s="1"/>
  <c r="M5" i="25"/>
  <c r="M25" i="25" s="1"/>
  <c r="M45" i="25" s="1"/>
  <c r="M65" i="25" s="1"/>
  <c r="M85" i="25" s="1"/>
  <c r="M105" i="25" s="1"/>
  <c r="M125" i="25" s="1"/>
  <c r="M145" i="25" s="1"/>
  <c r="M165" i="25" s="1"/>
  <c r="M185" i="25" s="1"/>
  <c r="M205" i="25" s="1"/>
  <c r="M225" i="25" s="1"/>
  <c r="L5" i="25"/>
  <c r="K5" i="25"/>
  <c r="K25" i="25" s="1"/>
  <c r="K45" i="25" s="1"/>
  <c r="K65" i="25" s="1"/>
  <c r="K85" i="25" s="1"/>
  <c r="K105" i="25" s="1"/>
  <c r="K125" i="25" s="1"/>
  <c r="K145" i="25" s="1"/>
  <c r="K165" i="25" s="1"/>
  <c r="K185" i="25" s="1"/>
  <c r="K205" i="25" s="1"/>
  <c r="K225" i="25" s="1"/>
  <c r="J5" i="25"/>
  <c r="J25" i="25" s="1"/>
  <c r="J45" i="25" s="1"/>
  <c r="J65" i="25" s="1"/>
  <c r="J85" i="25" s="1"/>
  <c r="J105" i="25" s="1"/>
  <c r="J125" i="25" s="1"/>
  <c r="J145" i="25" s="1"/>
  <c r="J165" i="25" s="1"/>
  <c r="J185" i="25" s="1"/>
  <c r="J205" i="25" s="1"/>
  <c r="J225" i="25" s="1"/>
  <c r="I5" i="25"/>
  <c r="I25" i="25" s="1"/>
  <c r="I45" i="25" s="1"/>
  <c r="I65" i="25" s="1"/>
  <c r="I85" i="25" s="1"/>
  <c r="I105" i="25" s="1"/>
  <c r="I125" i="25" s="1"/>
  <c r="I145" i="25" s="1"/>
  <c r="I165" i="25" s="1"/>
  <c r="I185" i="25" s="1"/>
  <c r="I205" i="25" s="1"/>
  <c r="I225" i="25" s="1"/>
  <c r="H5" i="25"/>
  <c r="G5" i="25"/>
  <c r="G25" i="25" s="1"/>
  <c r="G45" i="25" s="1"/>
  <c r="G65" i="25" s="1"/>
  <c r="G85" i="25" s="1"/>
  <c r="G105" i="25" s="1"/>
  <c r="G125" i="25" s="1"/>
  <c r="G145" i="25" s="1"/>
  <c r="G165" i="25" s="1"/>
  <c r="G185" i="25" s="1"/>
  <c r="G205" i="25" s="1"/>
  <c r="G225" i="25" s="1"/>
  <c r="F5" i="25"/>
  <c r="F25" i="25" s="1"/>
  <c r="F45" i="25" s="1"/>
  <c r="F65" i="25" s="1"/>
  <c r="F85" i="25" s="1"/>
  <c r="F105" i="25" s="1"/>
  <c r="F125" i="25" s="1"/>
  <c r="F145" i="25" s="1"/>
  <c r="F165" i="25" s="1"/>
  <c r="F185" i="25" s="1"/>
  <c r="F205" i="25" s="1"/>
  <c r="F225" i="25" s="1"/>
  <c r="E5" i="25"/>
  <c r="E25" i="25" s="1"/>
  <c r="E45" i="25" s="1"/>
  <c r="E65" i="25" s="1"/>
  <c r="E85" i="25" s="1"/>
  <c r="E105" i="25" s="1"/>
  <c r="E125" i="25" s="1"/>
  <c r="E145" i="25" s="1"/>
  <c r="E165" i="25" s="1"/>
  <c r="E185" i="25" s="1"/>
  <c r="E205" i="25" s="1"/>
  <c r="E225" i="25" s="1"/>
  <c r="D5" i="25"/>
  <c r="AG4" i="25"/>
  <c r="AG24" i="25" s="1"/>
  <c r="AG44" i="25" s="1"/>
  <c r="AG64" i="25" s="1"/>
  <c r="AG84" i="25" s="1"/>
  <c r="AG104" i="25" s="1"/>
  <c r="AG124" i="25" s="1"/>
  <c r="AG144" i="25" s="1"/>
  <c r="AG164" i="25" s="1"/>
  <c r="AG184" i="25" s="1"/>
  <c r="AG204" i="25" s="1"/>
  <c r="AG224" i="25" s="1"/>
  <c r="AF4" i="25"/>
  <c r="AF24" i="25" s="1"/>
  <c r="AF44" i="25" s="1"/>
  <c r="AF64" i="25" s="1"/>
  <c r="AF84" i="25" s="1"/>
  <c r="AF104" i="25" s="1"/>
  <c r="AF124" i="25" s="1"/>
  <c r="AF144" i="25" s="1"/>
  <c r="AF164" i="25" s="1"/>
  <c r="AF184" i="25" s="1"/>
  <c r="AF204" i="25" s="1"/>
  <c r="AF224" i="25" s="1"/>
  <c r="AE4" i="25"/>
  <c r="AE24" i="25" s="1"/>
  <c r="AE44" i="25" s="1"/>
  <c r="AE64" i="25" s="1"/>
  <c r="AE84" i="25" s="1"/>
  <c r="AE104" i="25" s="1"/>
  <c r="AE124" i="25" s="1"/>
  <c r="AE144" i="25" s="1"/>
  <c r="AE164" i="25" s="1"/>
  <c r="AE184" i="25" s="1"/>
  <c r="AE204" i="25" s="1"/>
  <c r="AE224" i="25" s="1"/>
  <c r="AD4" i="25"/>
  <c r="AD24" i="25" s="1"/>
  <c r="AD44" i="25" s="1"/>
  <c r="AD64" i="25" s="1"/>
  <c r="AD84" i="25" s="1"/>
  <c r="AD104" i="25" s="1"/>
  <c r="AD124" i="25" s="1"/>
  <c r="AD144" i="25" s="1"/>
  <c r="AD164" i="25" s="1"/>
  <c r="AD184" i="25" s="1"/>
  <c r="AD204" i="25" s="1"/>
  <c r="AD224" i="25" s="1"/>
  <c r="AC4" i="25"/>
  <c r="AC24" i="25" s="1"/>
  <c r="AC44" i="25" s="1"/>
  <c r="AC64" i="25" s="1"/>
  <c r="AC84" i="25" s="1"/>
  <c r="AC104" i="25" s="1"/>
  <c r="AC124" i="25" s="1"/>
  <c r="AC144" i="25" s="1"/>
  <c r="AC164" i="25" s="1"/>
  <c r="AC184" i="25" s="1"/>
  <c r="AC204" i="25" s="1"/>
  <c r="AC224" i="25" s="1"/>
  <c r="AB4" i="25"/>
  <c r="AB24" i="25" s="1"/>
  <c r="AB44" i="25" s="1"/>
  <c r="AB64" i="25" s="1"/>
  <c r="AB84" i="25" s="1"/>
  <c r="AB104" i="25" s="1"/>
  <c r="AB124" i="25" s="1"/>
  <c r="AB144" i="25" s="1"/>
  <c r="AB164" i="25" s="1"/>
  <c r="AB184" i="25" s="1"/>
  <c r="AB204" i="25" s="1"/>
  <c r="AB224" i="25" s="1"/>
  <c r="AA4" i="25"/>
  <c r="AA24" i="25" s="1"/>
  <c r="AA44" i="25" s="1"/>
  <c r="AA64" i="25" s="1"/>
  <c r="AA84" i="25" s="1"/>
  <c r="AA104" i="25" s="1"/>
  <c r="AA124" i="25" s="1"/>
  <c r="AA144" i="25" s="1"/>
  <c r="AA164" i="25" s="1"/>
  <c r="AA184" i="25" s="1"/>
  <c r="AA204" i="25" s="1"/>
  <c r="AA224" i="25" s="1"/>
  <c r="Z4" i="25"/>
  <c r="Z24" i="25" s="1"/>
  <c r="Z44" i="25" s="1"/>
  <c r="Z64" i="25" s="1"/>
  <c r="Z84" i="25" s="1"/>
  <c r="Z104" i="25" s="1"/>
  <c r="Z124" i="25" s="1"/>
  <c r="Z144" i="25" s="1"/>
  <c r="Z164" i="25" s="1"/>
  <c r="Z184" i="25" s="1"/>
  <c r="Z204" i="25" s="1"/>
  <c r="Z224" i="25" s="1"/>
  <c r="Y4" i="25"/>
  <c r="Y24" i="25" s="1"/>
  <c r="Y44" i="25" s="1"/>
  <c r="X4" i="25"/>
  <c r="X24" i="25" s="1"/>
  <c r="X44" i="25" s="1"/>
  <c r="X64" i="25" s="1"/>
  <c r="X84" i="25" s="1"/>
  <c r="X104" i="25" s="1"/>
  <c r="X124" i="25" s="1"/>
  <c r="X144" i="25" s="1"/>
  <c r="X164" i="25" s="1"/>
  <c r="X184" i="25" s="1"/>
  <c r="X204" i="25" s="1"/>
  <c r="X224" i="25" s="1"/>
  <c r="W4" i="25"/>
  <c r="W24" i="25" s="1"/>
  <c r="W44" i="25" s="1"/>
  <c r="W64" i="25" s="1"/>
  <c r="W84" i="25" s="1"/>
  <c r="W104" i="25" s="1"/>
  <c r="W124" i="25" s="1"/>
  <c r="W144" i="25" s="1"/>
  <c r="W164" i="25" s="1"/>
  <c r="W184" i="25" s="1"/>
  <c r="W204" i="25" s="1"/>
  <c r="W224" i="25" s="1"/>
  <c r="V4" i="25"/>
  <c r="V24" i="25" s="1"/>
  <c r="V44" i="25" s="1"/>
  <c r="V64" i="25" s="1"/>
  <c r="V84" i="25" s="1"/>
  <c r="V104" i="25" s="1"/>
  <c r="V124" i="25" s="1"/>
  <c r="V144" i="25" s="1"/>
  <c r="V164" i="25" s="1"/>
  <c r="V184" i="25" s="1"/>
  <c r="V204" i="25" s="1"/>
  <c r="V224" i="25" s="1"/>
  <c r="U4" i="25"/>
  <c r="U24" i="25" s="1"/>
  <c r="U44" i="25" s="1"/>
  <c r="U64" i="25" s="1"/>
  <c r="U84" i="25" s="1"/>
  <c r="U104" i="25" s="1"/>
  <c r="U124" i="25" s="1"/>
  <c r="U144" i="25" s="1"/>
  <c r="U164" i="25" s="1"/>
  <c r="U184" i="25" s="1"/>
  <c r="U204" i="25" s="1"/>
  <c r="U224" i="25" s="1"/>
  <c r="T4" i="25"/>
  <c r="T24" i="25" s="1"/>
  <c r="T44" i="25" s="1"/>
  <c r="T64" i="25" s="1"/>
  <c r="T84" i="25" s="1"/>
  <c r="T104" i="25" s="1"/>
  <c r="T124" i="25" s="1"/>
  <c r="T144" i="25" s="1"/>
  <c r="T164" i="25" s="1"/>
  <c r="T184" i="25" s="1"/>
  <c r="T204" i="25" s="1"/>
  <c r="T224" i="25" s="1"/>
  <c r="S4" i="25"/>
  <c r="S24" i="25" s="1"/>
  <c r="S44" i="25" s="1"/>
  <c r="S64" i="25" s="1"/>
  <c r="S84" i="25" s="1"/>
  <c r="S104" i="25" s="1"/>
  <c r="S124" i="25" s="1"/>
  <c r="S144" i="25" s="1"/>
  <c r="S164" i="25" s="1"/>
  <c r="S184" i="25" s="1"/>
  <c r="S204" i="25" s="1"/>
  <c r="S224" i="25" s="1"/>
  <c r="R4" i="25"/>
  <c r="R24" i="25" s="1"/>
  <c r="R44" i="25" s="1"/>
  <c r="R64" i="25" s="1"/>
  <c r="R84" i="25" s="1"/>
  <c r="R104" i="25" s="1"/>
  <c r="R124" i="25" s="1"/>
  <c r="R144" i="25" s="1"/>
  <c r="R164" i="25" s="1"/>
  <c r="R184" i="25" s="1"/>
  <c r="R204" i="25" s="1"/>
  <c r="R224" i="25" s="1"/>
  <c r="Q4" i="25"/>
  <c r="Q24" i="25" s="1"/>
  <c r="Q44" i="25" s="1"/>
  <c r="Q64" i="25" s="1"/>
  <c r="Q84" i="25" s="1"/>
  <c r="Q104" i="25" s="1"/>
  <c r="Q124" i="25" s="1"/>
  <c r="Q144" i="25" s="1"/>
  <c r="Q164" i="25" s="1"/>
  <c r="Q184" i="25" s="1"/>
  <c r="Q204" i="25" s="1"/>
  <c r="Q224" i="25" s="1"/>
  <c r="P4" i="25"/>
  <c r="P24" i="25" s="1"/>
  <c r="P44" i="25" s="1"/>
  <c r="P64" i="25" s="1"/>
  <c r="P84" i="25" s="1"/>
  <c r="P104" i="25" s="1"/>
  <c r="P124" i="25" s="1"/>
  <c r="P144" i="25" s="1"/>
  <c r="P164" i="25" s="1"/>
  <c r="P184" i="25" s="1"/>
  <c r="P204" i="25" s="1"/>
  <c r="P224" i="25" s="1"/>
  <c r="O4" i="25"/>
  <c r="O24" i="25" s="1"/>
  <c r="O44" i="25" s="1"/>
  <c r="O64" i="25" s="1"/>
  <c r="O84" i="25" s="1"/>
  <c r="O104" i="25" s="1"/>
  <c r="O124" i="25" s="1"/>
  <c r="O144" i="25" s="1"/>
  <c r="O164" i="25" s="1"/>
  <c r="O184" i="25" s="1"/>
  <c r="O204" i="25" s="1"/>
  <c r="O224" i="25" s="1"/>
  <c r="N4" i="25"/>
  <c r="N24" i="25" s="1"/>
  <c r="N44" i="25" s="1"/>
  <c r="N64" i="25" s="1"/>
  <c r="N84" i="25" s="1"/>
  <c r="N104" i="25" s="1"/>
  <c r="N124" i="25" s="1"/>
  <c r="N144" i="25" s="1"/>
  <c r="N164" i="25" s="1"/>
  <c r="N184" i="25" s="1"/>
  <c r="N204" i="25" s="1"/>
  <c r="N224" i="25" s="1"/>
  <c r="M4" i="25"/>
  <c r="M24" i="25" s="1"/>
  <c r="M44" i="25" s="1"/>
  <c r="M64" i="25" s="1"/>
  <c r="M84" i="25" s="1"/>
  <c r="M104" i="25" s="1"/>
  <c r="M124" i="25" s="1"/>
  <c r="M144" i="25" s="1"/>
  <c r="M164" i="25" s="1"/>
  <c r="M184" i="25" s="1"/>
  <c r="M204" i="25" s="1"/>
  <c r="M224" i="25" s="1"/>
  <c r="L4" i="25"/>
  <c r="L24" i="25" s="1"/>
  <c r="L44" i="25" s="1"/>
  <c r="L64" i="25" s="1"/>
  <c r="L84" i="25" s="1"/>
  <c r="L104" i="25" s="1"/>
  <c r="L124" i="25" s="1"/>
  <c r="L144" i="25" s="1"/>
  <c r="L164" i="25" s="1"/>
  <c r="L184" i="25" s="1"/>
  <c r="L204" i="25" s="1"/>
  <c r="L224" i="25" s="1"/>
  <c r="K4" i="25"/>
  <c r="K24" i="25" s="1"/>
  <c r="K44" i="25" s="1"/>
  <c r="K64" i="25" s="1"/>
  <c r="K84" i="25" s="1"/>
  <c r="K104" i="25" s="1"/>
  <c r="K124" i="25" s="1"/>
  <c r="K144" i="25" s="1"/>
  <c r="K164" i="25" s="1"/>
  <c r="K184" i="25" s="1"/>
  <c r="K204" i="25" s="1"/>
  <c r="K224" i="25" s="1"/>
  <c r="J4" i="25"/>
  <c r="J24" i="25" s="1"/>
  <c r="J44" i="25" s="1"/>
  <c r="J64" i="25" s="1"/>
  <c r="J84" i="25" s="1"/>
  <c r="J104" i="25" s="1"/>
  <c r="J124" i="25" s="1"/>
  <c r="J144" i="25" s="1"/>
  <c r="J164" i="25" s="1"/>
  <c r="J184" i="25" s="1"/>
  <c r="J204" i="25" s="1"/>
  <c r="J224" i="25" s="1"/>
  <c r="I4" i="25"/>
  <c r="I24" i="25" s="1"/>
  <c r="I44" i="25" s="1"/>
  <c r="I64" i="25" s="1"/>
  <c r="I84" i="25" s="1"/>
  <c r="I104" i="25" s="1"/>
  <c r="I124" i="25" s="1"/>
  <c r="I144" i="25" s="1"/>
  <c r="I164" i="25" s="1"/>
  <c r="I184" i="25" s="1"/>
  <c r="I204" i="25" s="1"/>
  <c r="I224" i="25" s="1"/>
  <c r="H4" i="25"/>
  <c r="H24" i="25" s="1"/>
  <c r="H44" i="25" s="1"/>
  <c r="H64" i="25" s="1"/>
  <c r="H84" i="25" s="1"/>
  <c r="H104" i="25" s="1"/>
  <c r="H124" i="25" s="1"/>
  <c r="H144" i="25" s="1"/>
  <c r="H164" i="25" s="1"/>
  <c r="H184" i="25" s="1"/>
  <c r="H204" i="25" s="1"/>
  <c r="H224" i="25" s="1"/>
  <c r="G4" i="25"/>
  <c r="G24" i="25" s="1"/>
  <c r="G44" i="25" s="1"/>
  <c r="G64" i="25" s="1"/>
  <c r="G84" i="25" s="1"/>
  <c r="G104" i="25" s="1"/>
  <c r="G124" i="25" s="1"/>
  <c r="G144" i="25" s="1"/>
  <c r="G164" i="25" s="1"/>
  <c r="G184" i="25" s="1"/>
  <c r="G204" i="25" s="1"/>
  <c r="G224" i="25" s="1"/>
  <c r="F4" i="25"/>
  <c r="F24" i="25" s="1"/>
  <c r="F44" i="25" s="1"/>
  <c r="F64" i="25" s="1"/>
  <c r="F84" i="25" s="1"/>
  <c r="F104" i="25" s="1"/>
  <c r="F124" i="25" s="1"/>
  <c r="F144" i="25" s="1"/>
  <c r="F164" i="25" s="1"/>
  <c r="F184" i="25" s="1"/>
  <c r="F204" i="25" s="1"/>
  <c r="F224" i="25" s="1"/>
  <c r="E4" i="25"/>
  <c r="E24" i="25" s="1"/>
  <c r="E44" i="25" s="1"/>
  <c r="E64" i="25" s="1"/>
  <c r="E84" i="25" s="1"/>
  <c r="E104" i="25" s="1"/>
  <c r="E124" i="25" s="1"/>
  <c r="E144" i="25" s="1"/>
  <c r="E164" i="25" s="1"/>
  <c r="E184" i="25" s="1"/>
  <c r="E204" i="25" s="1"/>
  <c r="E224" i="25" s="1"/>
  <c r="D4" i="25"/>
  <c r="D24" i="25" s="1"/>
  <c r="D44" i="25" s="1"/>
  <c r="D64" i="25" s="1"/>
  <c r="D84" i="25" s="1"/>
  <c r="D104" i="25" s="1"/>
  <c r="AF2" i="25"/>
  <c r="AF22" i="25" s="1"/>
  <c r="AF42" i="25" s="1"/>
  <c r="AF62" i="25" s="1"/>
  <c r="AF82" i="25" s="1"/>
  <c r="AF102" i="25" s="1"/>
  <c r="AF122" i="25" s="1"/>
  <c r="AF142" i="25" s="1"/>
  <c r="AF162" i="25" s="1"/>
  <c r="AF182" i="25" s="1"/>
  <c r="AF202" i="25" s="1"/>
  <c r="AF222" i="25" s="1"/>
  <c r="AD2" i="25"/>
  <c r="AD22" i="25" s="1"/>
  <c r="AD42" i="25" s="1"/>
  <c r="AD62" i="25" s="1"/>
  <c r="AD82" i="25" s="1"/>
  <c r="AD102" i="25" s="1"/>
  <c r="AD122" i="25" s="1"/>
  <c r="AD142" i="25" s="1"/>
  <c r="AD162" i="25" s="1"/>
  <c r="AD182" i="25" s="1"/>
  <c r="AD202" i="25" s="1"/>
  <c r="AD222" i="25" s="1"/>
  <c r="AB2" i="25"/>
  <c r="Z2" i="25"/>
  <c r="Z22" i="25" s="1"/>
  <c r="Z42" i="25" s="1"/>
  <c r="Z62" i="25" s="1"/>
  <c r="Z82" i="25" s="1"/>
  <c r="Z102" i="25" s="1"/>
  <c r="Z122" i="25" s="1"/>
  <c r="Z142" i="25" s="1"/>
  <c r="Z162" i="25" s="1"/>
  <c r="Z182" i="25" s="1"/>
  <c r="Z202" i="25" s="1"/>
  <c r="Z222" i="25" s="1"/>
  <c r="X2" i="25"/>
  <c r="X22" i="25" s="1"/>
  <c r="X42" i="25" s="1"/>
  <c r="X62" i="25" s="1"/>
  <c r="X82" i="25" s="1"/>
  <c r="X102" i="25" s="1"/>
  <c r="X122" i="25" s="1"/>
  <c r="X142" i="25" s="1"/>
  <c r="X162" i="25" s="1"/>
  <c r="X182" i="25" s="1"/>
  <c r="X202" i="25" s="1"/>
  <c r="X222" i="25" s="1"/>
  <c r="V2" i="25"/>
  <c r="V22" i="25" s="1"/>
  <c r="V42" i="25" s="1"/>
  <c r="V62" i="25" s="1"/>
  <c r="V82" i="25" s="1"/>
  <c r="V102" i="25" s="1"/>
  <c r="V122" i="25" s="1"/>
  <c r="V142" i="25" s="1"/>
  <c r="V162" i="25" s="1"/>
  <c r="V182" i="25" s="1"/>
  <c r="V202" i="25" s="1"/>
  <c r="V222" i="25" s="1"/>
  <c r="T2" i="25"/>
  <c r="R2" i="25"/>
  <c r="R22" i="25" s="1"/>
  <c r="R42" i="25" s="1"/>
  <c r="R62" i="25" s="1"/>
  <c r="R82" i="25" s="1"/>
  <c r="R102" i="25" s="1"/>
  <c r="R122" i="25" s="1"/>
  <c r="R142" i="25" s="1"/>
  <c r="R162" i="25" s="1"/>
  <c r="R182" i="25" s="1"/>
  <c r="R202" i="25" s="1"/>
  <c r="R222" i="25" s="1"/>
  <c r="P2" i="25"/>
  <c r="P22" i="25" s="1"/>
  <c r="P42" i="25" s="1"/>
  <c r="P62" i="25" s="1"/>
  <c r="P82" i="25" s="1"/>
  <c r="P102" i="25" s="1"/>
  <c r="P122" i="25" s="1"/>
  <c r="P142" i="25" s="1"/>
  <c r="P162" i="25" s="1"/>
  <c r="P182" i="25" s="1"/>
  <c r="P202" i="25" s="1"/>
  <c r="P222" i="25" s="1"/>
  <c r="N2" i="25"/>
  <c r="N22" i="25" s="1"/>
  <c r="N42" i="25" s="1"/>
  <c r="N62" i="25" s="1"/>
  <c r="N82" i="25" s="1"/>
  <c r="N102" i="25" s="1"/>
  <c r="N122" i="25" s="1"/>
  <c r="N142" i="25" s="1"/>
  <c r="N162" i="25" s="1"/>
  <c r="N182" i="25" s="1"/>
  <c r="N202" i="25" s="1"/>
  <c r="N222" i="25" s="1"/>
  <c r="L2" i="25"/>
  <c r="J2" i="25"/>
  <c r="J22" i="25" s="1"/>
  <c r="J42" i="25" s="1"/>
  <c r="J62" i="25" s="1"/>
  <c r="J82" i="25" s="1"/>
  <c r="J102" i="25" s="1"/>
  <c r="J122" i="25" s="1"/>
  <c r="J142" i="25" s="1"/>
  <c r="J162" i="25" s="1"/>
  <c r="J182" i="25" s="1"/>
  <c r="J202" i="25" s="1"/>
  <c r="J222" i="25" s="1"/>
  <c r="H2" i="25"/>
  <c r="H22" i="25" s="1"/>
  <c r="H42" i="25" s="1"/>
  <c r="H62" i="25" s="1"/>
  <c r="H82" i="25" s="1"/>
  <c r="H102" i="25" s="1"/>
  <c r="H122" i="25" s="1"/>
  <c r="H142" i="25" s="1"/>
  <c r="H162" i="25" s="1"/>
  <c r="H182" i="25" s="1"/>
  <c r="H202" i="25" s="1"/>
  <c r="H222" i="25" s="1"/>
  <c r="F2" i="25"/>
  <c r="F22" i="25" s="1"/>
  <c r="F42" i="25" s="1"/>
  <c r="F62" i="25" s="1"/>
  <c r="F82" i="25" s="1"/>
  <c r="F102" i="25" s="1"/>
  <c r="F122" i="25" s="1"/>
  <c r="F142" i="25" s="1"/>
  <c r="F162" i="25" s="1"/>
  <c r="F182" i="25" s="1"/>
  <c r="F202" i="25" s="1"/>
  <c r="F222" i="25" s="1"/>
  <c r="D2" i="25"/>
  <c r="C4" i="26" l="1"/>
  <c r="C4" i="33"/>
  <c r="C4" i="34"/>
  <c r="C4" i="35"/>
  <c r="C24" i="35"/>
  <c r="C4" i="36"/>
  <c r="C4" i="37"/>
  <c r="BD225" i="1"/>
  <c r="BN218" i="1" s="1"/>
  <c r="DK216" i="1"/>
  <c r="DK221" i="1"/>
  <c r="BD175" i="1"/>
  <c r="BN168" i="1" s="1"/>
  <c r="BD255" i="1"/>
  <c r="BN248" i="1" s="1"/>
  <c r="DK135" i="1"/>
  <c r="DK136" i="1"/>
  <c r="DK138" i="1"/>
  <c r="DK103" i="1"/>
  <c r="DK60" i="1"/>
  <c r="DK137" i="1"/>
  <c r="DK140" i="1"/>
  <c r="DK56" i="1"/>
  <c r="BD106" i="1"/>
  <c r="BN99" i="1" s="1"/>
  <c r="BD180" i="1"/>
  <c r="BN173" i="1" s="1"/>
  <c r="BD99" i="1"/>
  <c r="BN92" i="1" s="1"/>
  <c r="BD261" i="1"/>
  <c r="BN254" i="1" s="1"/>
  <c r="BD220" i="1"/>
  <c r="BN213" i="1" s="1"/>
  <c r="BD260" i="1"/>
  <c r="BN253" i="1" s="1"/>
  <c r="DK257" i="1"/>
  <c r="DK217" i="1"/>
  <c r="DK220" i="1"/>
  <c r="DK98" i="1"/>
  <c r="DK57" i="1"/>
  <c r="DK139" i="1"/>
  <c r="DK96" i="1"/>
  <c r="DK99" i="1"/>
  <c r="DK100" i="1"/>
  <c r="DK55" i="1"/>
  <c r="DK59" i="1"/>
  <c r="DK61" i="1"/>
  <c r="DK62" i="1"/>
  <c r="DK102" i="1"/>
  <c r="DK95" i="1"/>
  <c r="BD257" i="1"/>
  <c r="BN250" i="1" s="1"/>
  <c r="BD224" i="1"/>
  <c r="BN217" i="1" s="1"/>
  <c r="BD217" i="1"/>
  <c r="BN210" i="1" s="1"/>
  <c r="DK222" i="1"/>
  <c r="DK215" i="1"/>
  <c r="DK218" i="1"/>
  <c r="BD215" i="1"/>
  <c r="DK219" i="1"/>
  <c r="BD182" i="1"/>
  <c r="BN175" i="1" s="1"/>
  <c r="BD183" i="1"/>
  <c r="BN176" i="1" s="1"/>
  <c r="BD177" i="1"/>
  <c r="BN170" i="1" s="1"/>
  <c r="BD186" i="1"/>
  <c r="BN179" i="1" s="1"/>
  <c r="BD181" i="1"/>
  <c r="BN174" i="1" s="1"/>
  <c r="BD101" i="1"/>
  <c r="BN94" i="1" s="1"/>
  <c r="BD96" i="1"/>
  <c r="BN89" i="1" s="1"/>
  <c r="BD95" i="1"/>
  <c r="BD259" i="1"/>
  <c r="BN252" i="1" s="1"/>
  <c r="BD258" i="1"/>
  <c r="BN251" i="1" s="1"/>
  <c r="BD104" i="1"/>
  <c r="BN97" i="1" s="1"/>
  <c r="BD145" i="1"/>
  <c r="BN138" i="1" s="1"/>
  <c r="BD135" i="1"/>
  <c r="BN128" i="1" s="1"/>
  <c r="BD56" i="1"/>
  <c r="BN49" i="1" s="1"/>
  <c r="C5" i="25"/>
  <c r="C4" i="32"/>
  <c r="BD65" i="1"/>
  <c r="BN58" i="1" s="1"/>
  <c r="BD60" i="1"/>
  <c r="BN53" i="1" s="1"/>
  <c r="BD141" i="1"/>
  <c r="BN134" i="1" s="1"/>
  <c r="BD59" i="1"/>
  <c r="BN52" i="1" s="1"/>
  <c r="BN208" i="1"/>
  <c r="BJ215" i="1" s="1"/>
  <c r="BM205" i="1" s="1"/>
  <c r="BN205" i="1" s="1"/>
  <c r="BD55" i="1"/>
  <c r="BN48" i="1" s="1"/>
  <c r="BD136" i="1"/>
  <c r="BN129" i="1" s="1"/>
  <c r="BD62" i="1"/>
  <c r="BN55" i="1" s="1"/>
  <c r="BD146" i="1"/>
  <c r="BN139" i="1" s="1"/>
  <c r="BD57" i="1"/>
  <c r="BN50" i="1" s="1"/>
  <c r="BD138" i="1"/>
  <c r="BN131" i="1" s="1"/>
  <c r="BD103" i="1"/>
  <c r="BN96" i="1" s="1"/>
  <c r="BD140" i="1"/>
  <c r="BN133" i="1" s="1"/>
  <c r="BD176" i="1"/>
  <c r="BN169" i="1" s="1"/>
  <c r="BD58" i="1"/>
  <c r="BN51" i="1" s="1"/>
  <c r="BD63" i="1"/>
  <c r="BN56" i="1" s="1"/>
  <c r="BD102" i="1"/>
  <c r="BN95" i="1" s="1"/>
  <c r="BD142" i="1"/>
  <c r="BN135" i="1" s="1"/>
  <c r="BD61" i="1"/>
  <c r="BN54" i="1" s="1"/>
  <c r="BN88" i="1"/>
  <c r="BD66" i="1"/>
  <c r="BN59" i="1" s="1"/>
  <c r="C4" i="25"/>
  <c r="C14" i="37"/>
  <c r="C24" i="37"/>
  <c r="B5" i="37"/>
  <c r="B15" i="37"/>
  <c r="B25" i="37"/>
  <c r="C14" i="36"/>
  <c r="C24" i="36"/>
  <c r="B5" i="36"/>
  <c r="B15" i="36"/>
  <c r="B25" i="36"/>
  <c r="B16" i="35"/>
  <c r="B5" i="35"/>
  <c r="C14" i="35"/>
  <c r="B25" i="35"/>
  <c r="C14" i="34"/>
  <c r="C24" i="34"/>
  <c r="B5" i="34"/>
  <c r="B15" i="34"/>
  <c r="B25" i="34"/>
  <c r="C14" i="33"/>
  <c r="C24" i="33"/>
  <c r="B5" i="33"/>
  <c r="B15" i="33"/>
  <c r="B25" i="33"/>
  <c r="D164" i="32"/>
  <c r="D184" i="32" s="1"/>
  <c r="D204" i="32" s="1"/>
  <c r="D224" i="32" s="1"/>
  <c r="C144" i="32"/>
  <c r="D165" i="32"/>
  <c r="D185" i="32" s="1"/>
  <c r="D205" i="32" s="1"/>
  <c r="D225" i="32" s="1"/>
  <c r="C145" i="32"/>
  <c r="D167" i="32"/>
  <c r="D187" i="32" s="1"/>
  <c r="D207" i="32" s="1"/>
  <c r="D227" i="32" s="1"/>
  <c r="C147" i="32"/>
  <c r="D169" i="32"/>
  <c r="D189" i="32" s="1"/>
  <c r="D209" i="32" s="1"/>
  <c r="D229" i="32" s="1"/>
  <c r="C149" i="32"/>
  <c r="D171" i="32"/>
  <c r="D191" i="32" s="1"/>
  <c r="D211" i="32" s="1"/>
  <c r="D231" i="32" s="1"/>
  <c r="C151" i="32"/>
  <c r="D166" i="32"/>
  <c r="D186" i="32" s="1"/>
  <c r="D206" i="32" s="1"/>
  <c r="D226" i="32" s="1"/>
  <c r="C146" i="32"/>
  <c r="D168" i="32"/>
  <c r="D188" i="32" s="1"/>
  <c r="D208" i="32" s="1"/>
  <c r="D228" i="32" s="1"/>
  <c r="C148" i="32"/>
  <c r="D170" i="32"/>
  <c r="D190" i="32" s="1"/>
  <c r="D210" i="32" s="1"/>
  <c r="D230" i="32" s="1"/>
  <c r="C150" i="32"/>
  <c r="D172" i="32"/>
  <c r="D192" i="32" s="1"/>
  <c r="D212" i="32" s="1"/>
  <c r="D232" i="32" s="1"/>
  <c r="C152" i="32"/>
  <c r="B5" i="32"/>
  <c r="C104" i="32"/>
  <c r="B105" i="32"/>
  <c r="C154" i="32"/>
  <c r="B155" i="32"/>
  <c r="C24" i="32"/>
  <c r="B25" i="32"/>
  <c r="C64" i="32"/>
  <c r="B65" i="32"/>
  <c r="C44" i="32"/>
  <c r="B45" i="32"/>
  <c r="C84" i="32"/>
  <c r="B85" i="32"/>
  <c r="B125" i="32"/>
  <c r="C124" i="32"/>
  <c r="C153" i="32"/>
  <c r="C164" i="32"/>
  <c r="B165" i="32"/>
  <c r="C184" i="32"/>
  <c r="B185" i="32"/>
  <c r="C204" i="32"/>
  <c r="B205" i="32"/>
  <c r="C224" i="32"/>
  <c r="B225" i="32"/>
  <c r="C64" i="31"/>
  <c r="D84" i="31"/>
  <c r="D104" i="31" s="1"/>
  <c r="C65" i="31"/>
  <c r="D85" i="31"/>
  <c r="D105" i="31" s="1"/>
  <c r="D89" i="31"/>
  <c r="D109" i="31" s="1"/>
  <c r="C69" i="31"/>
  <c r="C73" i="31"/>
  <c r="D93" i="31"/>
  <c r="D113" i="31" s="1"/>
  <c r="C75" i="31"/>
  <c r="D95" i="31"/>
  <c r="D115" i="31" s="1"/>
  <c r="C77" i="31"/>
  <c r="D97" i="31"/>
  <c r="D117" i="31" s="1"/>
  <c r="D86" i="31"/>
  <c r="D106" i="31" s="1"/>
  <c r="C66" i="31"/>
  <c r="D88" i="31"/>
  <c r="D108" i="31" s="1"/>
  <c r="C68" i="31"/>
  <c r="C70" i="31"/>
  <c r="D90" i="31"/>
  <c r="D110" i="31" s="1"/>
  <c r="C72" i="31"/>
  <c r="D92" i="31"/>
  <c r="D112" i="31" s="1"/>
  <c r="C74" i="31"/>
  <c r="D94" i="31"/>
  <c r="D114" i="31" s="1"/>
  <c r="D96" i="31"/>
  <c r="D116" i="31" s="1"/>
  <c r="C76" i="31"/>
  <c r="C78" i="31"/>
  <c r="D98" i="31"/>
  <c r="D118" i="31" s="1"/>
  <c r="D100" i="31"/>
  <c r="D120" i="31" s="1"/>
  <c r="C80" i="31"/>
  <c r="D87" i="31"/>
  <c r="D107" i="31" s="1"/>
  <c r="C67" i="31"/>
  <c r="C71" i="31"/>
  <c r="D91" i="31"/>
  <c r="D111" i="31" s="1"/>
  <c r="D99" i="31"/>
  <c r="D119" i="31" s="1"/>
  <c r="C79" i="31"/>
  <c r="C4" i="31"/>
  <c r="C24" i="31"/>
  <c r="B25" i="31"/>
  <c r="C44" i="31"/>
  <c r="B45" i="31"/>
  <c r="B6" i="31"/>
  <c r="B85" i="31"/>
  <c r="B145" i="31"/>
  <c r="B165" i="31"/>
  <c r="B185" i="31"/>
  <c r="B206" i="31"/>
  <c r="B225" i="31"/>
  <c r="D205" i="30"/>
  <c r="D225" i="30" s="1"/>
  <c r="C185" i="30"/>
  <c r="C24" i="30"/>
  <c r="B25" i="30"/>
  <c r="C4" i="30"/>
  <c r="B5" i="30"/>
  <c r="C44" i="30"/>
  <c r="B45" i="30"/>
  <c r="D204" i="30"/>
  <c r="D224" i="30" s="1"/>
  <c r="C184" i="30"/>
  <c r="C64" i="30"/>
  <c r="B65" i="30"/>
  <c r="C84" i="30"/>
  <c r="B85" i="30"/>
  <c r="C104" i="30"/>
  <c r="C124" i="30"/>
  <c r="C218" i="30"/>
  <c r="B105" i="30"/>
  <c r="B125" i="30"/>
  <c r="C144" i="30"/>
  <c r="B145" i="30"/>
  <c r="C164" i="30"/>
  <c r="B165" i="30"/>
  <c r="B190" i="30"/>
  <c r="C189" i="30"/>
  <c r="C186" i="30"/>
  <c r="C187" i="30"/>
  <c r="C188" i="30"/>
  <c r="C224" i="30"/>
  <c r="B225" i="30"/>
  <c r="B219" i="30"/>
  <c r="C204" i="30"/>
  <c r="C205" i="30"/>
  <c r="C206" i="30"/>
  <c r="C207" i="30"/>
  <c r="C208" i="30"/>
  <c r="C209" i="30"/>
  <c r="C210" i="30"/>
  <c r="C211" i="30"/>
  <c r="C212" i="30"/>
  <c r="C213" i="30"/>
  <c r="C214" i="30"/>
  <c r="C215" i="30"/>
  <c r="C216" i="30"/>
  <c r="C217" i="30"/>
  <c r="C106" i="29"/>
  <c r="B107" i="29"/>
  <c r="G45" i="29"/>
  <c r="G65" i="29" s="1"/>
  <c r="G85" i="29" s="1"/>
  <c r="G105" i="29" s="1"/>
  <c r="G125" i="29" s="1"/>
  <c r="G145" i="29" s="1"/>
  <c r="G165" i="29" s="1"/>
  <c r="G185" i="29" s="1"/>
  <c r="G205" i="29" s="1"/>
  <c r="G225" i="29" s="1"/>
  <c r="C25" i="29"/>
  <c r="AA65" i="29"/>
  <c r="AA85" i="29" s="1"/>
  <c r="AA105" i="29" s="1"/>
  <c r="AA125" i="29" s="1"/>
  <c r="AA145" i="29" s="1"/>
  <c r="AA165" i="29" s="1"/>
  <c r="AA185" i="29" s="1"/>
  <c r="AA205" i="29" s="1"/>
  <c r="AA225" i="29" s="1"/>
  <c r="C45" i="29"/>
  <c r="G47" i="29"/>
  <c r="G67" i="29" s="1"/>
  <c r="G87" i="29" s="1"/>
  <c r="G107" i="29" s="1"/>
  <c r="G127" i="29" s="1"/>
  <c r="G147" i="29" s="1"/>
  <c r="G167" i="29" s="1"/>
  <c r="G187" i="29" s="1"/>
  <c r="G207" i="29" s="1"/>
  <c r="G227" i="29" s="1"/>
  <c r="C27" i="29"/>
  <c r="AA67" i="29"/>
  <c r="AA87" i="29" s="1"/>
  <c r="AA107" i="29" s="1"/>
  <c r="AA127" i="29" s="1"/>
  <c r="AA147" i="29" s="1"/>
  <c r="AA167" i="29" s="1"/>
  <c r="AA187" i="29" s="1"/>
  <c r="AA207" i="29" s="1"/>
  <c r="AA227" i="29" s="1"/>
  <c r="C47" i="29"/>
  <c r="G49" i="29"/>
  <c r="G69" i="29" s="1"/>
  <c r="G89" i="29" s="1"/>
  <c r="G109" i="29" s="1"/>
  <c r="G129" i="29" s="1"/>
  <c r="G149" i="29" s="1"/>
  <c r="G169" i="29" s="1"/>
  <c r="G189" i="29" s="1"/>
  <c r="G209" i="29" s="1"/>
  <c r="G229" i="29" s="1"/>
  <c r="C29" i="29"/>
  <c r="AA69" i="29"/>
  <c r="AA89" i="29" s="1"/>
  <c r="AA109" i="29" s="1"/>
  <c r="AA129" i="29" s="1"/>
  <c r="AA149" i="29" s="1"/>
  <c r="AA169" i="29" s="1"/>
  <c r="AA189" i="29" s="1"/>
  <c r="AA209" i="29" s="1"/>
  <c r="AA229" i="29" s="1"/>
  <c r="C49" i="29"/>
  <c r="G51" i="29"/>
  <c r="G71" i="29" s="1"/>
  <c r="G91" i="29" s="1"/>
  <c r="G111" i="29" s="1"/>
  <c r="G131" i="29" s="1"/>
  <c r="G151" i="29" s="1"/>
  <c r="G171" i="29" s="1"/>
  <c r="G191" i="29" s="1"/>
  <c r="G211" i="29" s="1"/>
  <c r="G231" i="29" s="1"/>
  <c r="C31" i="29"/>
  <c r="G53" i="29"/>
  <c r="G73" i="29" s="1"/>
  <c r="G93" i="29" s="1"/>
  <c r="G113" i="29" s="1"/>
  <c r="G133" i="29" s="1"/>
  <c r="G153" i="29" s="1"/>
  <c r="G173" i="29" s="1"/>
  <c r="G193" i="29" s="1"/>
  <c r="G213" i="29" s="1"/>
  <c r="G233" i="29" s="1"/>
  <c r="C33" i="29"/>
  <c r="G55" i="29"/>
  <c r="G75" i="29" s="1"/>
  <c r="G95" i="29" s="1"/>
  <c r="G115" i="29" s="1"/>
  <c r="G135" i="29" s="1"/>
  <c r="G155" i="29" s="1"/>
  <c r="G175" i="29" s="1"/>
  <c r="G195" i="29" s="1"/>
  <c r="G215" i="29" s="1"/>
  <c r="G235" i="29" s="1"/>
  <c r="C35" i="29"/>
  <c r="G57" i="29"/>
  <c r="G77" i="29" s="1"/>
  <c r="G97" i="29" s="1"/>
  <c r="G117" i="29" s="1"/>
  <c r="G137" i="29" s="1"/>
  <c r="G157" i="29" s="1"/>
  <c r="G177" i="29" s="1"/>
  <c r="G197" i="29" s="1"/>
  <c r="G217" i="29" s="1"/>
  <c r="G237" i="29" s="1"/>
  <c r="C37" i="29"/>
  <c r="G59" i="29"/>
  <c r="G79" i="29" s="1"/>
  <c r="G99" i="29" s="1"/>
  <c r="G119" i="29" s="1"/>
  <c r="G139" i="29" s="1"/>
  <c r="G159" i="29" s="1"/>
  <c r="G179" i="29" s="1"/>
  <c r="G199" i="29" s="1"/>
  <c r="G219" i="29" s="1"/>
  <c r="G239" i="29" s="1"/>
  <c r="C39" i="29"/>
  <c r="C51" i="29"/>
  <c r="B52" i="29"/>
  <c r="C5" i="29"/>
  <c r="D186" i="29"/>
  <c r="D206" i="29" s="1"/>
  <c r="D226" i="29" s="1"/>
  <c r="C166" i="29"/>
  <c r="C9" i="29"/>
  <c r="D190" i="29"/>
  <c r="D210" i="29" s="1"/>
  <c r="D230" i="29" s="1"/>
  <c r="C170" i="29"/>
  <c r="C13" i="29"/>
  <c r="D194" i="29"/>
  <c r="D214" i="29" s="1"/>
  <c r="D234" i="29" s="1"/>
  <c r="C174" i="29"/>
  <c r="C17" i="29"/>
  <c r="D198" i="29"/>
  <c r="D218" i="29" s="1"/>
  <c r="D238" i="29" s="1"/>
  <c r="C178" i="29"/>
  <c r="C24" i="29"/>
  <c r="C26" i="29"/>
  <c r="C28" i="29"/>
  <c r="C30" i="29"/>
  <c r="C32" i="29"/>
  <c r="C34" i="29"/>
  <c r="C36" i="29"/>
  <c r="C38" i="29"/>
  <c r="C40" i="29"/>
  <c r="C44" i="29"/>
  <c r="C46" i="29"/>
  <c r="C48" i="29"/>
  <c r="C50" i="29"/>
  <c r="B145" i="29"/>
  <c r="C144" i="29"/>
  <c r="C4" i="29"/>
  <c r="D185" i="29"/>
  <c r="D205" i="29" s="1"/>
  <c r="D225" i="29" s="1"/>
  <c r="C8" i="29"/>
  <c r="D189" i="29"/>
  <c r="D209" i="29" s="1"/>
  <c r="D229" i="29" s="1"/>
  <c r="C169" i="29"/>
  <c r="C12" i="29"/>
  <c r="D193" i="29"/>
  <c r="D213" i="29" s="1"/>
  <c r="D233" i="29" s="1"/>
  <c r="C173" i="29"/>
  <c r="C16" i="29"/>
  <c r="D197" i="29"/>
  <c r="D217" i="29" s="1"/>
  <c r="D237" i="29" s="1"/>
  <c r="C177" i="29"/>
  <c r="C84" i="29"/>
  <c r="B85" i="29"/>
  <c r="D184" i="29"/>
  <c r="D204" i="29" s="1"/>
  <c r="D224" i="29" s="1"/>
  <c r="C224" i="29" s="1"/>
  <c r="C164" i="29"/>
  <c r="C7" i="29"/>
  <c r="D188" i="29"/>
  <c r="D208" i="29" s="1"/>
  <c r="D228" i="29" s="1"/>
  <c r="C168" i="29"/>
  <c r="C11" i="29"/>
  <c r="C15" i="29"/>
  <c r="C19" i="29"/>
  <c r="C64" i="29"/>
  <c r="B65" i="29"/>
  <c r="C105" i="29"/>
  <c r="C6" i="29"/>
  <c r="D187" i="29"/>
  <c r="D207" i="29" s="1"/>
  <c r="D227" i="29" s="1"/>
  <c r="C10" i="29"/>
  <c r="D191" i="29"/>
  <c r="D211" i="29" s="1"/>
  <c r="D231" i="29" s="1"/>
  <c r="C171" i="29"/>
  <c r="C14" i="29"/>
  <c r="D195" i="29"/>
  <c r="D215" i="29" s="1"/>
  <c r="D235" i="29" s="1"/>
  <c r="C175" i="29"/>
  <c r="C18" i="29"/>
  <c r="D199" i="29"/>
  <c r="D219" i="29" s="1"/>
  <c r="D239" i="29" s="1"/>
  <c r="C179" i="29"/>
  <c r="C104" i="29"/>
  <c r="C124" i="29"/>
  <c r="B125" i="29"/>
  <c r="C180" i="29"/>
  <c r="C172" i="29"/>
  <c r="C176" i="29"/>
  <c r="B205" i="29"/>
  <c r="B185" i="29"/>
  <c r="B226" i="29"/>
  <c r="C225" i="29"/>
  <c r="B6" i="27"/>
  <c r="C5" i="27"/>
  <c r="F84" i="27"/>
  <c r="F104" i="27" s="1"/>
  <c r="F124" i="27" s="1"/>
  <c r="F144" i="27" s="1"/>
  <c r="F164" i="27" s="1"/>
  <c r="F184" i="27" s="1"/>
  <c r="F204" i="27" s="1"/>
  <c r="F224" i="27" s="1"/>
  <c r="C64" i="27"/>
  <c r="D85" i="27"/>
  <c r="C65" i="27"/>
  <c r="F89" i="27"/>
  <c r="C69" i="27"/>
  <c r="F97" i="27"/>
  <c r="F117" i="27" s="1"/>
  <c r="F137" i="27" s="1"/>
  <c r="F157" i="27" s="1"/>
  <c r="F177" i="27" s="1"/>
  <c r="F197" i="27" s="1"/>
  <c r="F217" i="27" s="1"/>
  <c r="F237" i="27" s="1"/>
  <c r="C77" i="27"/>
  <c r="C4" i="27"/>
  <c r="D87" i="27"/>
  <c r="C67" i="27"/>
  <c r="F91" i="27"/>
  <c r="C71" i="27"/>
  <c r="F99" i="27"/>
  <c r="F119" i="27" s="1"/>
  <c r="F139" i="27" s="1"/>
  <c r="F159" i="27" s="1"/>
  <c r="F179" i="27" s="1"/>
  <c r="F199" i="27" s="1"/>
  <c r="F219" i="27" s="1"/>
  <c r="F239" i="27" s="1"/>
  <c r="C79" i="27"/>
  <c r="J88" i="27"/>
  <c r="J108" i="27" s="1"/>
  <c r="J128" i="27" s="1"/>
  <c r="J148" i="27" s="1"/>
  <c r="J168" i="27" s="1"/>
  <c r="J188" i="27" s="1"/>
  <c r="J208" i="27" s="1"/>
  <c r="J228" i="27" s="1"/>
  <c r="C68" i="27"/>
  <c r="F93" i="27"/>
  <c r="C73" i="27"/>
  <c r="R92" i="27"/>
  <c r="R112" i="27" s="1"/>
  <c r="R132" i="27" s="1"/>
  <c r="R152" i="27" s="1"/>
  <c r="R172" i="27" s="1"/>
  <c r="R192" i="27" s="1"/>
  <c r="R212" i="27" s="1"/>
  <c r="R232" i="27" s="1"/>
  <c r="C72" i="27"/>
  <c r="R94" i="27"/>
  <c r="R114" i="27" s="1"/>
  <c r="R134" i="27" s="1"/>
  <c r="R154" i="27" s="1"/>
  <c r="R174" i="27" s="1"/>
  <c r="R194" i="27" s="1"/>
  <c r="R214" i="27" s="1"/>
  <c r="R234" i="27" s="1"/>
  <c r="C74" i="27"/>
  <c r="R96" i="27"/>
  <c r="R116" i="27" s="1"/>
  <c r="R136" i="27" s="1"/>
  <c r="R156" i="27" s="1"/>
  <c r="R176" i="27" s="1"/>
  <c r="R196" i="27" s="1"/>
  <c r="R216" i="27" s="1"/>
  <c r="R236" i="27" s="1"/>
  <c r="C76" i="27"/>
  <c r="R98" i="27"/>
  <c r="R118" i="27" s="1"/>
  <c r="R138" i="27" s="1"/>
  <c r="R158" i="27" s="1"/>
  <c r="R178" i="27" s="1"/>
  <c r="R198" i="27" s="1"/>
  <c r="R218" i="27" s="1"/>
  <c r="R238" i="27" s="1"/>
  <c r="C78" i="27"/>
  <c r="R100" i="27"/>
  <c r="R120" i="27" s="1"/>
  <c r="R140" i="27" s="1"/>
  <c r="R160" i="27" s="1"/>
  <c r="R180" i="27" s="1"/>
  <c r="R200" i="27" s="1"/>
  <c r="R220" i="27" s="1"/>
  <c r="R240" i="27" s="1"/>
  <c r="C80" i="27"/>
  <c r="J86" i="27"/>
  <c r="J106" i="27" s="1"/>
  <c r="J126" i="27" s="1"/>
  <c r="J146" i="27" s="1"/>
  <c r="J166" i="27" s="1"/>
  <c r="J186" i="27" s="1"/>
  <c r="J206" i="27" s="1"/>
  <c r="J226" i="27" s="1"/>
  <c r="C66" i="27"/>
  <c r="C114" i="27"/>
  <c r="B115" i="27"/>
  <c r="F95" i="27"/>
  <c r="C75" i="27"/>
  <c r="B25" i="27"/>
  <c r="C24" i="27"/>
  <c r="R90" i="27"/>
  <c r="R110" i="27" s="1"/>
  <c r="R130" i="27" s="1"/>
  <c r="R150" i="27" s="1"/>
  <c r="R170" i="27" s="1"/>
  <c r="R190" i="27" s="1"/>
  <c r="R210" i="27" s="1"/>
  <c r="R230" i="27" s="1"/>
  <c r="C230" i="27" s="1"/>
  <c r="C70" i="27"/>
  <c r="C106" i="27"/>
  <c r="C112" i="27"/>
  <c r="D184" i="27"/>
  <c r="D204" i="27" s="1"/>
  <c r="D224" i="27" s="1"/>
  <c r="C224" i="27" s="1"/>
  <c r="C164" i="27"/>
  <c r="C44" i="27"/>
  <c r="B45" i="27"/>
  <c r="C84" i="27"/>
  <c r="C86" i="27"/>
  <c r="C90" i="27"/>
  <c r="C94" i="27"/>
  <c r="C97" i="27"/>
  <c r="B98" i="27"/>
  <c r="C104" i="27"/>
  <c r="C124" i="27"/>
  <c r="B125" i="27"/>
  <c r="C144" i="27"/>
  <c r="B145" i="27"/>
  <c r="B166" i="27"/>
  <c r="B232" i="27"/>
  <c r="C184" i="27"/>
  <c r="B185" i="27"/>
  <c r="B205" i="27"/>
  <c r="C204" i="27"/>
  <c r="C226" i="27"/>
  <c r="C228" i="27"/>
  <c r="C14" i="26"/>
  <c r="C24" i="26"/>
  <c r="B5" i="26"/>
  <c r="B15" i="26"/>
  <c r="B25" i="26"/>
  <c r="C105" i="25"/>
  <c r="D125" i="25"/>
  <c r="D145" i="25" s="1"/>
  <c r="D165" i="25" s="1"/>
  <c r="D185" i="25" s="1"/>
  <c r="D205" i="25" s="1"/>
  <c r="D225" i="25" s="1"/>
  <c r="C104" i="25"/>
  <c r="D124" i="25"/>
  <c r="D144" i="25" s="1"/>
  <c r="D164" i="25" s="1"/>
  <c r="D184" i="25" s="1"/>
  <c r="D204" i="25" s="1"/>
  <c r="D224" i="25" s="1"/>
  <c r="C224" i="25" s="1"/>
  <c r="C106" i="25"/>
  <c r="D126" i="25"/>
  <c r="D146" i="25" s="1"/>
  <c r="D166" i="25" s="1"/>
  <c r="D186" i="25" s="1"/>
  <c r="D206" i="25" s="1"/>
  <c r="D226" i="25" s="1"/>
  <c r="C185" i="25"/>
  <c r="B186" i="25"/>
  <c r="C24" i="25"/>
  <c r="B25" i="25"/>
  <c r="B65" i="25"/>
  <c r="C64" i="25"/>
  <c r="C44" i="25"/>
  <c r="B45" i="25"/>
  <c r="C100" i="25"/>
  <c r="B165" i="25"/>
  <c r="B6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84" i="25"/>
  <c r="C85" i="25"/>
  <c r="C86" i="25"/>
  <c r="C87" i="25"/>
  <c r="C124" i="25"/>
  <c r="B125" i="25"/>
  <c r="C107" i="25"/>
  <c r="B108" i="25"/>
  <c r="B145" i="25"/>
  <c r="B205" i="25"/>
  <c r="C204" i="25"/>
  <c r="B225" i="25"/>
  <c r="BV17" i="1"/>
  <c r="CY17" i="1" s="1"/>
  <c r="CQ17" i="1" s="1"/>
  <c r="BV18" i="1"/>
  <c r="CY18" i="1" s="1"/>
  <c r="CQ18" i="1" s="1"/>
  <c r="BV19" i="1"/>
  <c r="CY19" i="1" s="1"/>
  <c r="CQ19" i="1" s="1"/>
  <c r="BV20" i="1"/>
  <c r="CY20" i="1" s="1"/>
  <c r="CQ20" i="1" s="1"/>
  <c r="BV21" i="1"/>
  <c r="CY21" i="1" s="1"/>
  <c r="CQ21" i="1" s="1"/>
  <c r="BV22" i="1"/>
  <c r="CY22" i="1" s="1"/>
  <c r="CQ22" i="1" s="1"/>
  <c r="BV23" i="1"/>
  <c r="CY23" i="1" s="1"/>
  <c r="CQ23" i="1" s="1"/>
  <c r="BV24" i="1"/>
  <c r="CY24" i="1" s="1"/>
  <c r="CQ24" i="1" s="1"/>
  <c r="BV25" i="1"/>
  <c r="CY25" i="1" s="1"/>
  <c r="CQ25" i="1" s="1"/>
  <c r="BV26" i="1"/>
  <c r="CY26" i="1" s="1"/>
  <c r="CQ26" i="1" s="1"/>
  <c r="BV27" i="1"/>
  <c r="CY27" i="1" s="1"/>
  <c r="CQ27" i="1" s="1"/>
  <c r="CQ16" i="1"/>
  <c r="BZ17" i="1"/>
  <c r="DC17" i="1" s="1"/>
  <c r="CU17" i="1" s="1"/>
  <c r="BZ18" i="1"/>
  <c r="DC18" i="1" s="1"/>
  <c r="CU18" i="1" s="1"/>
  <c r="BZ19" i="1"/>
  <c r="DC19" i="1" s="1"/>
  <c r="CU19" i="1" s="1"/>
  <c r="BZ20" i="1"/>
  <c r="DC20" i="1" s="1"/>
  <c r="CU20" i="1" s="1"/>
  <c r="BZ21" i="1"/>
  <c r="DC21" i="1" s="1"/>
  <c r="CU21" i="1" s="1"/>
  <c r="BZ22" i="1"/>
  <c r="DC22" i="1" s="1"/>
  <c r="CU22" i="1" s="1"/>
  <c r="BZ23" i="1"/>
  <c r="DC23" i="1" s="1"/>
  <c r="CU23" i="1" s="1"/>
  <c r="BZ24" i="1"/>
  <c r="DC24" i="1" s="1"/>
  <c r="CU24" i="1" s="1"/>
  <c r="BZ25" i="1"/>
  <c r="DC25" i="1" s="1"/>
  <c r="CU25" i="1" s="1"/>
  <c r="BZ26" i="1"/>
  <c r="DC26" i="1" s="1"/>
  <c r="CU26" i="1" s="1"/>
  <c r="BZ27" i="1"/>
  <c r="DC27" i="1" s="1"/>
  <c r="CU27" i="1" s="1"/>
  <c r="BY17" i="1"/>
  <c r="DB17" i="1" s="1"/>
  <c r="CT17" i="1" s="1"/>
  <c r="BY18" i="1"/>
  <c r="DB18" i="1" s="1"/>
  <c r="CT18" i="1" s="1"/>
  <c r="BY19" i="1"/>
  <c r="DB19" i="1" s="1"/>
  <c r="CT19" i="1" s="1"/>
  <c r="BY20" i="1"/>
  <c r="DB20" i="1" s="1"/>
  <c r="CT20" i="1" s="1"/>
  <c r="BY21" i="1"/>
  <c r="DB21" i="1" s="1"/>
  <c r="CT21" i="1" s="1"/>
  <c r="BY22" i="1"/>
  <c r="DB22" i="1" s="1"/>
  <c r="CT22" i="1" s="1"/>
  <c r="BY23" i="1"/>
  <c r="DB23" i="1" s="1"/>
  <c r="CT23" i="1" s="1"/>
  <c r="BY24" i="1"/>
  <c r="DB24" i="1" s="1"/>
  <c r="CT24" i="1" s="1"/>
  <c r="BY25" i="1"/>
  <c r="DB25" i="1" s="1"/>
  <c r="CT25" i="1" s="1"/>
  <c r="BY26" i="1"/>
  <c r="DB26" i="1" s="1"/>
  <c r="CT26" i="1" s="1"/>
  <c r="BY27" i="1"/>
  <c r="DB27" i="1" s="1"/>
  <c r="CT27" i="1" s="1"/>
  <c r="BX17" i="1"/>
  <c r="DA17" i="1" s="1"/>
  <c r="CS17" i="1" s="1"/>
  <c r="BX18" i="1"/>
  <c r="DA18" i="1" s="1"/>
  <c r="CS18" i="1" s="1"/>
  <c r="BX19" i="1"/>
  <c r="DA19" i="1" s="1"/>
  <c r="CS19" i="1" s="1"/>
  <c r="BX20" i="1"/>
  <c r="DA20" i="1" s="1"/>
  <c r="CS20" i="1" s="1"/>
  <c r="BX21" i="1"/>
  <c r="DA21" i="1" s="1"/>
  <c r="CS21" i="1" s="1"/>
  <c r="BX22" i="1"/>
  <c r="DA22" i="1" s="1"/>
  <c r="CS22" i="1" s="1"/>
  <c r="BX23" i="1"/>
  <c r="DA23" i="1" s="1"/>
  <c r="CS23" i="1" s="1"/>
  <c r="BX24" i="1"/>
  <c r="DA24" i="1" s="1"/>
  <c r="CS24" i="1" s="1"/>
  <c r="BX25" i="1"/>
  <c r="DA25" i="1" s="1"/>
  <c r="CS25" i="1" s="1"/>
  <c r="BX26" i="1"/>
  <c r="DA26" i="1" s="1"/>
  <c r="CS26" i="1" s="1"/>
  <c r="BX27" i="1"/>
  <c r="DA27" i="1" s="1"/>
  <c r="CS27" i="1" s="1"/>
  <c r="BW17" i="1"/>
  <c r="CZ17" i="1" s="1"/>
  <c r="CR17" i="1" s="1"/>
  <c r="BW18" i="1"/>
  <c r="CZ18" i="1" s="1"/>
  <c r="CR18" i="1" s="1"/>
  <c r="BW19" i="1"/>
  <c r="CZ19" i="1" s="1"/>
  <c r="CR19" i="1" s="1"/>
  <c r="BW20" i="1"/>
  <c r="CZ20" i="1" s="1"/>
  <c r="CR20" i="1" s="1"/>
  <c r="BW21" i="1"/>
  <c r="CZ21" i="1" s="1"/>
  <c r="CR21" i="1" s="1"/>
  <c r="BW22" i="1"/>
  <c r="CZ22" i="1" s="1"/>
  <c r="CR22" i="1" s="1"/>
  <c r="BW23" i="1"/>
  <c r="CZ23" i="1" s="1"/>
  <c r="CR23" i="1" s="1"/>
  <c r="BW24" i="1"/>
  <c r="CZ24" i="1" s="1"/>
  <c r="CR24" i="1" s="1"/>
  <c r="BW25" i="1"/>
  <c r="CZ25" i="1" s="1"/>
  <c r="CR25" i="1" s="1"/>
  <c r="BW26" i="1"/>
  <c r="CZ26" i="1" s="1"/>
  <c r="CR26" i="1" s="1"/>
  <c r="BW27" i="1"/>
  <c r="CZ27" i="1" s="1"/>
  <c r="CR27" i="1" s="1"/>
  <c r="CX17" i="1"/>
  <c r="CP17" i="1" s="1"/>
  <c r="CX18" i="1"/>
  <c r="CP18" i="1" s="1"/>
  <c r="CX19" i="1"/>
  <c r="CP19" i="1" s="1"/>
  <c r="CX20" i="1"/>
  <c r="CP20" i="1" s="1"/>
  <c r="CX21" i="1"/>
  <c r="CP21" i="1" s="1"/>
  <c r="CX23" i="1"/>
  <c r="CP23" i="1" s="1"/>
  <c r="CX25" i="1"/>
  <c r="CP25" i="1" s="1"/>
  <c r="CX27" i="1"/>
  <c r="CP27" i="1" s="1"/>
  <c r="BZ16" i="1"/>
  <c r="DC16" i="1" s="1"/>
  <c r="CU16" i="1" s="1"/>
  <c r="BY16" i="1"/>
  <c r="DB16" i="1" s="1"/>
  <c r="CT16" i="1" s="1"/>
  <c r="BX16" i="1"/>
  <c r="DA16" i="1" s="1"/>
  <c r="CS16" i="1" s="1"/>
  <c r="BW16" i="1"/>
  <c r="CZ16" i="1" s="1"/>
  <c r="CR16" i="1" s="1"/>
  <c r="CX16" i="1"/>
  <c r="CP16" i="1" s="1"/>
  <c r="CX24" i="1"/>
  <c r="CP24" i="1" s="1"/>
  <c r="CW16" i="1"/>
  <c r="CO16" i="1" s="1"/>
  <c r="CX22" i="1"/>
  <c r="CP22" i="1" s="1"/>
  <c r="CX26" i="1"/>
  <c r="CP26" i="1" s="1"/>
  <c r="BS17" i="1"/>
  <c r="CW17" i="1" s="1"/>
  <c r="CO17" i="1" s="1"/>
  <c r="BS18" i="1"/>
  <c r="CW18" i="1" s="1"/>
  <c r="CO18" i="1" s="1"/>
  <c r="BS19" i="1"/>
  <c r="CW19" i="1" s="1"/>
  <c r="CO19" i="1" s="1"/>
  <c r="BS20" i="1"/>
  <c r="CW20" i="1" s="1"/>
  <c r="CO20" i="1" s="1"/>
  <c r="BS21" i="1"/>
  <c r="CW21" i="1" s="1"/>
  <c r="CO21" i="1" s="1"/>
  <c r="BS22" i="1"/>
  <c r="CW22" i="1" s="1"/>
  <c r="CO22" i="1" s="1"/>
  <c r="BS23" i="1"/>
  <c r="CW23" i="1" s="1"/>
  <c r="CO23" i="1" s="1"/>
  <c r="BS24" i="1"/>
  <c r="CW24" i="1" s="1"/>
  <c r="CO24" i="1" s="1"/>
  <c r="BS25" i="1"/>
  <c r="CW25" i="1" s="1"/>
  <c r="CO25" i="1" s="1"/>
  <c r="BS26" i="1"/>
  <c r="CW26" i="1" s="1"/>
  <c r="CO26" i="1" s="1"/>
  <c r="BS27" i="1"/>
  <c r="CW27" i="1" s="1"/>
  <c r="CO27" i="1" s="1"/>
  <c r="BJ95" i="1" l="1"/>
  <c r="BM85" i="1" s="1"/>
  <c r="BN85" i="1" s="1"/>
  <c r="DM96" i="1"/>
  <c r="BD227" i="1"/>
  <c r="DM56" i="1"/>
  <c r="BD267" i="1"/>
  <c r="BH255" i="1"/>
  <c r="Z271" i="1" s="1"/>
  <c r="BH215" i="1"/>
  <c r="Z231" i="1" s="1"/>
  <c r="DM216" i="1"/>
  <c r="BD187" i="1"/>
  <c r="BJ175" i="1"/>
  <c r="BJ135" i="1"/>
  <c r="BD107" i="1"/>
  <c r="BJ255" i="1"/>
  <c r="C167" i="29"/>
  <c r="C165" i="29"/>
  <c r="BH95" i="1"/>
  <c r="Z111" i="1" s="1"/>
  <c r="BH175" i="1"/>
  <c r="Z191" i="1" s="1"/>
  <c r="BH135" i="1"/>
  <c r="Z151" i="1" s="1"/>
  <c r="BD147" i="1"/>
  <c r="BJ55" i="1"/>
  <c r="BH55" i="1"/>
  <c r="Z71" i="1" s="1"/>
  <c r="BD67" i="1"/>
  <c r="B16" i="37"/>
  <c r="B6" i="37"/>
  <c r="B26" i="37"/>
  <c r="B16" i="36"/>
  <c r="B6" i="36"/>
  <c r="B26" i="36"/>
  <c r="B6" i="35"/>
  <c r="B17" i="35"/>
  <c r="B26" i="35"/>
  <c r="B16" i="34"/>
  <c r="B6" i="34"/>
  <c r="B26" i="34"/>
  <c r="B16" i="33"/>
  <c r="B6" i="33"/>
  <c r="B26" i="33"/>
  <c r="C205" i="32"/>
  <c r="B206" i="32"/>
  <c r="C165" i="32"/>
  <c r="B166" i="32"/>
  <c r="B126" i="32"/>
  <c r="C125" i="32"/>
  <c r="C85" i="32"/>
  <c r="B86" i="32"/>
  <c r="C65" i="32"/>
  <c r="B66" i="32"/>
  <c r="C155" i="32"/>
  <c r="B156" i="32"/>
  <c r="C5" i="32"/>
  <c r="B6" i="32"/>
  <c r="C225" i="32"/>
  <c r="B226" i="32"/>
  <c r="C185" i="32"/>
  <c r="B186" i="32"/>
  <c r="C45" i="32"/>
  <c r="B46" i="32"/>
  <c r="C25" i="32"/>
  <c r="B26" i="32"/>
  <c r="C105" i="32"/>
  <c r="B106" i="32"/>
  <c r="C6" i="31"/>
  <c r="B7" i="31"/>
  <c r="D132" i="31"/>
  <c r="C112" i="31"/>
  <c r="D137" i="31"/>
  <c r="C117" i="31"/>
  <c r="D125" i="31"/>
  <c r="C105" i="31"/>
  <c r="B186" i="31"/>
  <c r="B146" i="31"/>
  <c r="C45" i="31"/>
  <c r="B46" i="31"/>
  <c r="D140" i="31"/>
  <c r="C120" i="31"/>
  <c r="D136" i="31"/>
  <c r="C116" i="31"/>
  <c r="D128" i="31"/>
  <c r="C108" i="31"/>
  <c r="D131" i="31"/>
  <c r="C111" i="31"/>
  <c r="D133" i="31"/>
  <c r="C113" i="31"/>
  <c r="B207" i="31"/>
  <c r="C85" i="31"/>
  <c r="B86" i="31"/>
  <c r="D138" i="31"/>
  <c r="C118" i="31"/>
  <c r="D134" i="31"/>
  <c r="C114" i="31"/>
  <c r="D130" i="31"/>
  <c r="C110" i="31"/>
  <c r="D135" i="31"/>
  <c r="C115" i="31"/>
  <c r="D124" i="31"/>
  <c r="C104" i="31"/>
  <c r="B226" i="31"/>
  <c r="B166" i="31"/>
  <c r="C84" i="31"/>
  <c r="C25" i="31"/>
  <c r="B26" i="31"/>
  <c r="D139" i="31"/>
  <c r="C119" i="31"/>
  <c r="D127" i="31"/>
  <c r="C107" i="31"/>
  <c r="D126" i="31"/>
  <c r="C106" i="31"/>
  <c r="D129" i="31"/>
  <c r="C109" i="31"/>
  <c r="C45" i="30"/>
  <c r="B46" i="30"/>
  <c r="C219" i="30"/>
  <c r="B220" i="30"/>
  <c r="C220" i="30" s="1"/>
  <c r="C225" i="30"/>
  <c r="B226" i="30"/>
  <c r="C105" i="30"/>
  <c r="B106" i="30"/>
  <c r="C85" i="30"/>
  <c r="B86" i="30"/>
  <c r="C5" i="30"/>
  <c r="B6" i="30"/>
  <c r="B191" i="30"/>
  <c r="C190" i="30"/>
  <c r="C65" i="30"/>
  <c r="B66" i="30"/>
  <c r="C25" i="30"/>
  <c r="B26" i="30"/>
  <c r="B166" i="30"/>
  <c r="C165" i="30"/>
  <c r="C125" i="30"/>
  <c r="B126" i="30"/>
  <c r="C145" i="30"/>
  <c r="B146" i="30"/>
  <c r="C185" i="29"/>
  <c r="B186" i="29"/>
  <c r="B146" i="29"/>
  <c r="C145" i="29"/>
  <c r="C184" i="29"/>
  <c r="C85" i="29"/>
  <c r="B86" i="29"/>
  <c r="C205" i="29"/>
  <c r="B206" i="29"/>
  <c r="C52" i="29"/>
  <c r="B53" i="29"/>
  <c r="C107" i="29"/>
  <c r="B108" i="29"/>
  <c r="B227" i="29"/>
  <c r="C226" i="29"/>
  <c r="C204" i="29"/>
  <c r="C125" i="29"/>
  <c r="B126" i="29"/>
  <c r="C65" i="29"/>
  <c r="B66" i="29"/>
  <c r="B206" i="27"/>
  <c r="C232" i="27"/>
  <c r="B233" i="27"/>
  <c r="B146" i="27"/>
  <c r="C45" i="27"/>
  <c r="B46" i="27"/>
  <c r="F115" i="27"/>
  <c r="F135" i="27" s="1"/>
  <c r="F155" i="27" s="1"/>
  <c r="F175" i="27" s="1"/>
  <c r="F195" i="27" s="1"/>
  <c r="F215" i="27" s="1"/>
  <c r="F235" i="27" s="1"/>
  <c r="C95" i="27"/>
  <c r="F113" i="27"/>
  <c r="C93" i="27"/>
  <c r="D107" i="27"/>
  <c r="C87" i="27"/>
  <c r="C108" i="27"/>
  <c r="C96" i="27"/>
  <c r="C88" i="27"/>
  <c r="C110" i="27"/>
  <c r="B116" i="27"/>
  <c r="F109" i="27"/>
  <c r="C89" i="27"/>
  <c r="B186" i="27"/>
  <c r="B126" i="27"/>
  <c r="B26" i="27"/>
  <c r="C25" i="27"/>
  <c r="F111" i="27"/>
  <c r="C91" i="27"/>
  <c r="B167" i="27"/>
  <c r="C166" i="27"/>
  <c r="C98" i="27"/>
  <c r="B99" i="27"/>
  <c r="C92" i="27"/>
  <c r="D105" i="27"/>
  <c r="C85" i="27"/>
  <c r="B7" i="27"/>
  <c r="C6" i="27"/>
  <c r="B16" i="26"/>
  <c r="B6" i="26"/>
  <c r="B26" i="26"/>
  <c r="B66" i="25"/>
  <c r="C65" i="25"/>
  <c r="C186" i="25"/>
  <c r="B187" i="25"/>
  <c r="C45" i="25"/>
  <c r="B46" i="25"/>
  <c r="C25" i="25"/>
  <c r="B26" i="25"/>
  <c r="C225" i="25"/>
  <c r="B226" i="25"/>
  <c r="C145" i="25"/>
  <c r="B146" i="25"/>
  <c r="C184" i="25"/>
  <c r="C165" i="25"/>
  <c r="B166" i="25"/>
  <c r="C108" i="25"/>
  <c r="B109" i="25"/>
  <c r="B206" i="25"/>
  <c r="C205" i="25"/>
  <c r="C6" i="25"/>
  <c r="B7" i="25"/>
  <c r="C144" i="25"/>
  <c r="C125" i="25"/>
  <c r="B126" i="25"/>
  <c r="C164" i="25"/>
  <c r="BN180" i="1" l="1"/>
  <c r="BM165" i="1" s="1"/>
  <c r="BN165" i="1" s="1"/>
  <c r="DN175" i="1"/>
  <c r="DM175" i="1" s="1"/>
  <c r="BM125" i="1"/>
  <c r="BN125" i="1" s="1"/>
  <c r="BN140" i="1"/>
  <c r="DN135" i="1"/>
  <c r="DM135" i="1" s="1"/>
  <c r="BN260" i="1"/>
  <c r="BM245" i="1" s="1"/>
  <c r="BN245" i="1" s="1"/>
  <c r="DN255" i="1"/>
  <c r="DM255" i="1" s="1"/>
  <c r="BM45" i="1"/>
  <c r="BN45" i="1" s="1"/>
  <c r="B27" i="37"/>
  <c r="B17" i="37"/>
  <c r="B7" i="37"/>
  <c r="B17" i="36"/>
  <c r="B7" i="36"/>
  <c r="B27" i="36"/>
  <c r="B18" i="35"/>
  <c r="B27" i="35"/>
  <c r="B7" i="35"/>
  <c r="B17" i="34"/>
  <c r="B7" i="34"/>
  <c r="B27" i="34"/>
  <c r="B27" i="33"/>
  <c r="B17" i="33"/>
  <c r="B7" i="33"/>
  <c r="C26" i="32"/>
  <c r="B27" i="32"/>
  <c r="B187" i="32"/>
  <c r="C186" i="32"/>
  <c r="C6" i="32"/>
  <c r="B7" i="32"/>
  <c r="C66" i="32"/>
  <c r="B67" i="32"/>
  <c r="C206" i="32"/>
  <c r="B207" i="32"/>
  <c r="C106" i="32"/>
  <c r="B107" i="32"/>
  <c r="C46" i="32"/>
  <c r="B47" i="32"/>
  <c r="C226" i="32"/>
  <c r="B227" i="32"/>
  <c r="C156" i="32"/>
  <c r="B157" i="32"/>
  <c r="C86" i="32"/>
  <c r="B87" i="32"/>
  <c r="C166" i="32"/>
  <c r="B167" i="32"/>
  <c r="B127" i="32"/>
  <c r="C126" i="32"/>
  <c r="D149" i="31"/>
  <c r="D169" i="31" s="1"/>
  <c r="D189" i="31" s="1"/>
  <c r="D209" i="31" s="1"/>
  <c r="D229" i="31" s="1"/>
  <c r="C129" i="31"/>
  <c r="B227" i="31"/>
  <c r="C86" i="31"/>
  <c r="B87" i="31"/>
  <c r="D155" i="31"/>
  <c r="D175" i="31" s="1"/>
  <c r="D195" i="31" s="1"/>
  <c r="D215" i="31" s="1"/>
  <c r="D235" i="31" s="1"/>
  <c r="C135" i="31"/>
  <c r="D154" i="31"/>
  <c r="D174" i="31" s="1"/>
  <c r="D194" i="31" s="1"/>
  <c r="D214" i="31" s="1"/>
  <c r="D234" i="31" s="1"/>
  <c r="C134" i="31"/>
  <c r="D153" i="31"/>
  <c r="D173" i="31" s="1"/>
  <c r="D193" i="31" s="1"/>
  <c r="D213" i="31" s="1"/>
  <c r="D233" i="31" s="1"/>
  <c r="C133" i="31"/>
  <c r="D148" i="31"/>
  <c r="D168" i="31" s="1"/>
  <c r="D188" i="31" s="1"/>
  <c r="D208" i="31" s="1"/>
  <c r="D228" i="31" s="1"/>
  <c r="C128" i="31"/>
  <c r="D160" i="31"/>
  <c r="D180" i="31" s="1"/>
  <c r="D200" i="31" s="1"/>
  <c r="D220" i="31" s="1"/>
  <c r="D240" i="31" s="1"/>
  <c r="C140" i="31"/>
  <c r="B147" i="31"/>
  <c r="D145" i="31"/>
  <c r="C125" i="31"/>
  <c r="D152" i="31"/>
  <c r="D172" i="31" s="1"/>
  <c r="D192" i="31" s="1"/>
  <c r="D212" i="31" s="1"/>
  <c r="D232" i="31" s="1"/>
  <c r="C132" i="31"/>
  <c r="D147" i="31"/>
  <c r="D167" i="31" s="1"/>
  <c r="D187" i="31" s="1"/>
  <c r="D207" i="31" s="1"/>
  <c r="D227" i="31" s="1"/>
  <c r="C127" i="31"/>
  <c r="D146" i="31"/>
  <c r="D166" i="31" s="1"/>
  <c r="D186" i="31" s="1"/>
  <c r="D206" i="31" s="1"/>
  <c r="C126" i="31"/>
  <c r="D159" i="31"/>
  <c r="D179" i="31" s="1"/>
  <c r="D199" i="31" s="1"/>
  <c r="D219" i="31" s="1"/>
  <c r="D239" i="31" s="1"/>
  <c r="C139" i="31"/>
  <c r="B208" i="31"/>
  <c r="C46" i="31"/>
  <c r="B47" i="31"/>
  <c r="C7" i="31"/>
  <c r="B8" i="31"/>
  <c r="C26" i="31"/>
  <c r="B27" i="31"/>
  <c r="B167" i="31"/>
  <c r="D144" i="31"/>
  <c r="C124" i="31"/>
  <c r="D150" i="31"/>
  <c r="D170" i="31" s="1"/>
  <c r="D190" i="31" s="1"/>
  <c r="D210" i="31" s="1"/>
  <c r="D230" i="31" s="1"/>
  <c r="C130" i="31"/>
  <c r="D158" i="31"/>
  <c r="D178" i="31" s="1"/>
  <c r="D198" i="31" s="1"/>
  <c r="D218" i="31" s="1"/>
  <c r="D238" i="31" s="1"/>
  <c r="C138" i="31"/>
  <c r="D151" i="31"/>
  <c r="D171" i="31" s="1"/>
  <c r="D191" i="31" s="1"/>
  <c r="D211" i="31" s="1"/>
  <c r="D231" i="31" s="1"/>
  <c r="C131" i="31"/>
  <c r="D156" i="31"/>
  <c r="D176" i="31" s="1"/>
  <c r="D196" i="31" s="1"/>
  <c r="D216" i="31" s="1"/>
  <c r="D236" i="31" s="1"/>
  <c r="C136" i="31"/>
  <c r="B187" i="31"/>
  <c r="C186" i="31"/>
  <c r="D157" i="31"/>
  <c r="D177" i="31" s="1"/>
  <c r="D197" i="31" s="1"/>
  <c r="D217" i="31" s="1"/>
  <c r="D237" i="31" s="1"/>
  <c r="C137" i="31"/>
  <c r="C66" i="30"/>
  <c r="B67" i="30"/>
  <c r="C6" i="30"/>
  <c r="B7" i="30"/>
  <c r="C106" i="30"/>
  <c r="B107" i="30"/>
  <c r="B167" i="30"/>
  <c r="C166" i="30"/>
  <c r="C146" i="30"/>
  <c r="B147" i="30"/>
  <c r="C126" i="30"/>
  <c r="B127" i="30"/>
  <c r="C26" i="30"/>
  <c r="B27" i="30"/>
  <c r="C86" i="30"/>
  <c r="B87" i="30"/>
  <c r="C226" i="30"/>
  <c r="B227" i="30"/>
  <c r="C46" i="30"/>
  <c r="B47" i="30"/>
  <c r="B192" i="30"/>
  <c r="C191" i="30"/>
  <c r="C66" i="29"/>
  <c r="B67" i="29"/>
  <c r="C53" i="29"/>
  <c r="B54" i="29"/>
  <c r="C86" i="29"/>
  <c r="B87" i="29"/>
  <c r="B147" i="29"/>
  <c r="C146" i="29"/>
  <c r="C126" i="29"/>
  <c r="B127" i="29"/>
  <c r="C227" i="29"/>
  <c r="B228" i="29"/>
  <c r="C186" i="29"/>
  <c r="B187" i="29"/>
  <c r="C108" i="29"/>
  <c r="B109" i="29"/>
  <c r="C206" i="29"/>
  <c r="B207" i="29"/>
  <c r="C126" i="27"/>
  <c r="B127" i="27"/>
  <c r="D125" i="27"/>
  <c r="C105" i="27"/>
  <c r="C186" i="27"/>
  <c r="B187" i="27"/>
  <c r="C116" i="27"/>
  <c r="B117" i="27"/>
  <c r="C46" i="27"/>
  <c r="B47" i="27"/>
  <c r="B234" i="27"/>
  <c r="B168" i="27"/>
  <c r="B27" i="27"/>
  <c r="C26" i="27"/>
  <c r="C115" i="27"/>
  <c r="F133" i="27"/>
  <c r="F153" i="27" s="1"/>
  <c r="F173" i="27" s="1"/>
  <c r="F193" i="27" s="1"/>
  <c r="F213" i="27" s="1"/>
  <c r="F233" i="27" s="1"/>
  <c r="C233" i="27" s="1"/>
  <c r="C113" i="27"/>
  <c r="B8" i="27"/>
  <c r="C7" i="27"/>
  <c r="C99" i="27"/>
  <c r="B100" i="27"/>
  <c r="C100" i="27" s="1"/>
  <c r="C146" i="27"/>
  <c r="B147" i="27"/>
  <c r="F131" i="27"/>
  <c r="F151" i="27" s="1"/>
  <c r="F171" i="27" s="1"/>
  <c r="F191" i="27" s="1"/>
  <c r="F211" i="27" s="1"/>
  <c r="F231" i="27" s="1"/>
  <c r="C231" i="27" s="1"/>
  <c r="C111" i="27"/>
  <c r="F129" i="27"/>
  <c r="F149" i="27" s="1"/>
  <c r="F169" i="27" s="1"/>
  <c r="F189" i="27" s="1"/>
  <c r="F209" i="27" s="1"/>
  <c r="F229" i="27" s="1"/>
  <c r="C229" i="27" s="1"/>
  <c r="C109" i="27"/>
  <c r="D127" i="27"/>
  <c r="D147" i="27" s="1"/>
  <c r="D167" i="27" s="1"/>
  <c r="D187" i="27" s="1"/>
  <c r="D207" i="27" s="1"/>
  <c r="D227" i="27" s="1"/>
  <c r="C227" i="27" s="1"/>
  <c r="C107" i="27"/>
  <c r="B207" i="27"/>
  <c r="C206" i="27"/>
  <c r="B7" i="26"/>
  <c r="B27" i="26"/>
  <c r="B17" i="26"/>
  <c r="B207" i="25"/>
  <c r="C206" i="25"/>
  <c r="C7" i="25"/>
  <c r="B8" i="25"/>
  <c r="C109" i="25"/>
  <c r="B110" i="25"/>
  <c r="C126" i="25"/>
  <c r="B127" i="25"/>
  <c r="C146" i="25"/>
  <c r="B147" i="25"/>
  <c r="C26" i="25"/>
  <c r="B27" i="25"/>
  <c r="C187" i="25"/>
  <c r="B188" i="25"/>
  <c r="C166" i="25"/>
  <c r="B167" i="25"/>
  <c r="C226" i="25"/>
  <c r="B227" i="25"/>
  <c r="C46" i="25"/>
  <c r="B47" i="25"/>
  <c r="B67" i="25"/>
  <c r="C66" i="25"/>
  <c r="CK164" i="1" l="1"/>
  <c r="CL164" i="1" s="1"/>
  <c r="DM176" i="1"/>
  <c r="CK124" i="1"/>
  <c r="CL124" i="1" s="1"/>
  <c r="DM136" i="1"/>
  <c r="CK244" i="1"/>
  <c r="CL244" i="1" s="1"/>
  <c r="DM256" i="1"/>
  <c r="B8" i="37"/>
  <c r="B28" i="37"/>
  <c r="B18" i="37"/>
  <c r="B28" i="36"/>
  <c r="B18" i="36"/>
  <c r="B8" i="36"/>
  <c r="B8" i="35"/>
  <c r="B19" i="35"/>
  <c r="B28" i="35"/>
  <c r="B28" i="34"/>
  <c r="B18" i="34"/>
  <c r="B8" i="34"/>
  <c r="B8" i="33"/>
  <c r="B28" i="33"/>
  <c r="B18" i="33"/>
  <c r="C167" i="32"/>
  <c r="B168" i="32"/>
  <c r="C47" i="32"/>
  <c r="B48" i="32"/>
  <c r="C207" i="32"/>
  <c r="B208" i="32"/>
  <c r="C7" i="32"/>
  <c r="B8" i="32"/>
  <c r="C27" i="32"/>
  <c r="B28" i="32"/>
  <c r="C87" i="32"/>
  <c r="B88" i="32"/>
  <c r="C227" i="32"/>
  <c r="B228" i="32"/>
  <c r="C107" i="32"/>
  <c r="B108" i="32"/>
  <c r="C67" i="32"/>
  <c r="B68" i="32"/>
  <c r="B128" i="32"/>
  <c r="C127" i="32"/>
  <c r="B188" i="32"/>
  <c r="C187" i="32"/>
  <c r="C157" i="32"/>
  <c r="B158" i="32"/>
  <c r="D164" i="31"/>
  <c r="C144" i="31"/>
  <c r="D165" i="31"/>
  <c r="C145" i="31"/>
  <c r="B228" i="31"/>
  <c r="C227" i="31"/>
  <c r="C166" i="31"/>
  <c r="C8" i="31"/>
  <c r="B9" i="31"/>
  <c r="C208" i="31"/>
  <c r="B209" i="31"/>
  <c r="C146" i="31"/>
  <c r="C87" i="31"/>
  <c r="B88" i="31"/>
  <c r="C27" i="31"/>
  <c r="B28" i="31"/>
  <c r="C47" i="31"/>
  <c r="B48" i="31"/>
  <c r="B188" i="31"/>
  <c r="C187" i="31"/>
  <c r="B168" i="31"/>
  <c r="C167" i="31"/>
  <c r="C207" i="31"/>
  <c r="D226" i="31"/>
  <c r="C226" i="31" s="1"/>
  <c r="C206" i="31"/>
  <c r="B148" i="31"/>
  <c r="C147" i="31"/>
  <c r="C7" i="30"/>
  <c r="B8" i="30"/>
  <c r="B168" i="30"/>
  <c r="C167" i="30"/>
  <c r="B193" i="30"/>
  <c r="C192" i="30"/>
  <c r="C47" i="30"/>
  <c r="B48" i="30"/>
  <c r="C87" i="30"/>
  <c r="B88" i="30"/>
  <c r="B128" i="30"/>
  <c r="C127" i="30"/>
  <c r="B228" i="30"/>
  <c r="C227" i="30"/>
  <c r="C27" i="30"/>
  <c r="B28" i="30"/>
  <c r="C147" i="30"/>
  <c r="B148" i="30"/>
  <c r="C107" i="30"/>
  <c r="B108" i="30"/>
  <c r="C67" i="30"/>
  <c r="B68" i="30"/>
  <c r="C207" i="29"/>
  <c r="B208" i="29"/>
  <c r="C187" i="29"/>
  <c r="B188" i="29"/>
  <c r="C127" i="29"/>
  <c r="B128" i="29"/>
  <c r="C87" i="29"/>
  <c r="B88" i="29"/>
  <c r="C67" i="29"/>
  <c r="B68" i="29"/>
  <c r="C109" i="29"/>
  <c r="B110" i="29"/>
  <c r="C228" i="29"/>
  <c r="B229" i="29"/>
  <c r="C54" i="29"/>
  <c r="B55" i="29"/>
  <c r="B148" i="29"/>
  <c r="C147" i="29"/>
  <c r="B208" i="27"/>
  <c r="C207" i="27"/>
  <c r="B9" i="27"/>
  <c r="C8" i="27"/>
  <c r="C234" i="27"/>
  <c r="B235" i="27"/>
  <c r="C117" i="27"/>
  <c r="B118" i="27"/>
  <c r="C27" i="27"/>
  <c r="B28" i="27"/>
  <c r="D145" i="27"/>
  <c r="C125" i="27"/>
  <c r="C167" i="27"/>
  <c r="C47" i="27"/>
  <c r="B48" i="27"/>
  <c r="C187" i="27"/>
  <c r="B188" i="27"/>
  <c r="C127" i="27"/>
  <c r="B128" i="27"/>
  <c r="C147" i="27"/>
  <c r="B148" i="27"/>
  <c r="B169" i="27"/>
  <c r="C168" i="27"/>
  <c r="B18" i="26"/>
  <c r="B28" i="26"/>
  <c r="B8" i="26"/>
  <c r="C47" i="25"/>
  <c r="B48" i="25"/>
  <c r="C167" i="25"/>
  <c r="B168" i="25"/>
  <c r="C27" i="25"/>
  <c r="B28" i="25"/>
  <c r="C127" i="25"/>
  <c r="B128" i="25"/>
  <c r="C8" i="25"/>
  <c r="B9" i="25"/>
  <c r="C227" i="25"/>
  <c r="B228" i="25"/>
  <c r="C188" i="25"/>
  <c r="B189" i="25"/>
  <c r="C147" i="25"/>
  <c r="B148" i="25"/>
  <c r="C110" i="25"/>
  <c r="B111" i="25"/>
  <c r="B68" i="25"/>
  <c r="C67" i="25"/>
  <c r="B208" i="25"/>
  <c r="C207" i="25"/>
  <c r="BS31" i="1"/>
  <c r="E12" i="1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5" i="9"/>
  <c r="O4" i="9"/>
  <c r="F12" i="1" s="1"/>
  <c r="R12" i="1"/>
  <c r="R11" i="1"/>
  <c r="R10" i="1"/>
  <c r="E10" i="1"/>
  <c r="H10" i="1"/>
  <c r="E13" i="1"/>
  <c r="BN31" i="1"/>
  <c r="BN30" i="1"/>
  <c r="CN4" i="1"/>
  <c r="CF10" i="1" s="1"/>
  <c r="BN23" i="1" s="1"/>
  <c r="CF6" i="1"/>
  <c r="BN7" i="1" s="1"/>
  <c r="CN5" i="1"/>
  <c r="BN4" i="1" s="1"/>
  <c r="BN28" i="1"/>
  <c r="BM23" i="1"/>
  <c r="BN21" i="1"/>
  <c r="BM7" i="1"/>
  <c r="BN26" i="1"/>
  <c r="BN25" i="1"/>
  <c r="BN24" i="1"/>
  <c r="F172" i="1" l="1"/>
  <c r="F212" i="1"/>
  <c r="F132" i="1"/>
  <c r="F92" i="1"/>
  <c r="F52" i="1"/>
  <c r="F252" i="1"/>
  <c r="B19" i="37"/>
  <c r="B9" i="37"/>
  <c r="B29" i="37"/>
  <c r="B9" i="36"/>
  <c r="B29" i="36"/>
  <c r="B19" i="36"/>
  <c r="B29" i="35"/>
  <c r="B9" i="35"/>
  <c r="B20" i="35"/>
  <c r="B9" i="34"/>
  <c r="B29" i="34"/>
  <c r="B19" i="34"/>
  <c r="B19" i="33"/>
  <c r="B9" i="33"/>
  <c r="B29" i="33"/>
  <c r="C68" i="32"/>
  <c r="B69" i="32"/>
  <c r="C228" i="32"/>
  <c r="B229" i="32"/>
  <c r="C28" i="32"/>
  <c r="B29" i="32"/>
  <c r="C208" i="32"/>
  <c r="B209" i="32"/>
  <c r="C168" i="32"/>
  <c r="B169" i="32"/>
  <c r="C158" i="32"/>
  <c r="B159" i="32"/>
  <c r="C108" i="32"/>
  <c r="B109" i="32"/>
  <c r="C88" i="32"/>
  <c r="B89" i="32"/>
  <c r="C8" i="32"/>
  <c r="B9" i="32"/>
  <c r="C48" i="32"/>
  <c r="B49" i="32"/>
  <c r="B129" i="32"/>
  <c r="C128" i="32"/>
  <c r="B189" i="32"/>
  <c r="C188" i="32"/>
  <c r="C28" i="31"/>
  <c r="B29" i="31"/>
  <c r="B189" i="31"/>
  <c r="C188" i="31"/>
  <c r="C209" i="31"/>
  <c r="B210" i="31"/>
  <c r="D185" i="31"/>
  <c r="C165" i="31"/>
  <c r="B149" i="31"/>
  <c r="C148" i="31"/>
  <c r="C48" i="31"/>
  <c r="B49" i="31"/>
  <c r="C88" i="31"/>
  <c r="B89" i="31"/>
  <c r="B169" i="31"/>
  <c r="C168" i="31"/>
  <c r="C9" i="31"/>
  <c r="B10" i="31"/>
  <c r="B229" i="31"/>
  <c r="C228" i="31"/>
  <c r="D184" i="31"/>
  <c r="C164" i="31"/>
  <c r="C28" i="30"/>
  <c r="B29" i="30"/>
  <c r="C128" i="30"/>
  <c r="B129" i="30"/>
  <c r="B169" i="30"/>
  <c r="C168" i="30"/>
  <c r="C108" i="30"/>
  <c r="B109" i="30"/>
  <c r="C48" i="30"/>
  <c r="B49" i="30"/>
  <c r="C68" i="30"/>
  <c r="B69" i="30"/>
  <c r="C148" i="30"/>
  <c r="B149" i="30"/>
  <c r="C88" i="30"/>
  <c r="B89" i="30"/>
  <c r="C8" i="30"/>
  <c r="B9" i="30"/>
  <c r="C228" i="30"/>
  <c r="B229" i="30"/>
  <c r="B194" i="30"/>
  <c r="C193" i="30"/>
  <c r="C229" i="29"/>
  <c r="B230" i="29"/>
  <c r="C68" i="29"/>
  <c r="B69" i="29"/>
  <c r="C128" i="29"/>
  <c r="B129" i="29"/>
  <c r="C208" i="29"/>
  <c r="B209" i="29"/>
  <c r="B149" i="29"/>
  <c r="C148" i="29"/>
  <c r="C55" i="29"/>
  <c r="B56" i="29"/>
  <c r="C110" i="29"/>
  <c r="B111" i="29"/>
  <c r="C88" i="29"/>
  <c r="B89" i="29"/>
  <c r="C188" i="29"/>
  <c r="B189" i="29"/>
  <c r="C118" i="27"/>
  <c r="B119" i="27"/>
  <c r="C128" i="27"/>
  <c r="B129" i="27"/>
  <c r="C48" i="27"/>
  <c r="B49" i="27"/>
  <c r="D165" i="27"/>
  <c r="C145" i="27"/>
  <c r="B10" i="27"/>
  <c r="C9" i="27"/>
  <c r="B170" i="27"/>
  <c r="C169" i="27"/>
  <c r="C28" i="27"/>
  <c r="B29" i="27"/>
  <c r="C235" i="27"/>
  <c r="B236" i="27"/>
  <c r="C148" i="27"/>
  <c r="B149" i="27"/>
  <c r="C188" i="27"/>
  <c r="B189" i="27"/>
  <c r="B209" i="27"/>
  <c r="C208" i="27"/>
  <c r="B29" i="26"/>
  <c r="B9" i="26"/>
  <c r="B19" i="26"/>
  <c r="C111" i="25"/>
  <c r="B112" i="25"/>
  <c r="C189" i="25"/>
  <c r="B190" i="25"/>
  <c r="C9" i="25"/>
  <c r="B10" i="25"/>
  <c r="C28" i="25"/>
  <c r="B29" i="25"/>
  <c r="C48" i="25"/>
  <c r="B49" i="25"/>
  <c r="B209" i="25"/>
  <c r="C208" i="25"/>
  <c r="C148" i="25"/>
  <c r="B149" i="25"/>
  <c r="C228" i="25"/>
  <c r="B229" i="25"/>
  <c r="C128" i="25"/>
  <c r="B129" i="25"/>
  <c r="C168" i="25"/>
  <c r="B169" i="25"/>
  <c r="B69" i="25"/>
  <c r="C68" i="25"/>
  <c r="BS30" i="1"/>
  <c r="Y5" i="9"/>
  <c r="Y6" i="9"/>
  <c r="AA6" i="9" s="1"/>
  <c r="AC6" i="9" s="1"/>
  <c r="AE6" i="9" s="1"/>
  <c r="AG6" i="9" s="1"/>
  <c r="AI6" i="9" s="1"/>
  <c r="AK6" i="9" s="1"/>
  <c r="Y7" i="9"/>
  <c r="AA7" i="9" s="1"/>
  <c r="AC7" i="9" s="1"/>
  <c r="AE7" i="9" s="1"/>
  <c r="AG7" i="9" s="1"/>
  <c r="AI7" i="9" s="1"/>
  <c r="AK7" i="9" s="1"/>
  <c r="Y8" i="9"/>
  <c r="AA8" i="9" s="1"/>
  <c r="AC8" i="9" s="1"/>
  <c r="AE8" i="9" s="1"/>
  <c r="AG8" i="9" s="1"/>
  <c r="AI8" i="9" s="1"/>
  <c r="AK8" i="9" s="1"/>
  <c r="Y9" i="9"/>
  <c r="AA9" i="9" s="1"/>
  <c r="AC9" i="9" s="1"/>
  <c r="AE9" i="9" s="1"/>
  <c r="AG9" i="9" s="1"/>
  <c r="AI9" i="9" s="1"/>
  <c r="AK9" i="9" s="1"/>
  <c r="Y10" i="9"/>
  <c r="AA10" i="9" s="1"/>
  <c r="AC10" i="9" s="1"/>
  <c r="AE10" i="9" s="1"/>
  <c r="AG10" i="9" s="1"/>
  <c r="AI10" i="9" s="1"/>
  <c r="AK10" i="9" s="1"/>
  <c r="Y11" i="9"/>
  <c r="AA11" i="9" s="1"/>
  <c r="AC11" i="9" s="1"/>
  <c r="AE11" i="9" s="1"/>
  <c r="AG11" i="9" s="1"/>
  <c r="AI11" i="9" s="1"/>
  <c r="AK11" i="9" s="1"/>
  <c r="Y12" i="9"/>
  <c r="AA12" i="9" s="1"/>
  <c r="AC12" i="9" s="1"/>
  <c r="AE12" i="9" s="1"/>
  <c r="AG12" i="9" s="1"/>
  <c r="AI12" i="9" s="1"/>
  <c r="AK12" i="9" s="1"/>
  <c r="Y13" i="9"/>
  <c r="AA13" i="9" s="1"/>
  <c r="AC13" i="9" s="1"/>
  <c r="AE13" i="9" s="1"/>
  <c r="AG13" i="9" s="1"/>
  <c r="AI13" i="9" s="1"/>
  <c r="AK13" i="9" s="1"/>
  <c r="Y14" i="9"/>
  <c r="AA14" i="9" s="1"/>
  <c r="AC14" i="9" s="1"/>
  <c r="AE14" i="9" s="1"/>
  <c r="AG14" i="9" s="1"/>
  <c r="AI14" i="9" s="1"/>
  <c r="AK14" i="9" s="1"/>
  <c r="Y15" i="9"/>
  <c r="AA15" i="9" s="1"/>
  <c r="AC15" i="9" s="1"/>
  <c r="AE15" i="9" s="1"/>
  <c r="AG15" i="9" s="1"/>
  <c r="AI15" i="9" s="1"/>
  <c r="AK15" i="9" s="1"/>
  <c r="Y16" i="9"/>
  <c r="AA16" i="9" s="1"/>
  <c r="AC16" i="9" s="1"/>
  <c r="AE16" i="9" s="1"/>
  <c r="AG16" i="9" s="1"/>
  <c r="AI16" i="9" s="1"/>
  <c r="AK16" i="9" s="1"/>
  <c r="Y17" i="9"/>
  <c r="AA17" i="9" s="1"/>
  <c r="AC17" i="9" s="1"/>
  <c r="AE17" i="9" s="1"/>
  <c r="AG17" i="9" s="1"/>
  <c r="AI17" i="9" s="1"/>
  <c r="AK17" i="9" s="1"/>
  <c r="Y18" i="9"/>
  <c r="AA18" i="9" s="1"/>
  <c r="AC18" i="9" s="1"/>
  <c r="AE18" i="9" s="1"/>
  <c r="AG18" i="9" s="1"/>
  <c r="AI18" i="9" s="1"/>
  <c r="AK18" i="9" s="1"/>
  <c r="Y19" i="9"/>
  <c r="AA19" i="9" s="1"/>
  <c r="AC19" i="9" s="1"/>
  <c r="AE19" i="9" s="1"/>
  <c r="AG19" i="9" s="1"/>
  <c r="AI19" i="9" s="1"/>
  <c r="AK19" i="9" s="1"/>
  <c r="Y20" i="9"/>
  <c r="AA20" i="9" s="1"/>
  <c r="AC20" i="9" s="1"/>
  <c r="AE20" i="9" s="1"/>
  <c r="AG20" i="9" s="1"/>
  <c r="AI20" i="9" s="1"/>
  <c r="AK20" i="9" s="1"/>
  <c r="Y4" i="9"/>
  <c r="AA4" i="9" s="1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I20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4" i="9"/>
  <c r="AC4" i="9" l="1"/>
  <c r="F53" i="1"/>
  <c r="BU70" i="1" s="1"/>
  <c r="B20" i="37"/>
  <c r="B10" i="37"/>
  <c r="B30" i="37"/>
  <c r="B20" i="36"/>
  <c r="B30" i="36"/>
  <c r="B10" i="36"/>
  <c r="B10" i="35"/>
  <c r="B30" i="35"/>
  <c r="B10" i="34"/>
  <c r="B30" i="34"/>
  <c r="B20" i="34"/>
  <c r="B10" i="33"/>
  <c r="B30" i="33"/>
  <c r="B20" i="33"/>
  <c r="C89" i="32"/>
  <c r="B90" i="32"/>
  <c r="C209" i="32"/>
  <c r="B210" i="32"/>
  <c r="C9" i="32"/>
  <c r="B10" i="32"/>
  <c r="C109" i="32"/>
  <c r="B110" i="32"/>
  <c r="C169" i="32"/>
  <c r="B170" i="32"/>
  <c r="C29" i="32"/>
  <c r="B30" i="32"/>
  <c r="C69" i="32"/>
  <c r="B70" i="32"/>
  <c r="C49" i="32"/>
  <c r="B50" i="32"/>
  <c r="C159" i="32"/>
  <c r="B160" i="32"/>
  <c r="C160" i="32" s="1"/>
  <c r="C229" i="32"/>
  <c r="B230" i="32"/>
  <c r="B190" i="32"/>
  <c r="C189" i="32"/>
  <c r="B130" i="32"/>
  <c r="C129" i="32"/>
  <c r="C49" i="31"/>
  <c r="B50" i="31"/>
  <c r="B230" i="31"/>
  <c r="C229" i="31"/>
  <c r="B170" i="31"/>
  <c r="C169" i="31"/>
  <c r="D205" i="31"/>
  <c r="C185" i="31"/>
  <c r="B190" i="31"/>
  <c r="C189" i="31"/>
  <c r="C10" i="31"/>
  <c r="B11" i="31"/>
  <c r="C89" i="31"/>
  <c r="B90" i="31"/>
  <c r="C210" i="31"/>
  <c r="B211" i="31"/>
  <c r="C29" i="31"/>
  <c r="B30" i="31"/>
  <c r="D204" i="31"/>
  <c r="C184" i="31"/>
  <c r="B150" i="31"/>
  <c r="C149" i="31"/>
  <c r="C229" i="30"/>
  <c r="B230" i="30"/>
  <c r="C89" i="30"/>
  <c r="B90" i="30"/>
  <c r="C69" i="30"/>
  <c r="B70" i="30"/>
  <c r="C129" i="30"/>
  <c r="B130" i="30"/>
  <c r="C9" i="30"/>
  <c r="B10" i="30"/>
  <c r="C149" i="30"/>
  <c r="B150" i="30"/>
  <c r="C49" i="30"/>
  <c r="B50" i="30"/>
  <c r="C29" i="30"/>
  <c r="B30" i="30"/>
  <c r="C109" i="30"/>
  <c r="B110" i="30"/>
  <c r="B195" i="30"/>
  <c r="C194" i="30"/>
  <c r="B170" i="30"/>
  <c r="C169" i="30"/>
  <c r="C209" i="29"/>
  <c r="B210" i="29"/>
  <c r="C189" i="29"/>
  <c r="B190" i="29"/>
  <c r="C111" i="29"/>
  <c r="B112" i="29"/>
  <c r="C129" i="29"/>
  <c r="B130" i="29"/>
  <c r="C230" i="29"/>
  <c r="B231" i="29"/>
  <c r="C89" i="29"/>
  <c r="B90" i="29"/>
  <c r="C56" i="29"/>
  <c r="B57" i="29"/>
  <c r="C69" i="29"/>
  <c r="B70" i="29"/>
  <c r="B150" i="29"/>
  <c r="C149" i="29"/>
  <c r="C189" i="27"/>
  <c r="B190" i="27"/>
  <c r="C236" i="27"/>
  <c r="B237" i="27"/>
  <c r="C129" i="27"/>
  <c r="B130" i="27"/>
  <c r="B171" i="27"/>
  <c r="C170" i="27"/>
  <c r="D185" i="27"/>
  <c r="C165" i="27"/>
  <c r="C149" i="27"/>
  <c r="B150" i="27"/>
  <c r="C29" i="27"/>
  <c r="B30" i="27"/>
  <c r="B50" i="27"/>
  <c r="C49" i="27"/>
  <c r="B120" i="27"/>
  <c r="C120" i="27" s="1"/>
  <c r="C119" i="27"/>
  <c r="B210" i="27"/>
  <c r="C209" i="27"/>
  <c r="B11" i="27"/>
  <c r="C10" i="27"/>
  <c r="B10" i="26"/>
  <c r="B20" i="26"/>
  <c r="B30" i="26"/>
  <c r="C129" i="25"/>
  <c r="B130" i="25"/>
  <c r="C149" i="25"/>
  <c r="B150" i="25"/>
  <c r="C49" i="25"/>
  <c r="B50" i="25"/>
  <c r="C10" i="25"/>
  <c r="B11" i="25"/>
  <c r="C112" i="25"/>
  <c r="B113" i="25"/>
  <c r="B70" i="25"/>
  <c r="C69" i="25"/>
  <c r="C169" i="25"/>
  <c r="B170" i="25"/>
  <c r="C229" i="25"/>
  <c r="B230" i="25"/>
  <c r="C29" i="25"/>
  <c r="B30" i="25"/>
  <c r="C190" i="25"/>
  <c r="B191" i="25"/>
  <c r="B210" i="25"/>
  <c r="C209" i="25"/>
  <c r="AA5" i="9"/>
  <c r="AC5" i="9" s="1"/>
  <c r="AE5" i="9" s="1"/>
  <c r="AG5" i="9" s="1"/>
  <c r="AI5" i="9" s="1"/>
  <c r="AK5" i="9" s="1"/>
  <c r="F13" i="1"/>
  <c r="BU30" i="1" s="1"/>
  <c r="R13" i="1"/>
  <c r="AE4" i="9" l="1"/>
  <c r="F93" i="1"/>
  <c r="BU110" i="1" s="1"/>
  <c r="T213" i="1"/>
  <c r="T253" i="1"/>
  <c r="T133" i="1"/>
  <c r="T173" i="1"/>
  <c r="T53" i="1"/>
  <c r="T93" i="1"/>
  <c r="C230" i="32"/>
  <c r="B231" i="32"/>
  <c r="C50" i="32"/>
  <c r="B51" i="32"/>
  <c r="C30" i="32"/>
  <c r="B31" i="32"/>
  <c r="C110" i="32"/>
  <c r="B111" i="32"/>
  <c r="C210" i="32"/>
  <c r="B211" i="32"/>
  <c r="B131" i="32"/>
  <c r="C130" i="32"/>
  <c r="C70" i="32"/>
  <c r="B71" i="32"/>
  <c r="C170" i="32"/>
  <c r="B171" i="32"/>
  <c r="C10" i="32"/>
  <c r="B11" i="32"/>
  <c r="C90" i="32"/>
  <c r="B91" i="32"/>
  <c r="B191" i="32"/>
  <c r="C190" i="32"/>
  <c r="C211" i="31"/>
  <c r="B212" i="31"/>
  <c r="C11" i="31"/>
  <c r="B12" i="31"/>
  <c r="D224" i="31"/>
  <c r="C224" i="31" s="1"/>
  <c r="C204" i="31"/>
  <c r="B231" i="31"/>
  <c r="C230" i="31"/>
  <c r="C30" i="31"/>
  <c r="B31" i="31"/>
  <c r="C90" i="31"/>
  <c r="B91" i="31"/>
  <c r="C50" i="31"/>
  <c r="B51" i="31"/>
  <c r="D225" i="31"/>
  <c r="C225" i="31" s="1"/>
  <c r="C205" i="31"/>
  <c r="B151" i="31"/>
  <c r="C150" i="31"/>
  <c r="B191" i="31"/>
  <c r="C190" i="31"/>
  <c r="B171" i="31"/>
  <c r="C170" i="31"/>
  <c r="C30" i="30"/>
  <c r="B31" i="30"/>
  <c r="C150" i="30"/>
  <c r="B151" i="30"/>
  <c r="C130" i="30"/>
  <c r="B131" i="30"/>
  <c r="C90" i="30"/>
  <c r="B91" i="30"/>
  <c r="B196" i="30"/>
  <c r="C195" i="30"/>
  <c r="C110" i="30"/>
  <c r="B111" i="30"/>
  <c r="B51" i="30"/>
  <c r="C50" i="30"/>
  <c r="C10" i="30"/>
  <c r="B11" i="30"/>
  <c r="C70" i="30"/>
  <c r="B71" i="30"/>
  <c r="C230" i="30"/>
  <c r="B231" i="30"/>
  <c r="B171" i="30"/>
  <c r="C170" i="30"/>
  <c r="C57" i="29"/>
  <c r="B58" i="29"/>
  <c r="C231" i="29"/>
  <c r="B232" i="29"/>
  <c r="C112" i="29"/>
  <c r="B113" i="29"/>
  <c r="C210" i="29"/>
  <c r="B211" i="29"/>
  <c r="B151" i="29"/>
  <c r="C150" i="29"/>
  <c r="C70" i="29"/>
  <c r="B71" i="29"/>
  <c r="C90" i="29"/>
  <c r="B91" i="29"/>
  <c r="C130" i="29"/>
  <c r="B131" i="29"/>
  <c r="C190" i="29"/>
  <c r="B191" i="29"/>
  <c r="C30" i="27"/>
  <c r="B31" i="27"/>
  <c r="C130" i="27"/>
  <c r="B131" i="27"/>
  <c r="C190" i="27"/>
  <c r="B191" i="27"/>
  <c r="B12" i="27"/>
  <c r="C11" i="27"/>
  <c r="C150" i="27"/>
  <c r="B151" i="27"/>
  <c r="C237" i="27"/>
  <c r="B238" i="27"/>
  <c r="B211" i="27"/>
  <c r="C210" i="27"/>
  <c r="B51" i="27"/>
  <c r="C50" i="27"/>
  <c r="B172" i="27"/>
  <c r="C171" i="27"/>
  <c r="D205" i="27"/>
  <c r="C185" i="27"/>
  <c r="C30" i="25"/>
  <c r="B31" i="25"/>
  <c r="C170" i="25"/>
  <c r="B171" i="25"/>
  <c r="C113" i="25"/>
  <c r="B114" i="25"/>
  <c r="C50" i="25"/>
  <c r="B51" i="25"/>
  <c r="C130" i="25"/>
  <c r="B131" i="25"/>
  <c r="B211" i="25"/>
  <c r="C210" i="25"/>
  <c r="C191" i="25"/>
  <c r="B192" i="25"/>
  <c r="C230" i="25"/>
  <c r="B231" i="25"/>
  <c r="C11" i="25"/>
  <c r="B12" i="25"/>
  <c r="C150" i="25"/>
  <c r="B151" i="25"/>
  <c r="B71" i="25"/>
  <c r="C70" i="25"/>
  <c r="T13" i="1"/>
  <c r="AG4" i="9" l="1"/>
  <c r="F133" i="1"/>
  <c r="BU150" i="1" s="1"/>
  <c r="C91" i="32"/>
  <c r="B92" i="32"/>
  <c r="C171" i="32"/>
  <c r="B172" i="32"/>
  <c r="C111" i="32"/>
  <c r="B112" i="32"/>
  <c r="C51" i="32"/>
  <c r="B52" i="32"/>
  <c r="B132" i="32"/>
  <c r="C131" i="32"/>
  <c r="C11" i="32"/>
  <c r="B12" i="32"/>
  <c r="C71" i="32"/>
  <c r="B72" i="32"/>
  <c r="C211" i="32"/>
  <c r="B212" i="32"/>
  <c r="C31" i="32"/>
  <c r="B32" i="32"/>
  <c r="C231" i="32"/>
  <c r="B232" i="32"/>
  <c r="B192" i="32"/>
  <c r="C191" i="32"/>
  <c r="B92" i="31"/>
  <c r="C91" i="31"/>
  <c r="C51" i="31"/>
  <c r="B52" i="31"/>
  <c r="C31" i="31"/>
  <c r="B32" i="31"/>
  <c r="B213" i="31"/>
  <c r="C212" i="31"/>
  <c r="C12" i="31"/>
  <c r="B13" i="31"/>
  <c r="B192" i="31"/>
  <c r="C191" i="31"/>
  <c r="C231" i="31"/>
  <c r="B232" i="31"/>
  <c r="B172" i="31"/>
  <c r="C171" i="31"/>
  <c r="B152" i="31"/>
  <c r="C151" i="31"/>
  <c r="C231" i="30"/>
  <c r="B232" i="30"/>
  <c r="C11" i="30"/>
  <c r="B12" i="30"/>
  <c r="C111" i="30"/>
  <c r="B112" i="30"/>
  <c r="C91" i="30"/>
  <c r="B92" i="30"/>
  <c r="C151" i="30"/>
  <c r="B152" i="30"/>
  <c r="C71" i="30"/>
  <c r="B72" i="30"/>
  <c r="C131" i="30"/>
  <c r="B132" i="30"/>
  <c r="C31" i="30"/>
  <c r="B32" i="30"/>
  <c r="B172" i="30"/>
  <c r="C171" i="30"/>
  <c r="B52" i="30"/>
  <c r="C51" i="30"/>
  <c r="B197" i="30"/>
  <c r="C196" i="30"/>
  <c r="C191" i="29"/>
  <c r="B192" i="29"/>
  <c r="C113" i="29"/>
  <c r="B114" i="29"/>
  <c r="C58" i="29"/>
  <c r="B59" i="29"/>
  <c r="B152" i="29"/>
  <c r="C151" i="29"/>
  <c r="C131" i="29"/>
  <c r="B132" i="29"/>
  <c r="C71" i="29"/>
  <c r="B72" i="29"/>
  <c r="C211" i="29"/>
  <c r="B212" i="29"/>
  <c r="C232" i="29"/>
  <c r="B233" i="29"/>
  <c r="C91" i="29"/>
  <c r="B92" i="29"/>
  <c r="C151" i="27"/>
  <c r="B152" i="27"/>
  <c r="C191" i="27"/>
  <c r="B192" i="27"/>
  <c r="C31" i="27"/>
  <c r="B32" i="27"/>
  <c r="B173" i="27"/>
  <c r="C172" i="27"/>
  <c r="B212" i="27"/>
  <c r="C211" i="27"/>
  <c r="C238" i="27"/>
  <c r="B239" i="27"/>
  <c r="C131" i="27"/>
  <c r="B132" i="27"/>
  <c r="D225" i="27"/>
  <c r="C225" i="27" s="1"/>
  <c r="C205" i="27"/>
  <c r="B52" i="27"/>
  <c r="C51" i="27"/>
  <c r="B13" i="27"/>
  <c r="C12" i="27"/>
  <c r="C12" i="25"/>
  <c r="B13" i="25"/>
  <c r="C192" i="25"/>
  <c r="B193" i="25"/>
  <c r="C131" i="25"/>
  <c r="B132" i="25"/>
  <c r="C114" i="25"/>
  <c r="B115" i="25"/>
  <c r="C31" i="25"/>
  <c r="B32" i="25"/>
  <c r="B72" i="25"/>
  <c r="C71" i="25"/>
  <c r="C151" i="25"/>
  <c r="B152" i="25"/>
  <c r="C231" i="25"/>
  <c r="B232" i="25"/>
  <c r="C51" i="25"/>
  <c r="B52" i="25"/>
  <c r="B172" i="25"/>
  <c r="C171" i="25"/>
  <c r="B212" i="25"/>
  <c r="C211" i="25"/>
  <c r="CP15" i="1"/>
  <c r="CQ15" i="1"/>
  <c r="CR15" i="1"/>
  <c r="CS15" i="1"/>
  <c r="CT15" i="1"/>
  <c r="CU15" i="1"/>
  <c r="CO15" i="1"/>
  <c r="BR10" i="1"/>
  <c r="BS10" i="1" s="1"/>
  <c r="AN28" i="1"/>
  <c r="AN15" i="1" s="1"/>
  <c r="AV15" i="1"/>
  <c r="AV26" i="1"/>
  <c r="AV25" i="1"/>
  <c r="X25" i="1" s="1"/>
  <c r="AV24" i="1"/>
  <c r="AV23" i="1"/>
  <c r="AV22" i="1"/>
  <c r="AV21" i="1"/>
  <c r="AV20" i="1"/>
  <c r="AV19" i="1"/>
  <c r="AV18" i="1"/>
  <c r="AV17" i="1"/>
  <c r="AV16" i="1"/>
  <c r="AP26" i="1"/>
  <c r="AP25" i="1"/>
  <c r="AP24" i="1"/>
  <c r="AP23" i="1"/>
  <c r="AP22" i="1"/>
  <c r="AP21" i="1"/>
  <c r="AP20" i="1"/>
  <c r="DE20" i="1" s="1"/>
  <c r="DK20" i="1" s="1"/>
  <c r="AP19" i="1"/>
  <c r="AP18" i="1"/>
  <c r="AP17" i="1"/>
  <c r="AP16" i="1"/>
  <c r="AP15" i="1"/>
  <c r="DE15" i="1" s="1"/>
  <c r="AE15" i="1"/>
  <c r="W15" i="1" s="1"/>
  <c r="AI4" i="9" l="1"/>
  <c r="F173" i="1"/>
  <c r="BU190" i="1" s="1"/>
  <c r="DF15" i="1"/>
  <c r="DG15" i="1"/>
  <c r="AZ15" i="1"/>
  <c r="DE24" i="1"/>
  <c r="DF24" i="1"/>
  <c r="DG24" i="1"/>
  <c r="DF23" i="1"/>
  <c r="DG23" i="1"/>
  <c r="DE23" i="1"/>
  <c r="DE17" i="1"/>
  <c r="DF17" i="1"/>
  <c r="DG21" i="1"/>
  <c r="DF21" i="1"/>
  <c r="DE21" i="1"/>
  <c r="DE18" i="1"/>
  <c r="DF18" i="1"/>
  <c r="DE22" i="1"/>
  <c r="DF22" i="1"/>
  <c r="DF19" i="1"/>
  <c r="DE19" i="1"/>
  <c r="DF16" i="1"/>
  <c r="DE16" i="1"/>
  <c r="C232" i="32"/>
  <c r="B233" i="32"/>
  <c r="C212" i="32"/>
  <c r="B213" i="32"/>
  <c r="C12" i="32"/>
  <c r="B13" i="32"/>
  <c r="C52" i="32"/>
  <c r="B53" i="32"/>
  <c r="C172" i="32"/>
  <c r="B173" i="32"/>
  <c r="C32" i="32"/>
  <c r="B33" i="32"/>
  <c r="C72" i="32"/>
  <c r="B73" i="32"/>
  <c r="C112" i="32"/>
  <c r="B113" i="32"/>
  <c r="C92" i="32"/>
  <c r="B93" i="32"/>
  <c r="B193" i="32"/>
  <c r="C192" i="32"/>
  <c r="B133" i="32"/>
  <c r="C132" i="32"/>
  <c r="C32" i="31"/>
  <c r="B33" i="31"/>
  <c r="C52" i="31"/>
  <c r="B53" i="31"/>
  <c r="B173" i="31"/>
  <c r="C172" i="31"/>
  <c r="B193" i="31"/>
  <c r="C192" i="31"/>
  <c r="B214" i="31"/>
  <c r="C213" i="31"/>
  <c r="C232" i="31"/>
  <c r="B233" i="31"/>
  <c r="C13" i="31"/>
  <c r="B14" i="31"/>
  <c r="B153" i="31"/>
  <c r="C152" i="31"/>
  <c r="C92" i="31"/>
  <c r="B93" i="31"/>
  <c r="C32" i="30"/>
  <c r="B33" i="30"/>
  <c r="C72" i="30"/>
  <c r="B73" i="30"/>
  <c r="C92" i="30"/>
  <c r="B93" i="30"/>
  <c r="C12" i="30"/>
  <c r="B13" i="30"/>
  <c r="B53" i="30"/>
  <c r="C52" i="30"/>
  <c r="C132" i="30"/>
  <c r="B133" i="30"/>
  <c r="C152" i="30"/>
  <c r="B153" i="30"/>
  <c r="C112" i="30"/>
  <c r="B113" i="30"/>
  <c r="C232" i="30"/>
  <c r="B233" i="30"/>
  <c r="B198" i="30"/>
  <c r="C197" i="30"/>
  <c r="B173" i="30"/>
  <c r="C172" i="30"/>
  <c r="C92" i="29"/>
  <c r="B93" i="29"/>
  <c r="C212" i="29"/>
  <c r="B213" i="29"/>
  <c r="C132" i="29"/>
  <c r="B133" i="29"/>
  <c r="C59" i="29"/>
  <c r="B60" i="29"/>
  <c r="C60" i="29" s="1"/>
  <c r="C192" i="29"/>
  <c r="B193" i="29"/>
  <c r="C233" i="29"/>
  <c r="B234" i="29"/>
  <c r="C72" i="29"/>
  <c r="B73" i="29"/>
  <c r="C114" i="29"/>
  <c r="B115" i="29"/>
  <c r="B153" i="29"/>
  <c r="C152" i="29"/>
  <c r="C32" i="27"/>
  <c r="B33" i="27"/>
  <c r="C152" i="27"/>
  <c r="B153" i="27"/>
  <c r="C239" i="27"/>
  <c r="B240" i="27"/>
  <c r="C240" i="27" s="1"/>
  <c r="B193" i="27"/>
  <c r="C192" i="27"/>
  <c r="B14" i="27"/>
  <c r="C13" i="27"/>
  <c r="B174" i="27"/>
  <c r="C173" i="27"/>
  <c r="C132" i="27"/>
  <c r="B133" i="27"/>
  <c r="B53" i="27"/>
  <c r="C52" i="27"/>
  <c r="B213" i="27"/>
  <c r="C212" i="27"/>
  <c r="C52" i="25"/>
  <c r="B53" i="25"/>
  <c r="B153" i="25"/>
  <c r="C152" i="25"/>
  <c r="C32" i="25"/>
  <c r="B33" i="25"/>
  <c r="C132" i="25"/>
  <c r="B133" i="25"/>
  <c r="C13" i="25"/>
  <c r="B14" i="25"/>
  <c r="B213" i="25"/>
  <c r="C212" i="25"/>
  <c r="C232" i="25"/>
  <c r="B233" i="25"/>
  <c r="C115" i="25"/>
  <c r="B116" i="25"/>
  <c r="C193" i="25"/>
  <c r="B194" i="25"/>
  <c r="B173" i="25"/>
  <c r="C172" i="25"/>
  <c r="B73" i="25"/>
  <c r="C72" i="25"/>
  <c r="CR28" i="1"/>
  <c r="CQ28" i="1"/>
  <c r="CU28" i="1"/>
  <c r="CS28" i="1"/>
  <c r="CT28" i="1"/>
  <c r="CO28" i="1"/>
  <c r="CP28" i="1"/>
  <c r="AK4" i="9" l="1"/>
  <c r="F253" i="1" s="1"/>
  <c r="BU270" i="1" s="1"/>
  <c r="F213" i="1"/>
  <c r="BU230" i="1" s="1"/>
  <c r="BZ268" i="1"/>
  <c r="DC268" i="1" s="1"/>
  <c r="BZ188" i="1"/>
  <c r="BZ28" i="1"/>
  <c r="BZ228" i="1"/>
  <c r="BZ148" i="1"/>
  <c r="BZ108" i="1"/>
  <c r="BZ68" i="1"/>
  <c r="BX228" i="1"/>
  <c r="BX188" i="1"/>
  <c r="DA188" i="1" s="1"/>
  <c r="BX148" i="1"/>
  <c r="BX68" i="1"/>
  <c r="BX28" i="1"/>
  <c r="BX268" i="1"/>
  <c r="BX108" i="1"/>
  <c r="DK18" i="1"/>
  <c r="DK23" i="1"/>
  <c r="DK16" i="1"/>
  <c r="DK21" i="1"/>
  <c r="DK24" i="1"/>
  <c r="DK19" i="1"/>
  <c r="DK17" i="1"/>
  <c r="DK22" i="1"/>
  <c r="DK15" i="1"/>
  <c r="C113" i="32"/>
  <c r="B114" i="32"/>
  <c r="C33" i="32"/>
  <c r="B34" i="32"/>
  <c r="C53" i="32"/>
  <c r="B54" i="32"/>
  <c r="C213" i="32"/>
  <c r="B214" i="32"/>
  <c r="B194" i="32"/>
  <c r="C193" i="32"/>
  <c r="C93" i="32"/>
  <c r="B94" i="32"/>
  <c r="C73" i="32"/>
  <c r="B74" i="32"/>
  <c r="C173" i="32"/>
  <c r="B174" i="32"/>
  <c r="C13" i="32"/>
  <c r="B14" i="32"/>
  <c r="C233" i="32"/>
  <c r="B234" i="32"/>
  <c r="B134" i="32"/>
  <c r="C133" i="32"/>
  <c r="C233" i="31"/>
  <c r="B234" i="31"/>
  <c r="C53" i="31"/>
  <c r="B54" i="31"/>
  <c r="B154" i="31"/>
  <c r="C153" i="31"/>
  <c r="B194" i="31"/>
  <c r="C193" i="31"/>
  <c r="C93" i="31"/>
  <c r="B94" i="31"/>
  <c r="C14" i="31"/>
  <c r="B15" i="31"/>
  <c r="C33" i="31"/>
  <c r="B34" i="31"/>
  <c r="C214" i="31"/>
  <c r="B215" i="31"/>
  <c r="B174" i="31"/>
  <c r="C173" i="31"/>
  <c r="C113" i="30"/>
  <c r="B114" i="30"/>
  <c r="C133" i="30"/>
  <c r="B134" i="30"/>
  <c r="C13" i="30"/>
  <c r="B14" i="30"/>
  <c r="C73" i="30"/>
  <c r="B74" i="30"/>
  <c r="B199" i="30"/>
  <c r="C198" i="30"/>
  <c r="C233" i="30"/>
  <c r="B234" i="30"/>
  <c r="C153" i="30"/>
  <c r="B154" i="30"/>
  <c r="C93" i="30"/>
  <c r="B94" i="30"/>
  <c r="C33" i="30"/>
  <c r="B34" i="30"/>
  <c r="B174" i="30"/>
  <c r="C173" i="30"/>
  <c r="B54" i="30"/>
  <c r="C53" i="30"/>
  <c r="C115" i="29"/>
  <c r="B116" i="29"/>
  <c r="C234" i="29"/>
  <c r="B235" i="29"/>
  <c r="C213" i="29"/>
  <c r="B214" i="29"/>
  <c r="C73" i="29"/>
  <c r="B74" i="29"/>
  <c r="C193" i="29"/>
  <c r="B194" i="29"/>
  <c r="C133" i="29"/>
  <c r="B134" i="29"/>
  <c r="C93" i="29"/>
  <c r="B94" i="29"/>
  <c r="B154" i="29"/>
  <c r="C153" i="29"/>
  <c r="C133" i="27"/>
  <c r="B134" i="27"/>
  <c r="C33" i="27"/>
  <c r="B34" i="27"/>
  <c r="B15" i="27"/>
  <c r="C14" i="27"/>
  <c r="C153" i="27"/>
  <c r="B154" i="27"/>
  <c r="B54" i="27"/>
  <c r="C53" i="27"/>
  <c r="B175" i="27"/>
  <c r="C174" i="27"/>
  <c r="C193" i="27"/>
  <c r="B194" i="27"/>
  <c r="B214" i="27"/>
  <c r="C213" i="27"/>
  <c r="C194" i="25"/>
  <c r="B195" i="25"/>
  <c r="C233" i="25"/>
  <c r="B234" i="25"/>
  <c r="C14" i="25"/>
  <c r="B15" i="25"/>
  <c r="C33" i="25"/>
  <c r="B34" i="25"/>
  <c r="C53" i="25"/>
  <c r="B54" i="25"/>
  <c r="B74" i="25"/>
  <c r="C73" i="25"/>
  <c r="C116" i="25"/>
  <c r="B117" i="25"/>
  <c r="C133" i="25"/>
  <c r="B134" i="25"/>
  <c r="B174" i="25"/>
  <c r="C173" i="25"/>
  <c r="B214" i="25"/>
  <c r="C213" i="25"/>
  <c r="C153" i="25"/>
  <c r="B154" i="25"/>
  <c r="AN37" i="1"/>
  <c r="AN24" i="1" s="1"/>
  <c r="Z10" i="1"/>
  <c r="BN3" i="1" s="1"/>
  <c r="C14" i="32" l="1"/>
  <c r="B15" i="32"/>
  <c r="C74" i="32"/>
  <c r="B75" i="32"/>
  <c r="C234" i="32"/>
  <c r="B235" i="32"/>
  <c r="C174" i="32"/>
  <c r="B175" i="32"/>
  <c r="C94" i="32"/>
  <c r="B95" i="32"/>
  <c r="C214" i="32"/>
  <c r="B215" i="32"/>
  <c r="C34" i="32"/>
  <c r="B35" i="32"/>
  <c r="C54" i="32"/>
  <c r="B55" i="32"/>
  <c r="C114" i="32"/>
  <c r="B115" i="32"/>
  <c r="B135" i="32"/>
  <c r="C134" i="32"/>
  <c r="B195" i="32"/>
  <c r="C194" i="32"/>
  <c r="C215" i="31"/>
  <c r="B216" i="31"/>
  <c r="C15" i="31"/>
  <c r="B16" i="31"/>
  <c r="C34" i="31"/>
  <c r="B35" i="31"/>
  <c r="C94" i="31"/>
  <c r="B95" i="31"/>
  <c r="C234" i="31"/>
  <c r="B235" i="31"/>
  <c r="C54" i="31"/>
  <c r="B55" i="31"/>
  <c r="B195" i="31"/>
  <c r="C194" i="31"/>
  <c r="B175" i="31"/>
  <c r="C174" i="31"/>
  <c r="B155" i="31"/>
  <c r="C154" i="31"/>
  <c r="C94" i="30"/>
  <c r="B95" i="30"/>
  <c r="C234" i="30"/>
  <c r="B235" i="30"/>
  <c r="C74" i="30"/>
  <c r="B75" i="30"/>
  <c r="C134" i="30"/>
  <c r="B135" i="30"/>
  <c r="B175" i="30"/>
  <c r="C174" i="30"/>
  <c r="C34" i="30"/>
  <c r="B35" i="30"/>
  <c r="C154" i="30"/>
  <c r="B155" i="30"/>
  <c r="C14" i="30"/>
  <c r="B15" i="30"/>
  <c r="C114" i="30"/>
  <c r="B115" i="30"/>
  <c r="B55" i="30"/>
  <c r="C54" i="30"/>
  <c r="B200" i="30"/>
  <c r="C200" i="30" s="1"/>
  <c r="C199" i="30"/>
  <c r="C94" i="29"/>
  <c r="B95" i="29"/>
  <c r="C194" i="29"/>
  <c r="B195" i="29"/>
  <c r="C214" i="29"/>
  <c r="B215" i="29"/>
  <c r="C116" i="29"/>
  <c r="B117" i="29"/>
  <c r="C134" i="29"/>
  <c r="B135" i="29"/>
  <c r="C74" i="29"/>
  <c r="B75" i="29"/>
  <c r="C235" i="29"/>
  <c r="B236" i="29"/>
  <c r="B155" i="29"/>
  <c r="C154" i="29"/>
  <c r="C194" i="27"/>
  <c r="B195" i="27"/>
  <c r="C134" i="27"/>
  <c r="B135" i="27"/>
  <c r="B55" i="27"/>
  <c r="C54" i="27"/>
  <c r="B16" i="27"/>
  <c r="C15" i="27"/>
  <c r="C154" i="27"/>
  <c r="B155" i="27"/>
  <c r="C34" i="27"/>
  <c r="B35" i="27"/>
  <c r="B215" i="27"/>
  <c r="C214" i="27"/>
  <c r="B176" i="27"/>
  <c r="C175" i="27"/>
  <c r="C154" i="25"/>
  <c r="B155" i="25"/>
  <c r="C117" i="25"/>
  <c r="B118" i="25"/>
  <c r="B55" i="25"/>
  <c r="C54" i="25"/>
  <c r="C15" i="25"/>
  <c r="B16" i="25"/>
  <c r="C195" i="25"/>
  <c r="B196" i="25"/>
  <c r="B175" i="25"/>
  <c r="C174" i="25"/>
  <c r="C134" i="25"/>
  <c r="B135" i="25"/>
  <c r="C34" i="25"/>
  <c r="B35" i="25"/>
  <c r="C234" i="25"/>
  <c r="B235" i="25"/>
  <c r="B215" i="25"/>
  <c r="C214" i="25"/>
  <c r="B75" i="25"/>
  <c r="C74" i="25"/>
  <c r="AN29" i="1"/>
  <c r="AN16" i="1" s="1"/>
  <c r="AZ16" i="1" s="1"/>
  <c r="AN30" i="1"/>
  <c r="AN17" i="1" s="1"/>
  <c r="AN31" i="1"/>
  <c r="AN18" i="1" s="1"/>
  <c r="AN32" i="1"/>
  <c r="AN19" i="1" s="1"/>
  <c r="AN33" i="1"/>
  <c r="AN20" i="1" s="1"/>
  <c r="AN34" i="1"/>
  <c r="AN21" i="1" s="1"/>
  <c r="AN35" i="1"/>
  <c r="AN22" i="1" s="1"/>
  <c r="AN36" i="1"/>
  <c r="AN23" i="1" s="1"/>
  <c r="AN38" i="1"/>
  <c r="AN25" i="1" s="1"/>
  <c r="AN39" i="1"/>
  <c r="AN26" i="1" s="1"/>
  <c r="AX15" i="1"/>
  <c r="BF17" i="1"/>
  <c r="BF16" i="1"/>
  <c r="BF15" i="1"/>
  <c r="AR16" i="1"/>
  <c r="AR17" i="1"/>
  <c r="AR18" i="1"/>
  <c r="AR19" i="1"/>
  <c r="AR20" i="1"/>
  <c r="AR21" i="1"/>
  <c r="AR22" i="1"/>
  <c r="AR23" i="1"/>
  <c r="AR24" i="1"/>
  <c r="AR25" i="1"/>
  <c r="AR26" i="1"/>
  <c r="AR15" i="1"/>
  <c r="AT16" i="1"/>
  <c r="AT17" i="1"/>
  <c r="AT18" i="1"/>
  <c r="AT19" i="1"/>
  <c r="AT20" i="1"/>
  <c r="AT21" i="1"/>
  <c r="AT22" i="1"/>
  <c r="AT23" i="1"/>
  <c r="AT24" i="1"/>
  <c r="AT25" i="1"/>
  <c r="AT26" i="1"/>
  <c r="AT15" i="1"/>
  <c r="AH15" i="1"/>
  <c r="AK16" i="1"/>
  <c r="AK17" i="1"/>
  <c r="AK18" i="1"/>
  <c r="AK19" i="1"/>
  <c r="AK20" i="1"/>
  <c r="AK21" i="1"/>
  <c r="AK22" i="1"/>
  <c r="AK23" i="1"/>
  <c r="AK24" i="1"/>
  <c r="AK25" i="1"/>
  <c r="AK26" i="1"/>
  <c r="AJ16" i="1"/>
  <c r="AJ17" i="1"/>
  <c r="AJ18" i="1"/>
  <c r="AJ19" i="1"/>
  <c r="AJ20" i="1"/>
  <c r="AJ21" i="1"/>
  <c r="AJ22" i="1"/>
  <c r="AJ23" i="1"/>
  <c r="AJ24" i="1"/>
  <c r="AJ25" i="1"/>
  <c r="AJ26" i="1"/>
  <c r="AI16" i="1"/>
  <c r="AI17" i="1"/>
  <c r="AI18" i="1"/>
  <c r="AI19" i="1"/>
  <c r="AI20" i="1"/>
  <c r="AI21" i="1"/>
  <c r="AI22" i="1"/>
  <c r="AI23" i="1"/>
  <c r="AI24" i="1"/>
  <c r="AI25" i="1"/>
  <c r="AI26" i="1"/>
  <c r="AH16" i="1"/>
  <c r="AH17" i="1"/>
  <c r="AH18" i="1"/>
  <c r="AH19" i="1"/>
  <c r="AH20" i="1"/>
  <c r="AH21" i="1"/>
  <c r="AH22" i="1"/>
  <c r="AH23" i="1"/>
  <c r="AH24" i="1"/>
  <c r="AH25" i="1"/>
  <c r="AH26" i="1"/>
  <c r="AG16" i="1"/>
  <c r="AG17" i="1"/>
  <c r="AG18" i="1"/>
  <c r="AG19" i="1"/>
  <c r="AG20" i="1"/>
  <c r="AG21" i="1"/>
  <c r="AG22" i="1"/>
  <c r="AG23" i="1"/>
  <c r="AG24" i="1"/>
  <c r="AG25" i="1"/>
  <c r="AG26" i="1"/>
  <c r="AK15" i="1"/>
  <c r="AJ15" i="1"/>
  <c r="AI15" i="1"/>
  <c r="AG15" i="1"/>
  <c r="C55" i="32" l="1"/>
  <c r="B56" i="32"/>
  <c r="C215" i="32"/>
  <c r="B216" i="32"/>
  <c r="C175" i="32"/>
  <c r="B176" i="32"/>
  <c r="C75" i="32"/>
  <c r="B76" i="32"/>
  <c r="B136" i="32"/>
  <c r="C135" i="32"/>
  <c r="C115" i="32"/>
  <c r="B116" i="32"/>
  <c r="C35" i="32"/>
  <c r="B36" i="32"/>
  <c r="C95" i="32"/>
  <c r="B96" i="32"/>
  <c r="C235" i="32"/>
  <c r="B236" i="32"/>
  <c r="C15" i="32"/>
  <c r="B16" i="32"/>
  <c r="B196" i="32"/>
  <c r="C195" i="32"/>
  <c r="C55" i="31"/>
  <c r="B56" i="31"/>
  <c r="C95" i="31"/>
  <c r="B96" i="31"/>
  <c r="C16" i="31"/>
  <c r="B17" i="31"/>
  <c r="B176" i="31"/>
  <c r="C175" i="31"/>
  <c r="C235" i="31"/>
  <c r="B236" i="31"/>
  <c r="C35" i="31"/>
  <c r="B36" i="31"/>
  <c r="C216" i="31"/>
  <c r="B217" i="31"/>
  <c r="B156" i="31"/>
  <c r="C155" i="31"/>
  <c r="B196" i="31"/>
  <c r="C195" i="31"/>
  <c r="C15" i="30"/>
  <c r="B16" i="30"/>
  <c r="C35" i="30"/>
  <c r="B36" i="30"/>
  <c r="C135" i="30"/>
  <c r="B136" i="30"/>
  <c r="C235" i="30"/>
  <c r="B236" i="30"/>
  <c r="B56" i="30"/>
  <c r="C55" i="30"/>
  <c r="C115" i="30"/>
  <c r="B116" i="30"/>
  <c r="C155" i="30"/>
  <c r="B156" i="30"/>
  <c r="C75" i="30"/>
  <c r="B76" i="30"/>
  <c r="C95" i="30"/>
  <c r="B96" i="30"/>
  <c r="B176" i="30"/>
  <c r="C175" i="30"/>
  <c r="C236" i="29"/>
  <c r="B237" i="29"/>
  <c r="B136" i="29"/>
  <c r="C135" i="29"/>
  <c r="C95" i="29"/>
  <c r="B96" i="29"/>
  <c r="C75" i="29"/>
  <c r="B76" i="29"/>
  <c r="C117" i="29"/>
  <c r="B118" i="29"/>
  <c r="C195" i="29"/>
  <c r="B196" i="29"/>
  <c r="B156" i="29"/>
  <c r="C155" i="29"/>
  <c r="C215" i="29"/>
  <c r="B216" i="29"/>
  <c r="C195" i="27"/>
  <c r="B196" i="27"/>
  <c r="B56" i="27"/>
  <c r="C55" i="27"/>
  <c r="C35" i="27"/>
  <c r="B36" i="27"/>
  <c r="C135" i="27"/>
  <c r="B136" i="27"/>
  <c r="B177" i="27"/>
  <c r="C176" i="27"/>
  <c r="B17" i="27"/>
  <c r="C16" i="27"/>
  <c r="C155" i="27"/>
  <c r="B156" i="27"/>
  <c r="B216" i="27"/>
  <c r="C215" i="27"/>
  <c r="C235" i="25"/>
  <c r="B236" i="25"/>
  <c r="C135" i="25"/>
  <c r="B136" i="25"/>
  <c r="C196" i="25"/>
  <c r="B197" i="25"/>
  <c r="C155" i="25"/>
  <c r="B156" i="25"/>
  <c r="B76" i="25"/>
  <c r="C75" i="25"/>
  <c r="B56" i="25"/>
  <c r="C55" i="25"/>
  <c r="C35" i="25"/>
  <c r="B36" i="25"/>
  <c r="C16" i="25"/>
  <c r="B17" i="25"/>
  <c r="C118" i="25"/>
  <c r="B119" i="25"/>
  <c r="B216" i="25"/>
  <c r="C215" i="25"/>
  <c r="B176" i="25"/>
  <c r="C175" i="25"/>
  <c r="AT27" i="1"/>
  <c r="BJ16" i="1"/>
  <c r="BF18" i="1"/>
  <c r="AL26" i="1"/>
  <c r="BB26" i="1" s="1"/>
  <c r="AL24" i="1"/>
  <c r="BB24" i="1" s="1"/>
  <c r="AL22" i="1"/>
  <c r="BB22" i="1" s="1"/>
  <c r="AL20" i="1"/>
  <c r="BB20" i="1" s="1"/>
  <c r="AL18" i="1"/>
  <c r="BB18" i="1" s="1"/>
  <c r="AL25" i="1"/>
  <c r="BB25" i="1" s="1"/>
  <c r="AL23" i="1"/>
  <c r="BB23" i="1" s="1"/>
  <c r="AL21" i="1"/>
  <c r="BB21" i="1" s="1"/>
  <c r="AL19" i="1"/>
  <c r="BB19" i="1" s="1"/>
  <c r="AL17" i="1"/>
  <c r="BB17" i="1" s="1"/>
  <c r="AL16" i="1"/>
  <c r="BB16" i="1" s="1"/>
  <c r="AL15" i="1"/>
  <c r="BB15" i="1" s="1"/>
  <c r="C36" i="32" l="1"/>
  <c r="B37" i="32"/>
  <c r="C16" i="32"/>
  <c r="B17" i="32"/>
  <c r="C96" i="32"/>
  <c r="B97" i="32"/>
  <c r="B117" i="32"/>
  <c r="C116" i="32"/>
  <c r="C76" i="32"/>
  <c r="B77" i="32"/>
  <c r="C216" i="32"/>
  <c r="B217" i="32"/>
  <c r="C236" i="32"/>
  <c r="B237" i="32"/>
  <c r="C176" i="32"/>
  <c r="B177" i="32"/>
  <c r="C56" i="32"/>
  <c r="B57" i="32"/>
  <c r="B197" i="32"/>
  <c r="C196" i="32"/>
  <c r="B137" i="32"/>
  <c r="C136" i="32"/>
  <c r="C36" i="31"/>
  <c r="B37" i="31"/>
  <c r="C96" i="31"/>
  <c r="B97" i="31"/>
  <c r="B157" i="31"/>
  <c r="C156" i="31"/>
  <c r="B177" i="31"/>
  <c r="C176" i="31"/>
  <c r="C217" i="31"/>
  <c r="B218" i="31"/>
  <c r="C236" i="31"/>
  <c r="B237" i="31"/>
  <c r="C17" i="31"/>
  <c r="B18" i="31"/>
  <c r="C56" i="31"/>
  <c r="B57" i="31"/>
  <c r="B197" i="31"/>
  <c r="C196" i="31"/>
  <c r="C76" i="30"/>
  <c r="B77" i="30"/>
  <c r="C116" i="30"/>
  <c r="B117" i="30"/>
  <c r="C236" i="30"/>
  <c r="B237" i="30"/>
  <c r="C36" i="30"/>
  <c r="B37" i="30"/>
  <c r="B177" i="30"/>
  <c r="C176" i="30"/>
  <c r="C96" i="30"/>
  <c r="B97" i="30"/>
  <c r="C156" i="30"/>
  <c r="B157" i="30"/>
  <c r="C136" i="30"/>
  <c r="B137" i="30"/>
  <c r="C16" i="30"/>
  <c r="B17" i="30"/>
  <c r="C56" i="30"/>
  <c r="B57" i="30"/>
  <c r="C216" i="29"/>
  <c r="B217" i="29"/>
  <c r="C76" i="29"/>
  <c r="B77" i="29"/>
  <c r="B137" i="29"/>
  <c r="C136" i="29"/>
  <c r="C118" i="29"/>
  <c r="B119" i="29"/>
  <c r="C96" i="29"/>
  <c r="B97" i="29"/>
  <c r="C237" i="29"/>
  <c r="B238" i="29"/>
  <c r="C196" i="29"/>
  <c r="B197" i="29"/>
  <c r="B157" i="29"/>
  <c r="C156" i="29"/>
  <c r="C136" i="27"/>
  <c r="B137" i="27"/>
  <c r="B217" i="27"/>
  <c r="C216" i="27"/>
  <c r="B18" i="27"/>
  <c r="C17" i="27"/>
  <c r="B57" i="27"/>
  <c r="C56" i="27"/>
  <c r="C156" i="27"/>
  <c r="B157" i="27"/>
  <c r="C36" i="27"/>
  <c r="B37" i="27"/>
  <c r="C196" i="27"/>
  <c r="B197" i="27"/>
  <c r="B178" i="27"/>
  <c r="C177" i="27"/>
  <c r="C119" i="25"/>
  <c r="B120" i="25"/>
  <c r="C120" i="25" s="1"/>
  <c r="C36" i="25"/>
  <c r="B37" i="25"/>
  <c r="C197" i="25"/>
  <c r="B198" i="25"/>
  <c r="C236" i="25"/>
  <c r="B237" i="25"/>
  <c r="B177" i="25"/>
  <c r="C176" i="25"/>
  <c r="B77" i="25"/>
  <c r="C76" i="25"/>
  <c r="C17" i="25"/>
  <c r="B18" i="25"/>
  <c r="C156" i="25"/>
  <c r="B157" i="25"/>
  <c r="C136" i="25"/>
  <c r="B137" i="25"/>
  <c r="B217" i="25"/>
  <c r="C216" i="25"/>
  <c r="B57" i="25"/>
  <c r="C56" i="25"/>
  <c r="BD15" i="1"/>
  <c r="AX26" i="1"/>
  <c r="AX25" i="1"/>
  <c r="AX24" i="1"/>
  <c r="X24" i="1" s="1"/>
  <c r="AX23" i="1"/>
  <c r="AX22" i="1"/>
  <c r="AX21" i="1"/>
  <c r="AX20" i="1"/>
  <c r="AX19" i="1"/>
  <c r="AX18" i="1"/>
  <c r="AX17" i="1"/>
  <c r="AX16" i="1"/>
  <c r="AZ26" i="1"/>
  <c r="AZ25" i="1"/>
  <c r="AZ24" i="1"/>
  <c r="AZ23" i="1"/>
  <c r="AZ22" i="1"/>
  <c r="AZ21" i="1"/>
  <c r="AZ20" i="1"/>
  <c r="AZ19" i="1"/>
  <c r="AZ18" i="1"/>
  <c r="AZ17" i="1"/>
  <c r="B23" i="6"/>
  <c r="B24" i="6" s="1"/>
  <c r="B13" i="6"/>
  <c r="B14" i="6" s="1"/>
  <c r="B3" i="6"/>
  <c r="B4" i="6" s="1"/>
  <c r="I5" i="6"/>
  <c r="I15" i="6" s="1"/>
  <c r="I25" i="6" s="1"/>
  <c r="I6" i="6"/>
  <c r="I7" i="6"/>
  <c r="I8" i="6"/>
  <c r="I18" i="6" s="1"/>
  <c r="I28" i="6" s="1"/>
  <c r="I9" i="6"/>
  <c r="I19" i="6" s="1"/>
  <c r="I29" i="6" s="1"/>
  <c r="I10" i="6"/>
  <c r="I4" i="6"/>
  <c r="I14" i="6" s="1"/>
  <c r="I24" i="6" s="1"/>
  <c r="H2" i="6"/>
  <c r="F2" i="6"/>
  <c r="F12" i="6" s="1"/>
  <c r="F22" i="6" s="1"/>
  <c r="G5" i="6"/>
  <c r="G6" i="6"/>
  <c r="G16" i="6" s="1"/>
  <c r="G26" i="6" s="1"/>
  <c r="G7" i="6"/>
  <c r="G17" i="6" s="1"/>
  <c r="G27" i="6" s="1"/>
  <c r="G8" i="6"/>
  <c r="G18" i="6" s="1"/>
  <c r="G28" i="6" s="1"/>
  <c r="G9" i="6"/>
  <c r="G19" i="6" s="1"/>
  <c r="G29" i="6" s="1"/>
  <c r="G10" i="6"/>
  <c r="G20" i="6" s="1"/>
  <c r="G30" i="6" s="1"/>
  <c r="E5" i="6"/>
  <c r="E15" i="6" s="1"/>
  <c r="E25" i="6" s="1"/>
  <c r="E6" i="6"/>
  <c r="E16" i="6" s="1"/>
  <c r="E26" i="6" s="1"/>
  <c r="E7" i="6"/>
  <c r="E17" i="6" s="1"/>
  <c r="E27" i="6" s="1"/>
  <c r="E8" i="6"/>
  <c r="E18" i="6" s="1"/>
  <c r="E28" i="6" s="1"/>
  <c r="E9" i="6"/>
  <c r="E19" i="6" s="1"/>
  <c r="E29" i="6" s="1"/>
  <c r="E10" i="6"/>
  <c r="E20" i="6" s="1"/>
  <c r="E30" i="6" s="1"/>
  <c r="E4" i="6"/>
  <c r="G15" i="6"/>
  <c r="G25" i="6" s="1"/>
  <c r="I16" i="6"/>
  <c r="I26" i="6" s="1"/>
  <c r="I17" i="6"/>
  <c r="I27" i="6" s="1"/>
  <c r="I20" i="6"/>
  <c r="I30" i="6" s="1"/>
  <c r="H12" i="6"/>
  <c r="H22" i="6" s="1"/>
  <c r="G4" i="6"/>
  <c r="G14" i="6" s="1"/>
  <c r="D2" i="6"/>
  <c r="D12" i="6" s="1"/>
  <c r="D22" i="6" s="1"/>
  <c r="B3" i="5"/>
  <c r="B4" i="5"/>
  <c r="F10" i="7"/>
  <c r="H10" i="6" s="1"/>
  <c r="H20" i="6" s="1"/>
  <c r="H30" i="6" s="1"/>
  <c r="D10" i="7"/>
  <c r="F10" i="6" s="1"/>
  <c r="F20" i="6" s="1"/>
  <c r="F30" i="6" s="1"/>
  <c r="B10" i="7"/>
  <c r="F9" i="7"/>
  <c r="H9" i="6" s="1"/>
  <c r="H19" i="6" s="1"/>
  <c r="H29" i="6" s="1"/>
  <c r="D9" i="7"/>
  <c r="F9" i="6" s="1"/>
  <c r="F19" i="6" s="1"/>
  <c r="F29" i="6" s="1"/>
  <c r="B9" i="7"/>
  <c r="F8" i="7"/>
  <c r="H8" i="6" s="1"/>
  <c r="H18" i="6" s="1"/>
  <c r="H28" i="6" s="1"/>
  <c r="D8" i="7"/>
  <c r="F8" i="6" s="1"/>
  <c r="F18" i="6" s="1"/>
  <c r="F28" i="6" s="1"/>
  <c r="B8" i="7"/>
  <c r="F7" i="7"/>
  <c r="H7" i="6" s="1"/>
  <c r="H17" i="6" s="1"/>
  <c r="H27" i="6" s="1"/>
  <c r="D7" i="7"/>
  <c r="F7" i="6" s="1"/>
  <c r="F17" i="6" s="1"/>
  <c r="F27" i="6" s="1"/>
  <c r="B7" i="7"/>
  <c r="F6" i="7"/>
  <c r="H6" i="6" s="1"/>
  <c r="H16" i="6" s="1"/>
  <c r="H26" i="6" s="1"/>
  <c r="D6" i="7"/>
  <c r="F6" i="6" s="1"/>
  <c r="F16" i="6" s="1"/>
  <c r="F26" i="6" s="1"/>
  <c r="B6" i="7"/>
  <c r="F5" i="7"/>
  <c r="H5" i="6" s="1"/>
  <c r="H15" i="6" s="1"/>
  <c r="H25" i="6" s="1"/>
  <c r="D5" i="7"/>
  <c r="F5" i="6" s="1"/>
  <c r="F15" i="6" s="1"/>
  <c r="F25" i="6" s="1"/>
  <c r="B5" i="7"/>
  <c r="F4" i="7"/>
  <c r="H4" i="6" s="1"/>
  <c r="H14" i="6" s="1"/>
  <c r="D4" i="7"/>
  <c r="F4" i="6" s="1"/>
  <c r="F14" i="6" s="1"/>
  <c r="D4" i="6"/>
  <c r="G18" i="4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X4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4" i="4"/>
  <c r="AA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4" i="4"/>
  <c r="S12" i="4"/>
  <c r="S5" i="4"/>
  <c r="S6" i="4"/>
  <c r="S7" i="4"/>
  <c r="S8" i="4"/>
  <c r="S9" i="4"/>
  <c r="S10" i="4"/>
  <c r="S11" i="4"/>
  <c r="S13" i="4"/>
  <c r="S14" i="4"/>
  <c r="S15" i="4"/>
  <c r="S16" i="4"/>
  <c r="S17" i="4"/>
  <c r="S18" i="4"/>
  <c r="S19" i="4"/>
  <c r="S20" i="4"/>
  <c r="S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4" i="4"/>
  <c r="I5" i="4"/>
  <c r="I6" i="4"/>
  <c r="I7" i="4"/>
  <c r="I8" i="4"/>
  <c r="I9" i="4"/>
  <c r="I10" i="4"/>
  <c r="I11" i="4"/>
  <c r="I12" i="4"/>
  <c r="I32" i="4" s="1"/>
  <c r="I13" i="4"/>
  <c r="I14" i="4"/>
  <c r="I15" i="4"/>
  <c r="I16" i="4"/>
  <c r="I17" i="4"/>
  <c r="I18" i="4"/>
  <c r="I19" i="4"/>
  <c r="I20" i="4"/>
  <c r="I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9" i="4"/>
  <c r="G20" i="4"/>
  <c r="G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4" i="4"/>
  <c r="D2" i="4"/>
  <c r="F2" i="4"/>
  <c r="AE16" i="1"/>
  <c r="W16" i="1" s="1"/>
  <c r="AE17" i="1"/>
  <c r="W17" i="1" s="1"/>
  <c r="AE18" i="1"/>
  <c r="W18" i="1" s="1"/>
  <c r="AE19" i="1"/>
  <c r="W19" i="1" s="1"/>
  <c r="AE20" i="1"/>
  <c r="W20" i="1" s="1"/>
  <c r="AE21" i="1"/>
  <c r="W21" i="1" s="1"/>
  <c r="AE22" i="1"/>
  <c r="W22" i="1" s="1"/>
  <c r="AE23" i="1"/>
  <c r="W23" i="1" s="1"/>
  <c r="AE24" i="1"/>
  <c r="W24" i="1" s="1"/>
  <c r="AE25" i="1"/>
  <c r="W25" i="1" s="1"/>
  <c r="AE26" i="1"/>
  <c r="W26" i="1" s="1"/>
  <c r="D5" i="6" l="1"/>
  <c r="D5" i="26"/>
  <c r="D5" i="37"/>
  <c r="D5" i="36"/>
  <c r="D5" i="35"/>
  <c r="D5" i="34"/>
  <c r="D5" i="33"/>
  <c r="D7" i="6"/>
  <c r="D7" i="26"/>
  <c r="D7" i="37"/>
  <c r="D7" i="36"/>
  <c r="D7" i="35"/>
  <c r="D7" i="34"/>
  <c r="D7" i="33"/>
  <c r="D9" i="6"/>
  <c r="D9" i="26"/>
  <c r="D9" i="37"/>
  <c r="D9" i="36"/>
  <c r="D9" i="35"/>
  <c r="D9" i="34"/>
  <c r="D9" i="33"/>
  <c r="D6" i="6"/>
  <c r="D16" i="6" s="1"/>
  <c r="D26" i="6" s="1"/>
  <c r="D6" i="26"/>
  <c r="D6" i="37"/>
  <c r="D6" i="36"/>
  <c r="D6" i="35"/>
  <c r="D6" i="34"/>
  <c r="D6" i="33"/>
  <c r="D8" i="6"/>
  <c r="D18" i="6" s="1"/>
  <c r="D28" i="6" s="1"/>
  <c r="D8" i="26"/>
  <c r="D8" i="37"/>
  <c r="D8" i="36"/>
  <c r="D8" i="35"/>
  <c r="D8" i="34"/>
  <c r="D8" i="33"/>
  <c r="D10" i="6"/>
  <c r="D10" i="26"/>
  <c r="D10" i="37"/>
  <c r="D10" i="36"/>
  <c r="D10" i="35"/>
  <c r="D10" i="34"/>
  <c r="D10" i="33"/>
  <c r="C177" i="32"/>
  <c r="B178" i="32"/>
  <c r="C217" i="32"/>
  <c r="B218" i="32"/>
  <c r="C17" i="32"/>
  <c r="B18" i="32"/>
  <c r="B198" i="32"/>
  <c r="C197" i="32"/>
  <c r="B118" i="32"/>
  <c r="C117" i="32"/>
  <c r="C57" i="32"/>
  <c r="B58" i="32"/>
  <c r="C237" i="32"/>
  <c r="B238" i="32"/>
  <c r="C77" i="32"/>
  <c r="B78" i="32"/>
  <c r="C97" i="32"/>
  <c r="B98" i="32"/>
  <c r="C37" i="32"/>
  <c r="B38" i="32"/>
  <c r="B138" i="32"/>
  <c r="C137" i="32"/>
  <c r="C57" i="31"/>
  <c r="B58" i="31"/>
  <c r="C237" i="31"/>
  <c r="B238" i="31"/>
  <c r="C97" i="31"/>
  <c r="B98" i="31"/>
  <c r="B178" i="31"/>
  <c r="C177" i="31"/>
  <c r="C18" i="31"/>
  <c r="B19" i="31"/>
  <c r="C218" i="31"/>
  <c r="B219" i="31"/>
  <c r="C37" i="31"/>
  <c r="B38" i="31"/>
  <c r="B198" i="31"/>
  <c r="C197" i="31"/>
  <c r="B158" i="31"/>
  <c r="C157" i="31"/>
  <c r="C57" i="30"/>
  <c r="B58" i="30"/>
  <c r="C137" i="30"/>
  <c r="B138" i="30"/>
  <c r="C97" i="30"/>
  <c r="B98" i="30"/>
  <c r="C37" i="30"/>
  <c r="B38" i="30"/>
  <c r="C117" i="30"/>
  <c r="B118" i="30"/>
  <c r="C17" i="30"/>
  <c r="B18" i="30"/>
  <c r="C157" i="30"/>
  <c r="B158" i="30"/>
  <c r="C237" i="30"/>
  <c r="B238" i="30"/>
  <c r="C77" i="30"/>
  <c r="B78" i="30"/>
  <c r="B178" i="30"/>
  <c r="C177" i="30"/>
  <c r="C238" i="29"/>
  <c r="B239" i="29"/>
  <c r="C77" i="29"/>
  <c r="B78" i="29"/>
  <c r="B158" i="29"/>
  <c r="C157" i="29"/>
  <c r="C197" i="29"/>
  <c r="B198" i="29"/>
  <c r="C97" i="29"/>
  <c r="B98" i="29"/>
  <c r="C217" i="29"/>
  <c r="B218" i="29"/>
  <c r="C119" i="29"/>
  <c r="B120" i="29"/>
  <c r="C120" i="29" s="1"/>
  <c r="B138" i="29"/>
  <c r="C137" i="29"/>
  <c r="C197" i="27"/>
  <c r="B198" i="27"/>
  <c r="C157" i="27"/>
  <c r="B158" i="27"/>
  <c r="C37" i="27"/>
  <c r="B38" i="27"/>
  <c r="B179" i="27"/>
  <c r="C178" i="27"/>
  <c r="B58" i="27"/>
  <c r="C57" i="27"/>
  <c r="B218" i="27"/>
  <c r="C217" i="27"/>
  <c r="C137" i="27"/>
  <c r="B138" i="27"/>
  <c r="B19" i="27"/>
  <c r="C18" i="27"/>
  <c r="C137" i="25"/>
  <c r="B138" i="25"/>
  <c r="C18" i="25"/>
  <c r="B19" i="25"/>
  <c r="C198" i="25"/>
  <c r="B199" i="25"/>
  <c r="B58" i="25"/>
  <c r="C57" i="25"/>
  <c r="B178" i="25"/>
  <c r="C177" i="25"/>
  <c r="C157" i="25"/>
  <c r="B158" i="25"/>
  <c r="C237" i="25"/>
  <c r="B238" i="25"/>
  <c r="C37" i="25"/>
  <c r="B38" i="25"/>
  <c r="B218" i="25"/>
  <c r="C217" i="25"/>
  <c r="B78" i="25"/>
  <c r="C77" i="25"/>
  <c r="BN8" i="1"/>
  <c r="Z30" i="1"/>
  <c r="X13" i="1" s="1"/>
  <c r="C4" i="6"/>
  <c r="BD17" i="1"/>
  <c r="BN10" i="1" s="1"/>
  <c r="BD19" i="1"/>
  <c r="BN12" i="1" s="1"/>
  <c r="BD21" i="1"/>
  <c r="BN14" i="1" s="1"/>
  <c r="BD23" i="1"/>
  <c r="BN16" i="1" s="1"/>
  <c r="BD25" i="1"/>
  <c r="BN18" i="1" s="1"/>
  <c r="BD16" i="1"/>
  <c r="BD18" i="1"/>
  <c r="BD20" i="1"/>
  <c r="BN13" i="1" s="1"/>
  <c r="BD22" i="1"/>
  <c r="BN15" i="1" s="1"/>
  <c r="BD24" i="1"/>
  <c r="BN17" i="1" s="1"/>
  <c r="BD26" i="1"/>
  <c r="BN19" i="1" s="1"/>
  <c r="H24" i="6"/>
  <c r="D14" i="6"/>
  <c r="C14" i="6" s="1"/>
  <c r="D20" i="6"/>
  <c r="D30" i="6" s="1"/>
  <c r="D15" i="6"/>
  <c r="D25" i="6" s="1"/>
  <c r="D17" i="6"/>
  <c r="D27" i="6" s="1"/>
  <c r="D19" i="6"/>
  <c r="D29" i="6" s="1"/>
  <c r="E14" i="6"/>
  <c r="E24" i="6" s="1"/>
  <c r="D24" i="6"/>
  <c r="F24" i="6"/>
  <c r="G24" i="6"/>
  <c r="B15" i="6"/>
  <c r="B25" i="6"/>
  <c r="C25" i="6" s="1"/>
  <c r="B5" i="6"/>
  <c r="C15" i="6" l="1"/>
  <c r="C24" i="6"/>
  <c r="C5" i="6"/>
  <c r="D20" i="33"/>
  <c r="C10" i="33"/>
  <c r="D20" i="35"/>
  <c r="C10" i="35"/>
  <c r="D20" i="37"/>
  <c r="C10" i="37"/>
  <c r="D18" i="34"/>
  <c r="C8" i="34"/>
  <c r="D18" i="36"/>
  <c r="C8" i="36"/>
  <c r="D18" i="26"/>
  <c r="C8" i="26"/>
  <c r="D16" i="33"/>
  <c r="C6" i="33"/>
  <c r="D16" i="35"/>
  <c r="C6" i="35"/>
  <c r="D16" i="37"/>
  <c r="C6" i="37"/>
  <c r="D19" i="34"/>
  <c r="C9" i="34"/>
  <c r="D19" i="36"/>
  <c r="C9" i="36"/>
  <c r="D19" i="26"/>
  <c r="C9" i="26"/>
  <c r="D17" i="33"/>
  <c r="C7" i="33"/>
  <c r="D17" i="35"/>
  <c r="C7" i="35"/>
  <c r="D17" i="37"/>
  <c r="C7" i="37"/>
  <c r="D15" i="34"/>
  <c r="C5" i="34"/>
  <c r="D15" i="36"/>
  <c r="C5" i="36"/>
  <c r="D15" i="26"/>
  <c r="C5" i="26"/>
  <c r="D20" i="34"/>
  <c r="C10" i="34"/>
  <c r="D20" i="36"/>
  <c r="C10" i="36"/>
  <c r="D20" i="26"/>
  <c r="C10" i="26"/>
  <c r="D18" i="33"/>
  <c r="C8" i="33"/>
  <c r="D18" i="35"/>
  <c r="C8" i="35"/>
  <c r="D18" i="37"/>
  <c r="C8" i="37"/>
  <c r="D16" i="34"/>
  <c r="C6" i="34"/>
  <c r="D16" i="36"/>
  <c r="C6" i="36"/>
  <c r="D16" i="26"/>
  <c r="C6" i="26"/>
  <c r="D19" i="33"/>
  <c r="C9" i="33"/>
  <c r="D19" i="35"/>
  <c r="C9" i="35"/>
  <c r="D19" i="37"/>
  <c r="C9" i="37"/>
  <c r="D17" i="34"/>
  <c r="C7" i="34"/>
  <c r="D17" i="36"/>
  <c r="C7" i="36"/>
  <c r="D17" i="26"/>
  <c r="C7" i="26"/>
  <c r="D15" i="33"/>
  <c r="C5" i="33"/>
  <c r="D15" i="35"/>
  <c r="C5" i="35"/>
  <c r="D15" i="37"/>
  <c r="C5" i="37"/>
  <c r="C38" i="32"/>
  <c r="B39" i="32"/>
  <c r="C78" i="32"/>
  <c r="B79" i="32"/>
  <c r="C58" i="32"/>
  <c r="B59" i="32"/>
  <c r="C218" i="32"/>
  <c r="B219" i="32"/>
  <c r="C198" i="32"/>
  <c r="B199" i="32"/>
  <c r="C98" i="32"/>
  <c r="B99" i="32"/>
  <c r="C238" i="32"/>
  <c r="B239" i="32"/>
  <c r="C18" i="32"/>
  <c r="B19" i="32"/>
  <c r="C178" i="32"/>
  <c r="B179" i="32"/>
  <c r="B139" i="32"/>
  <c r="C138" i="32"/>
  <c r="B119" i="32"/>
  <c r="C118" i="32"/>
  <c r="C219" i="31"/>
  <c r="B220" i="31"/>
  <c r="C220" i="31" s="1"/>
  <c r="C238" i="31"/>
  <c r="B239" i="31"/>
  <c r="B199" i="31"/>
  <c r="C198" i="31"/>
  <c r="B179" i="31"/>
  <c r="C178" i="31"/>
  <c r="C38" i="31"/>
  <c r="B39" i="31"/>
  <c r="C19" i="31"/>
  <c r="B20" i="31"/>
  <c r="C20" i="31" s="1"/>
  <c r="C98" i="31"/>
  <c r="B99" i="31"/>
  <c r="C58" i="31"/>
  <c r="B59" i="31"/>
  <c r="B159" i="31"/>
  <c r="C158" i="31"/>
  <c r="C238" i="30"/>
  <c r="B239" i="30"/>
  <c r="C18" i="30"/>
  <c r="B19" i="30"/>
  <c r="C38" i="30"/>
  <c r="B39" i="30"/>
  <c r="C138" i="30"/>
  <c r="B139" i="30"/>
  <c r="B179" i="30"/>
  <c r="C178" i="30"/>
  <c r="C78" i="30"/>
  <c r="B79" i="30"/>
  <c r="C158" i="30"/>
  <c r="B159" i="30"/>
  <c r="C118" i="30"/>
  <c r="B119" i="30"/>
  <c r="C98" i="30"/>
  <c r="B99" i="30"/>
  <c r="C58" i="30"/>
  <c r="B59" i="30"/>
  <c r="C98" i="29"/>
  <c r="B99" i="29"/>
  <c r="C239" i="29"/>
  <c r="B240" i="29"/>
  <c r="C240" i="29" s="1"/>
  <c r="C218" i="29"/>
  <c r="B219" i="29"/>
  <c r="C198" i="29"/>
  <c r="B199" i="29"/>
  <c r="C78" i="29"/>
  <c r="B79" i="29"/>
  <c r="B139" i="29"/>
  <c r="C138" i="29"/>
  <c r="B159" i="29"/>
  <c r="C158" i="29"/>
  <c r="C158" i="27"/>
  <c r="B159" i="27"/>
  <c r="B20" i="27"/>
  <c r="C20" i="27" s="1"/>
  <c r="C19" i="27"/>
  <c r="B219" i="27"/>
  <c r="C218" i="27"/>
  <c r="B180" i="27"/>
  <c r="C180" i="27" s="1"/>
  <c r="C179" i="27"/>
  <c r="C138" i="27"/>
  <c r="B139" i="27"/>
  <c r="C38" i="27"/>
  <c r="B39" i="27"/>
  <c r="C198" i="27"/>
  <c r="B199" i="27"/>
  <c r="B59" i="27"/>
  <c r="C58" i="27"/>
  <c r="C38" i="25"/>
  <c r="B39" i="25"/>
  <c r="C158" i="25"/>
  <c r="B159" i="25"/>
  <c r="C19" i="25"/>
  <c r="B20" i="25"/>
  <c r="C20" i="25" s="1"/>
  <c r="B79" i="25"/>
  <c r="C78" i="25"/>
  <c r="B59" i="25"/>
  <c r="C58" i="25"/>
  <c r="C238" i="25"/>
  <c r="B239" i="25"/>
  <c r="B200" i="25"/>
  <c r="C200" i="25" s="1"/>
  <c r="C199" i="25"/>
  <c r="C138" i="25"/>
  <c r="B139" i="25"/>
  <c r="B219" i="25"/>
  <c r="C218" i="25"/>
  <c r="B179" i="25"/>
  <c r="C178" i="25"/>
  <c r="BH15" i="1"/>
  <c r="Z31" i="1" s="1"/>
  <c r="BD27" i="1"/>
  <c r="BN11" i="1"/>
  <c r="BN9" i="1"/>
  <c r="B26" i="6"/>
  <c r="C26" i="6" s="1"/>
  <c r="B16" i="6"/>
  <c r="C16" i="6" s="1"/>
  <c r="B6" i="6"/>
  <c r="C6" i="6" s="1"/>
  <c r="D25" i="37" l="1"/>
  <c r="C25" i="37" s="1"/>
  <c r="C15" i="37"/>
  <c r="D25" i="35"/>
  <c r="C25" i="35" s="1"/>
  <c r="C15" i="35"/>
  <c r="D25" i="33"/>
  <c r="C25" i="33" s="1"/>
  <c r="C15" i="33"/>
  <c r="D27" i="26"/>
  <c r="C27" i="26" s="1"/>
  <c r="C17" i="26"/>
  <c r="D27" i="36"/>
  <c r="C27" i="36" s="1"/>
  <c r="C17" i="36"/>
  <c r="D27" i="34"/>
  <c r="C27" i="34" s="1"/>
  <c r="C17" i="34"/>
  <c r="D29" i="37"/>
  <c r="C29" i="37" s="1"/>
  <c r="C19" i="37"/>
  <c r="D29" i="35"/>
  <c r="C29" i="35" s="1"/>
  <c r="C19" i="35"/>
  <c r="D29" i="33"/>
  <c r="C29" i="33" s="1"/>
  <c r="C19" i="33"/>
  <c r="D26" i="26"/>
  <c r="C26" i="26" s="1"/>
  <c r="C16" i="26"/>
  <c r="D26" i="36"/>
  <c r="C26" i="36" s="1"/>
  <c r="C16" i="36"/>
  <c r="D26" i="34"/>
  <c r="C26" i="34" s="1"/>
  <c r="C16" i="34"/>
  <c r="D28" i="37"/>
  <c r="C28" i="37" s="1"/>
  <c r="C18" i="37"/>
  <c r="D28" i="35"/>
  <c r="C28" i="35" s="1"/>
  <c r="C18" i="35"/>
  <c r="D28" i="33"/>
  <c r="C28" i="33" s="1"/>
  <c r="C18" i="33"/>
  <c r="D30" i="26"/>
  <c r="C30" i="26" s="1"/>
  <c r="C20" i="26"/>
  <c r="D30" i="36"/>
  <c r="C30" i="36" s="1"/>
  <c r="C20" i="36"/>
  <c r="D30" i="34"/>
  <c r="C30" i="34" s="1"/>
  <c r="C20" i="34"/>
  <c r="D25" i="26"/>
  <c r="C25" i="26" s="1"/>
  <c r="C15" i="26"/>
  <c r="D25" i="36"/>
  <c r="C25" i="36" s="1"/>
  <c r="C15" i="36"/>
  <c r="D25" i="34"/>
  <c r="C25" i="34" s="1"/>
  <c r="C15" i="34"/>
  <c r="D27" i="37"/>
  <c r="C27" i="37" s="1"/>
  <c r="C17" i="37"/>
  <c r="D27" i="35"/>
  <c r="C27" i="35" s="1"/>
  <c r="C17" i="35"/>
  <c r="D27" i="33"/>
  <c r="C27" i="33" s="1"/>
  <c r="C17" i="33"/>
  <c r="D29" i="26"/>
  <c r="C29" i="26" s="1"/>
  <c r="C19" i="26"/>
  <c r="D29" i="36"/>
  <c r="C29" i="36" s="1"/>
  <c r="C19" i="36"/>
  <c r="D29" i="34"/>
  <c r="C29" i="34" s="1"/>
  <c r="C19" i="34"/>
  <c r="D26" i="37"/>
  <c r="C26" i="37" s="1"/>
  <c r="C16" i="37"/>
  <c r="D26" i="35"/>
  <c r="C26" i="35" s="1"/>
  <c r="C16" i="35"/>
  <c r="D26" i="33"/>
  <c r="C26" i="33" s="1"/>
  <c r="C16" i="33"/>
  <c r="D28" i="26"/>
  <c r="C28" i="26" s="1"/>
  <c r="C18" i="26"/>
  <c r="D28" i="36"/>
  <c r="C28" i="36" s="1"/>
  <c r="C18" i="36"/>
  <c r="D28" i="34"/>
  <c r="C28" i="34" s="1"/>
  <c r="C18" i="34"/>
  <c r="D30" i="37"/>
  <c r="C30" i="37" s="1"/>
  <c r="C20" i="37"/>
  <c r="D30" i="35"/>
  <c r="C30" i="35" s="1"/>
  <c r="C20" i="35"/>
  <c r="D30" i="33"/>
  <c r="C30" i="33" s="1"/>
  <c r="C20" i="33"/>
  <c r="C19" i="32"/>
  <c r="B20" i="32"/>
  <c r="C20" i="32" s="1"/>
  <c r="C99" i="32"/>
  <c r="B100" i="32"/>
  <c r="C100" i="32" s="1"/>
  <c r="C219" i="32"/>
  <c r="B220" i="32"/>
  <c r="C220" i="32" s="1"/>
  <c r="C79" i="32"/>
  <c r="B80" i="32"/>
  <c r="C80" i="32" s="1"/>
  <c r="B140" i="32"/>
  <c r="C140" i="32" s="1"/>
  <c r="C139" i="32"/>
  <c r="C179" i="32"/>
  <c r="B180" i="32"/>
  <c r="C180" i="32" s="1"/>
  <c r="C239" i="32"/>
  <c r="B240" i="32"/>
  <c r="C240" i="32" s="1"/>
  <c r="C199" i="32"/>
  <c r="B200" i="32"/>
  <c r="C200" i="32" s="1"/>
  <c r="C59" i="32"/>
  <c r="B60" i="32"/>
  <c r="C60" i="32" s="1"/>
  <c r="C39" i="32"/>
  <c r="B40" i="32"/>
  <c r="C40" i="32" s="1"/>
  <c r="B120" i="32"/>
  <c r="C120" i="32" s="1"/>
  <c r="C119" i="32"/>
  <c r="C59" i="31"/>
  <c r="B60" i="31"/>
  <c r="C60" i="31" s="1"/>
  <c r="C239" i="31"/>
  <c r="B240" i="31"/>
  <c r="C240" i="31" s="1"/>
  <c r="C99" i="31"/>
  <c r="B100" i="31"/>
  <c r="C100" i="31" s="1"/>
  <c r="C39" i="31"/>
  <c r="B40" i="31"/>
  <c r="C40" i="31" s="1"/>
  <c r="B180" i="31"/>
  <c r="C180" i="31" s="1"/>
  <c r="C179" i="31"/>
  <c r="B160" i="31"/>
  <c r="C160" i="31" s="1"/>
  <c r="C159" i="31"/>
  <c r="B200" i="31"/>
  <c r="C200" i="31" s="1"/>
  <c r="C199" i="31"/>
  <c r="C59" i="30"/>
  <c r="B60" i="30"/>
  <c r="C60" i="30" s="1"/>
  <c r="C119" i="30"/>
  <c r="B120" i="30"/>
  <c r="C120" i="30" s="1"/>
  <c r="C79" i="30"/>
  <c r="B80" i="30"/>
  <c r="C80" i="30" s="1"/>
  <c r="C139" i="30"/>
  <c r="B140" i="30"/>
  <c r="C140" i="30" s="1"/>
  <c r="C19" i="30"/>
  <c r="B20" i="30"/>
  <c r="C20" i="30" s="1"/>
  <c r="C99" i="30"/>
  <c r="B100" i="30"/>
  <c r="C100" i="30" s="1"/>
  <c r="B160" i="30"/>
  <c r="C160" i="30" s="1"/>
  <c r="C159" i="30"/>
  <c r="C39" i="30"/>
  <c r="B40" i="30"/>
  <c r="C40" i="30" s="1"/>
  <c r="C239" i="30"/>
  <c r="B240" i="30"/>
  <c r="C240" i="30" s="1"/>
  <c r="B180" i="30"/>
  <c r="C180" i="30" s="1"/>
  <c r="C179" i="30"/>
  <c r="C199" i="29"/>
  <c r="B200" i="29"/>
  <c r="C200" i="29" s="1"/>
  <c r="B140" i="29"/>
  <c r="C140" i="29" s="1"/>
  <c r="C139" i="29"/>
  <c r="C79" i="29"/>
  <c r="B80" i="29"/>
  <c r="C80" i="29" s="1"/>
  <c r="C219" i="29"/>
  <c r="B220" i="29"/>
  <c r="C220" i="29" s="1"/>
  <c r="C99" i="29"/>
  <c r="B100" i="29"/>
  <c r="C100" i="29" s="1"/>
  <c r="B160" i="29"/>
  <c r="C160" i="29" s="1"/>
  <c r="C159" i="29"/>
  <c r="C159" i="27"/>
  <c r="B160" i="27"/>
  <c r="C160" i="27" s="1"/>
  <c r="C39" i="27"/>
  <c r="B40" i="27"/>
  <c r="C40" i="27" s="1"/>
  <c r="B60" i="27"/>
  <c r="C60" i="27" s="1"/>
  <c r="C59" i="27"/>
  <c r="C199" i="27"/>
  <c r="B200" i="27"/>
  <c r="C200" i="27" s="1"/>
  <c r="C139" i="27"/>
  <c r="B140" i="27"/>
  <c r="C140" i="27" s="1"/>
  <c r="B220" i="27"/>
  <c r="C220" i="27" s="1"/>
  <c r="C219" i="27"/>
  <c r="C139" i="25"/>
  <c r="B140" i="25"/>
  <c r="C140" i="25" s="1"/>
  <c r="C239" i="25"/>
  <c r="B240" i="25"/>
  <c r="C240" i="25" s="1"/>
  <c r="C159" i="25"/>
  <c r="B160" i="25"/>
  <c r="C160" i="25" s="1"/>
  <c r="B180" i="25"/>
  <c r="C180" i="25" s="1"/>
  <c r="C179" i="25"/>
  <c r="B80" i="25"/>
  <c r="C80" i="25" s="1"/>
  <c r="C79" i="25"/>
  <c r="C39" i="25"/>
  <c r="B40" i="25"/>
  <c r="C40" i="25" s="1"/>
  <c r="B220" i="25"/>
  <c r="C220" i="25" s="1"/>
  <c r="C219" i="25"/>
  <c r="B60" i="25"/>
  <c r="C60" i="25" s="1"/>
  <c r="C59" i="25"/>
  <c r="BJ15" i="1"/>
  <c r="B17" i="6"/>
  <c r="C17" i="6" s="1"/>
  <c r="B27" i="6"/>
  <c r="C27" i="6" s="1"/>
  <c r="B7" i="6"/>
  <c r="C7" i="6" s="1"/>
  <c r="DN15" i="1" l="1"/>
  <c r="DM15" i="1" s="1"/>
  <c r="CK4" i="1" s="1"/>
  <c r="CL4" i="1" s="1"/>
  <c r="BN20" i="1"/>
  <c r="B18" i="6"/>
  <c r="C18" i="6" s="1"/>
  <c r="B28" i="6"/>
  <c r="C28" i="6" s="1"/>
  <c r="B8" i="6"/>
  <c r="C8" i="6" s="1"/>
  <c r="DM16" i="1" l="1"/>
  <c r="BM5" i="1"/>
  <c r="BN5" i="1" s="1"/>
  <c r="B29" i="6"/>
  <c r="C29" i="6" s="1"/>
  <c r="B19" i="6"/>
  <c r="C19" i="6" s="1"/>
  <c r="B9" i="6"/>
  <c r="C9" i="6" s="1"/>
  <c r="B20" i="6" l="1"/>
  <c r="C20" i="6" s="1"/>
  <c r="B30" i="6"/>
  <c r="C30" i="6" s="1"/>
  <c r="B10" i="6"/>
  <c r="C10" i="6" s="1"/>
  <c r="B223" i="4" l="1"/>
  <c r="B224" i="4" s="1"/>
  <c r="B203" i="4"/>
  <c r="B204" i="4" s="1"/>
  <c r="B183" i="4"/>
  <c r="B184" i="4" s="1"/>
  <c r="B163" i="4"/>
  <c r="B164" i="4" s="1"/>
  <c r="B143" i="4"/>
  <c r="B144" i="4" s="1"/>
  <c r="B123" i="4"/>
  <c r="B124" i="4" s="1"/>
  <c r="B103" i="4"/>
  <c r="B104" i="4" s="1"/>
  <c r="B83" i="4"/>
  <c r="B84" i="4" s="1"/>
  <c r="B63" i="4"/>
  <c r="B64" i="4" s="1"/>
  <c r="B43" i="4"/>
  <c r="B44" i="4" s="1"/>
  <c r="D22" i="4"/>
  <c r="D42" i="4" s="1"/>
  <c r="D62" i="4" s="1"/>
  <c r="D82" i="4" s="1"/>
  <c r="D102" i="4" s="1"/>
  <c r="D122" i="4" s="1"/>
  <c r="D142" i="4" s="1"/>
  <c r="D162" i="4" s="1"/>
  <c r="D182" i="4" s="1"/>
  <c r="D202" i="4" s="1"/>
  <c r="D222" i="4" s="1"/>
  <c r="AF2" i="4"/>
  <c r="AF22" i="4" s="1"/>
  <c r="AF42" i="4" s="1"/>
  <c r="AF62" i="4" s="1"/>
  <c r="AF82" i="4" s="1"/>
  <c r="AF102" i="4" s="1"/>
  <c r="AF122" i="4" s="1"/>
  <c r="AF142" i="4" s="1"/>
  <c r="AF162" i="4" s="1"/>
  <c r="AF182" i="4" s="1"/>
  <c r="AF202" i="4" s="1"/>
  <c r="AF222" i="4" s="1"/>
  <c r="AD2" i="4"/>
  <c r="AD22" i="4" s="1"/>
  <c r="AD42" i="4" s="1"/>
  <c r="AD62" i="4" s="1"/>
  <c r="AD82" i="4" s="1"/>
  <c r="AD102" i="4" s="1"/>
  <c r="AD122" i="4" s="1"/>
  <c r="AD142" i="4" s="1"/>
  <c r="AD162" i="4" s="1"/>
  <c r="AD182" i="4" s="1"/>
  <c r="AD202" i="4" s="1"/>
  <c r="AD222" i="4" s="1"/>
  <c r="AB2" i="4"/>
  <c r="AB22" i="4" s="1"/>
  <c r="AB42" i="4" s="1"/>
  <c r="AB62" i="4" s="1"/>
  <c r="AB82" i="4" s="1"/>
  <c r="AB102" i="4" s="1"/>
  <c r="AB122" i="4" s="1"/>
  <c r="AB142" i="4" s="1"/>
  <c r="AB162" i="4" s="1"/>
  <c r="AB182" i="4" s="1"/>
  <c r="AB202" i="4" s="1"/>
  <c r="AB222" i="4" s="1"/>
  <c r="Z2" i="4"/>
  <c r="Z22" i="4" s="1"/>
  <c r="Z42" i="4" s="1"/>
  <c r="Z62" i="4" s="1"/>
  <c r="Z82" i="4" s="1"/>
  <c r="Z102" i="4" s="1"/>
  <c r="Z122" i="4" s="1"/>
  <c r="Z142" i="4" s="1"/>
  <c r="Z162" i="4" s="1"/>
  <c r="Z182" i="4" s="1"/>
  <c r="Z202" i="4" s="1"/>
  <c r="Z222" i="4" s="1"/>
  <c r="X2" i="4"/>
  <c r="X22" i="4" s="1"/>
  <c r="X42" i="4" s="1"/>
  <c r="X62" i="4" s="1"/>
  <c r="X82" i="4" s="1"/>
  <c r="X102" i="4" s="1"/>
  <c r="X122" i="4" s="1"/>
  <c r="X142" i="4" s="1"/>
  <c r="X162" i="4" s="1"/>
  <c r="X182" i="4" s="1"/>
  <c r="X202" i="4" s="1"/>
  <c r="X222" i="4" s="1"/>
  <c r="V2" i="4"/>
  <c r="V22" i="4" s="1"/>
  <c r="V42" i="4" s="1"/>
  <c r="V62" i="4" s="1"/>
  <c r="V82" i="4" s="1"/>
  <c r="V102" i="4" s="1"/>
  <c r="V122" i="4" s="1"/>
  <c r="V142" i="4" s="1"/>
  <c r="V162" i="4" s="1"/>
  <c r="V182" i="4" s="1"/>
  <c r="V202" i="4" s="1"/>
  <c r="V222" i="4" s="1"/>
  <c r="T2" i="4"/>
  <c r="T22" i="4" s="1"/>
  <c r="T42" i="4" s="1"/>
  <c r="T62" i="4" s="1"/>
  <c r="T82" i="4" s="1"/>
  <c r="T102" i="4" s="1"/>
  <c r="T122" i="4" s="1"/>
  <c r="T142" i="4" s="1"/>
  <c r="T162" i="4" s="1"/>
  <c r="T182" i="4" s="1"/>
  <c r="T202" i="4" s="1"/>
  <c r="T222" i="4" s="1"/>
  <c r="R2" i="4"/>
  <c r="R22" i="4" s="1"/>
  <c r="R42" i="4" s="1"/>
  <c r="R62" i="4" s="1"/>
  <c r="R82" i="4" s="1"/>
  <c r="R102" i="4" s="1"/>
  <c r="R122" i="4" s="1"/>
  <c r="R142" i="4" s="1"/>
  <c r="R162" i="4" s="1"/>
  <c r="R182" i="4" s="1"/>
  <c r="R202" i="4" s="1"/>
  <c r="R222" i="4" s="1"/>
  <c r="P2" i="4"/>
  <c r="P22" i="4" s="1"/>
  <c r="P42" i="4" s="1"/>
  <c r="P62" i="4" s="1"/>
  <c r="P82" i="4" s="1"/>
  <c r="P102" i="4" s="1"/>
  <c r="P122" i="4" s="1"/>
  <c r="P142" i="4" s="1"/>
  <c r="P162" i="4" s="1"/>
  <c r="P182" i="4" s="1"/>
  <c r="P202" i="4" s="1"/>
  <c r="P222" i="4" s="1"/>
  <c r="N2" i="4"/>
  <c r="N22" i="4" s="1"/>
  <c r="N42" i="4" s="1"/>
  <c r="N62" i="4" s="1"/>
  <c r="N82" i="4" s="1"/>
  <c r="N102" i="4" s="1"/>
  <c r="N122" i="4" s="1"/>
  <c r="N142" i="4" s="1"/>
  <c r="N162" i="4" s="1"/>
  <c r="N182" i="4" s="1"/>
  <c r="N202" i="4" s="1"/>
  <c r="N222" i="4" s="1"/>
  <c r="L2" i="4"/>
  <c r="L22" i="4" s="1"/>
  <c r="L42" i="4" s="1"/>
  <c r="L62" i="4" s="1"/>
  <c r="L82" i="4" s="1"/>
  <c r="L102" i="4" s="1"/>
  <c r="L122" i="4" s="1"/>
  <c r="L142" i="4" s="1"/>
  <c r="L162" i="4" s="1"/>
  <c r="L182" i="4" s="1"/>
  <c r="L202" i="4" s="1"/>
  <c r="L222" i="4" s="1"/>
  <c r="J2" i="4"/>
  <c r="J22" i="4" s="1"/>
  <c r="J42" i="4" s="1"/>
  <c r="J62" i="4" s="1"/>
  <c r="J82" i="4" s="1"/>
  <c r="J102" i="4" s="1"/>
  <c r="J122" i="4" s="1"/>
  <c r="J142" i="4" s="1"/>
  <c r="J162" i="4" s="1"/>
  <c r="J182" i="4" s="1"/>
  <c r="J202" i="4" s="1"/>
  <c r="J222" i="4" s="1"/>
  <c r="H2" i="4"/>
  <c r="H22" i="4" s="1"/>
  <c r="H42" i="4" s="1"/>
  <c r="H62" i="4" s="1"/>
  <c r="H82" i="4" s="1"/>
  <c r="H102" i="4" s="1"/>
  <c r="H122" i="4" s="1"/>
  <c r="H142" i="4" s="1"/>
  <c r="H162" i="4" s="1"/>
  <c r="H182" i="4" s="1"/>
  <c r="H202" i="4" s="1"/>
  <c r="H222" i="4" s="1"/>
  <c r="F22" i="4"/>
  <c r="F42" i="4" s="1"/>
  <c r="F62" i="4" s="1"/>
  <c r="F82" i="4" s="1"/>
  <c r="F102" i="4" s="1"/>
  <c r="F122" i="4" s="1"/>
  <c r="F142" i="4" s="1"/>
  <c r="F162" i="4" s="1"/>
  <c r="F182" i="4" s="1"/>
  <c r="F202" i="4" s="1"/>
  <c r="F222" i="4" s="1"/>
  <c r="K25" i="4"/>
  <c r="K45" i="4" s="1"/>
  <c r="K65" i="4" s="1"/>
  <c r="K85" i="4" s="1"/>
  <c r="K105" i="4" s="1"/>
  <c r="K125" i="4" s="1"/>
  <c r="K145" i="4" s="1"/>
  <c r="K165" i="4" s="1"/>
  <c r="K185" i="4" s="1"/>
  <c r="K205" i="4" s="1"/>
  <c r="K225" i="4" s="1"/>
  <c r="K26" i="4"/>
  <c r="K46" i="4" s="1"/>
  <c r="K66" i="4" s="1"/>
  <c r="K86" i="4" s="1"/>
  <c r="K106" i="4" s="1"/>
  <c r="K126" i="4" s="1"/>
  <c r="K146" i="4" s="1"/>
  <c r="K166" i="4" s="1"/>
  <c r="K186" i="4" s="1"/>
  <c r="K206" i="4" s="1"/>
  <c r="K226" i="4" s="1"/>
  <c r="K27" i="4"/>
  <c r="K47" i="4" s="1"/>
  <c r="K67" i="4" s="1"/>
  <c r="K87" i="4" s="1"/>
  <c r="K107" i="4" s="1"/>
  <c r="K127" i="4" s="1"/>
  <c r="K147" i="4" s="1"/>
  <c r="K167" i="4" s="1"/>
  <c r="K187" i="4" s="1"/>
  <c r="K207" i="4" s="1"/>
  <c r="K227" i="4" s="1"/>
  <c r="K28" i="4"/>
  <c r="K48" i="4" s="1"/>
  <c r="K68" i="4" s="1"/>
  <c r="K88" i="4" s="1"/>
  <c r="K108" i="4" s="1"/>
  <c r="K128" i="4" s="1"/>
  <c r="K148" i="4" s="1"/>
  <c r="K168" i="4" s="1"/>
  <c r="K188" i="4" s="1"/>
  <c r="K208" i="4" s="1"/>
  <c r="K228" i="4" s="1"/>
  <c r="K29" i="4"/>
  <c r="K49" i="4" s="1"/>
  <c r="K69" i="4" s="1"/>
  <c r="K89" i="4" s="1"/>
  <c r="K109" i="4" s="1"/>
  <c r="K129" i="4" s="1"/>
  <c r="K149" i="4" s="1"/>
  <c r="K169" i="4" s="1"/>
  <c r="K189" i="4" s="1"/>
  <c r="K209" i="4" s="1"/>
  <c r="K229" i="4" s="1"/>
  <c r="K30" i="4"/>
  <c r="K50" i="4" s="1"/>
  <c r="K70" i="4" s="1"/>
  <c r="K90" i="4" s="1"/>
  <c r="K110" i="4" s="1"/>
  <c r="K130" i="4" s="1"/>
  <c r="K150" i="4" s="1"/>
  <c r="K170" i="4" s="1"/>
  <c r="K190" i="4" s="1"/>
  <c r="K210" i="4" s="1"/>
  <c r="K230" i="4" s="1"/>
  <c r="K31" i="4"/>
  <c r="K51" i="4" s="1"/>
  <c r="K71" i="4" s="1"/>
  <c r="K91" i="4" s="1"/>
  <c r="K111" i="4" s="1"/>
  <c r="K131" i="4" s="1"/>
  <c r="K151" i="4" s="1"/>
  <c r="K171" i="4" s="1"/>
  <c r="K191" i="4" s="1"/>
  <c r="K211" i="4" s="1"/>
  <c r="K231" i="4" s="1"/>
  <c r="K32" i="4"/>
  <c r="K52" i="4" s="1"/>
  <c r="K72" i="4" s="1"/>
  <c r="K92" i="4" s="1"/>
  <c r="K112" i="4" s="1"/>
  <c r="K132" i="4" s="1"/>
  <c r="K152" i="4" s="1"/>
  <c r="K172" i="4" s="1"/>
  <c r="K192" i="4" s="1"/>
  <c r="K212" i="4" s="1"/>
  <c r="K232" i="4" s="1"/>
  <c r="K33" i="4"/>
  <c r="K53" i="4" s="1"/>
  <c r="K73" i="4" s="1"/>
  <c r="K93" i="4" s="1"/>
  <c r="K113" i="4" s="1"/>
  <c r="K133" i="4" s="1"/>
  <c r="K153" i="4" s="1"/>
  <c r="K173" i="4" s="1"/>
  <c r="K193" i="4" s="1"/>
  <c r="K213" i="4" s="1"/>
  <c r="K233" i="4" s="1"/>
  <c r="K34" i="4"/>
  <c r="K54" i="4" s="1"/>
  <c r="K74" i="4" s="1"/>
  <c r="K94" i="4" s="1"/>
  <c r="K114" i="4" s="1"/>
  <c r="K134" i="4" s="1"/>
  <c r="K154" i="4" s="1"/>
  <c r="K174" i="4" s="1"/>
  <c r="K194" i="4" s="1"/>
  <c r="K214" i="4" s="1"/>
  <c r="K234" i="4" s="1"/>
  <c r="K35" i="4"/>
  <c r="K55" i="4" s="1"/>
  <c r="K75" i="4" s="1"/>
  <c r="K95" i="4" s="1"/>
  <c r="K115" i="4" s="1"/>
  <c r="K135" i="4" s="1"/>
  <c r="K155" i="4" s="1"/>
  <c r="K175" i="4" s="1"/>
  <c r="K195" i="4" s="1"/>
  <c r="K215" i="4" s="1"/>
  <c r="K235" i="4" s="1"/>
  <c r="K36" i="4"/>
  <c r="K56" i="4" s="1"/>
  <c r="K76" i="4" s="1"/>
  <c r="K96" i="4" s="1"/>
  <c r="K116" i="4" s="1"/>
  <c r="K136" i="4" s="1"/>
  <c r="K156" i="4" s="1"/>
  <c r="K176" i="4" s="1"/>
  <c r="K196" i="4" s="1"/>
  <c r="K216" i="4" s="1"/>
  <c r="K236" i="4" s="1"/>
  <c r="K37" i="4"/>
  <c r="K57" i="4" s="1"/>
  <c r="K77" i="4" s="1"/>
  <c r="K97" i="4" s="1"/>
  <c r="K117" i="4" s="1"/>
  <c r="K137" i="4" s="1"/>
  <c r="K157" i="4" s="1"/>
  <c r="K177" i="4" s="1"/>
  <c r="K197" i="4" s="1"/>
  <c r="K217" i="4" s="1"/>
  <c r="K237" i="4" s="1"/>
  <c r="K38" i="4"/>
  <c r="K58" i="4" s="1"/>
  <c r="K78" i="4" s="1"/>
  <c r="K98" i="4" s="1"/>
  <c r="K118" i="4" s="1"/>
  <c r="K138" i="4" s="1"/>
  <c r="K158" i="4" s="1"/>
  <c r="K178" i="4" s="1"/>
  <c r="K198" i="4" s="1"/>
  <c r="K218" i="4" s="1"/>
  <c r="K238" i="4" s="1"/>
  <c r="K39" i="4"/>
  <c r="K59" i="4" s="1"/>
  <c r="K79" i="4" s="1"/>
  <c r="K99" i="4" s="1"/>
  <c r="K119" i="4" s="1"/>
  <c r="K139" i="4" s="1"/>
  <c r="K159" i="4" s="1"/>
  <c r="K179" i="4" s="1"/>
  <c r="K199" i="4" s="1"/>
  <c r="K219" i="4" s="1"/>
  <c r="K239" i="4" s="1"/>
  <c r="K40" i="4"/>
  <c r="K60" i="4" s="1"/>
  <c r="K80" i="4" s="1"/>
  <c r="K100" i="4" s="1"/>
  <c r="K120" i="4" s="1"/>
  <c r="K140" i="4" s="1"/>
  <c r="K160" i="4" s="1"/>
  <c r="K180" i="4" s="1"/>
  <c r="K200" i="4" s="1"/>
  <c r="K220" i="4" s="1"/>
  <c r="K240" i="4" s="1"/>
  <c r="K24" i="4"/>
  <c r="K44" i="4" s="1"/>
  <c r="K64" i="4" s="1"/>
  <c r="K84" i="4" s="1"/>
  <c r="K104" i="4" s="1"/>
  <c r="K124" i="4" s="1"/>
  <c r="K144" i="4" s="1"/>
  <c r="K164" i="4" s="1"/>
  <c r="K184" i="4" s="1"/>
  <c r="K204" i="4" s="1"/>
  <c r="K224" i="4" s="1"/>
  <c r="AG25" i="4"/>
  <c r="AG45" i="4" s="1"/>
  <c r="AG65" i="4" s="1"/>
  <c r="AG85" i="4" s="1"/>
  <c r="AG105" i="4" s="1"/>
  <c r="AG125" i="4" s="1"/>
  <c r="AG145" i="4" s="1"/>
  <c r="AG165" i="4" s="1"/>
  <c r="AG185" i="4" s="1"/>
  <c r="AG205" i="4" s="1"/>
  <c r="AG225" i="4" s="1"/>
  <c r="AG26" i="4"/>
  <c r="AG46" i="4" s="1"/>
  <c r="AG66" i="4" s="1"/>
  <c r="AG86" i="4" s="1"/>
  <c r="AG106" i="4" s="1"/>
  <c r="AG126" i="4" s="1"/>
  <c r="AG146" i="4" s="1"/>
  <c r="AG166" i="4" s="1"/>
  <c r="AG186" i="4" s="1"/>
  <c r="AG206" i="4" s="1"/>
  <c r="AG226" i="4" s="1"/>
  <c r="AG27" i="4"/>
  <c r="AG47" i="4" s="1"/>
  <c r="AG67" i="4" s="1"/>
  <c r="AG87" i="4" s="1"/>
  <c r="AG107" i="4" s="1"/>
  <c r="AG127" i="4" s="1"/>
  <c r="AG147" i="4" s="1"/>
  <c r="AG167" i="4" s="1"/>
  <c r="AG187" i="4" s="1"/>
  <c r="AG207" i="4" s="1"/>
  <c r="AG227" i="4" s="1"/>
  <c r="AG28" i="4"/>
  <c r="AG48" i="4" s="1"/>
  <c r="AG68" i="4" s="1"/>
  <c r="AG88" i="4" s="1"/>
  <c r="AG108" i="4" s="1"/>
  <c r="AG128" i="4" s="1"/>
  <c r="AG148" i="4" s="1"/>
  <c r="AG168" i="4" s="1"/>
  <c r="AG188" i="4" s="1"/>
  <c r="AG208" i="4" s="1"/>
  <c r="AG228" i="4" s="1"/>
  <c r="AG29" i="4"/>
  <c r="AG49" i="4" s="1"/>
  <c r="AG69" i="4" s="1"/>
  <c r="AG89" i="4" s="1"/>
  <c r="AG109" i="4" s="1"/>
  <c r="AG129" i="4" s="1"/>
  <c r="AG149" i="4" s="1"/>
  <c r="AG169" i="4" s="1"/>
  <c r="AG189" i="4" s="1"/>
  <c r="AG209" i="4" s="1"/>
  <c r="AG229" i="4" s="1"/>
  <c r="AG30" i="4"/>
  <c r="AG50" i="4" s="1"/>
  <c r="AG70" i="4" s="1"/>
  <c r="AG90" i="4" s="1"/>
  <c r="AG110" i="4" s="1"/>
  <c r="AG130" i="4" s="1"/>
  <c r="AG150" i="4" s="1"/>
  <c r="AG170" i="4" s="1"/>
  <c r="AG190" i="4" s="1"/>
  <c r="AG210" i="4" s="1"/>
  <c r="AG230" i="4" s="1"/>
  <c r="AG31" i="4"/>
  <c r="AG51" i="4" s="1"/>
  <c r="AG71" i="4" s="1"/>
  <c r="AG91" i="4" s="1"/>
  <c r="AG111" i="4" s="1"/>
  <c r="AG131" i="4" s="1"/>
  <c r="AG151" i="4" s="1"/>
  <c r="AG171" i="4" s="1"/>
  <c r="AG191" i="4" s="1"/>
  <c r="AG211" i="4" s="1"/>
  <c r="AG231" i="4" s="1"/>
  <c r="AG32" i="4"/>
  <c r="AG52" i="4" s="1"/>
  <c r="AG72" i="4" s="1"/>
  <c r="AG92" i="4" s="1"/>
  <c r="AG112" i="4" s="1"/>
  <c r="AG132" i="4" s="1"/>
  <c r="AG152" i="4" s="1"/>
  <c r="AG172" i="4" s="1"/>
  <c r="AG192" i="4" s="1"/>
  <c r="AG212" i="4" s="1"/>
  <c r="AG232" i="4" s="1"/>
  <c r="AG33" i="4"/>
  <c r="AG53" i="4" s="1"/>
  <c r="AG73" i="4" s="1"/>
  <c r="AG93" i="4" s="1"/>
  <c r="AG113" i="4" s="1"/>
  <c r="AG133" i="4" s="1"/>
  <c r="AG153" i="4" s="1"/>
  <c r="AG173" i="4" s="1"/>
  <c r="AG193" i="4" s="1"/>
  <c r="AG213" i="4" s="1"/>
  <c r="AG233" i="4" s="1"/>
  <c r="AG34" i="4"/>
  <c r="AG54" i="4" s="1"/>
  <c r="AG74" i="4" s="1"/>
  <c r="AG94" i="4" s="1"/>
  <c r="AG114" i="4" s="1"/>
  <c r="AG134" i="4" s="1"/>
  <c r="AG154" i="4" s="1"/>
  <c r="AG174" i="4" s="1"/>
  <c r="AG194" i="4" s="1"/>
  <c r="AG214" i="4" s="1"/>
  <c r="AG234" i="4" s="1"/>
  <c r="AG35" i="4"/>
  <c r="AG55" i="4" s="1"/>
  <c r="AG75" i="4" s="1"/>
  <c r="AG95" i="4" s="1"/>
  <c r="AG115" i="4" s="1"/>
  <c r="AG135" i="4" s="1"/>
  <c r="AG155" i="4" s="1"/>
  <c r="AG175" i="4" s="1"/>
  <c r="AG195" i="4" s="1"/>
  <c r="AG215" i="4" s="1"/>
  <c r="AG235" i="4" s="1"/>
  <c r="AG36" i="4"/>
  <c r="AG56" i="4" s="1"/>
  <c r="AG76" i="4" s="1"/>
  <c r="AG96" i="4" s="1"/>
  <c r="AG116" i="4" s="1"/>
  <c r="AG136" i="4" s="1"/>
  <c r="AG156" i="4" s="1"/>
  <c r="AG176" i="4" s="1"/>
  <c r="AG196" i="4" s="1"/>
  <c r="AG216" i="4" s="1"/>
  <c r="AG236" i="4" s="1"/>
  <c r="AG37" i="4"/>
  <c r="AG57" i="4" s="1"/>
  <c r="AG77" i="4" s="1"/>
  <c r="AG97" i="4" s="1"/>
  <c r="AG117" i="4" s="1"/>
  <c r="AG137" i="4" s="1"/>
  <c r="AG157" i="4" s="1"/>
  <c r="AG177" i="4" s="1"/>
  <c r="AG197" i="4" s="1"/>
  <c r="AG217" i="4" s="1"/>
  <c r="AG237" i="4" s="1"/>
  <c r="AG38" i="4"/>
  <c r="AG58" i="4" s="1"/>
  <c r="AG78" i="4" s="1"/>
  <c r="AG98" i="4" s="1"/>
  <c r="AG118" i="4" s="1"/>
  <c r="AG138" i="4" s="1"/>
  <c r="AG158" i="4" s="1"/>
  <c r="AG178" i="4" s="1"/>
  <c r="AG198" i="4" s="1"/>
  <c r="AG218" i="4" s="1"/>
  <c r="AG238" i="4" s="1"/>
  <c r="AG39" i="4"/>
  <c r="AG59" i="4" s="1"/>
  <c r="AG79" i="4" s="1"/>
  <c r="AG99" i="4" s="1"/>
  <c r="AG119" i="4" s="1"/>
  <c r="AG139" i="4" s="1"/>
  <c r="AG159" i="4" s="1"/>
  <c r="AG179" i="4" s="1"/>
  <c r="AG199" i="4" s="1"/>
  <c r="AG219" i="4" s="1"/>
  <c r="AG239" i="4" s="1"/>
  <c r="AG40" i="4"/>
  <c r="AG60" i="4" s="1"/>
  <c r="AG80" i="4" s="1"/>
  <c r="AG100" i="4" s="1"/>
  <c r="AG120" i="4" s="1"/>
  <c r="AG140" i="4" s="1"/>
  <c r="AG160" i="4" s="1"/>
  <c r="AG180" i="4" s="1"/>
  <c r="AG200" i="4" s="1"/>
  <c r="AG220" i="4" s="1"/>
  <c r="AG240" i="4" s="1"/>
  <c r="AF5" i="4"/>
  <c r="AF25" i="4" s="1"/>
  <c r="AF45" i="4" s="1"/>
  <c r="AF65" i="4" s="1"/>
  <c r="AF85" i="4" s="1"/>
  <c r="AF105" i="4" s="1"/>
  <c r="AF125" i="4" s="1"/>
  <c r="AF145" i="4" s="1"/>
  <c r="AF165" i="4" s="1"/>
  <c r="AF185" i="4" s="1"/>
  <c r="AF205" i="4" s="1"/>
  <c r="AF225" i="4" s="1"/>
  <c r="AF6" i="4"/>
  <c r="AF26" i="4" s="1"/>
  <c r="AF46" i="4" s="1"/>
  <c r="AF66" i="4" s="1"/>
  <c r="AF86" i="4" s="1"/>
  <c r="AF106" i="4" s="1"/>
  <c r="AF126" i="4" s="1"/>
  <c r="AF146" i="4" s="1"/>
  <c r="AF166" i="4" s="1"/>
  <c r="AF186" i="4" s="1"/>
  <c r="AF206" i="4" s="1"/>
  <c r="AF226" i="4" s="1"/>
  <c r="AF7" i="4"/>
  <c r="AF27" i="4" s="1"/>
  <c r="AF47" i="4" s="1"/>
  <c r="AF67" i="4" s="1"/>
  <c r="AF87" i="4" s="1"/>
  <c r="AF107" i="4" s="1"/>
  <c r="AF127" i="4" s="1"/>
  <c r="AF147" i="4" s="1"/>
  <c r="AF167" i="4" s="1"/>
  <c r="AF187" i="4" s="1"/>
  <c r="AF207" i="4" s="1"/>
  <c r="AF227" i="4" s="1"/>
  <c r="AF8" i="4"/>
  <c r="AF28" i="4" s="1"/>
  <c r="AF48" i="4" s="1"/>
  <c r="AF68" i="4" s="1"/>
  <c r="AF88" i="4" s="1"/>
  <c r="AF108" i="4" s="1"/>
  <c r="AF128" i="4" s="1"/>
  <c r="AF148" i="4" s="1"/>
  <c r="AF168" i="4" s="1"/>
  <c r="AF188" i="4" s="1"/>
  <c r="AF208" i="4" s="1"/>
  <c r="AF228" i="4" s="1"/>
  <c r="AF9" i="4"/>
  <c r="AF29" i="4" s="1"/>
  <c r="AF49" i="4" s="1"/>
  <c r="AF69" i="4" s="1"/>
  <c r="AF89" i="4" s="1"/>
  <c r="AF109" i="4" s="1"/>
  <c r="AF129" i="4" s="1"/>
  <c r="AF149" i="4" s="1"/>
  <c r="AF169" i="4" s="1"/>
  <c r="AF189" i="4" s="1"/>
  <c r="AF209" i="4" s="1"/>
  <c r="AF229" i="4" s="1"/>
  <c r="AF10" i="4"/>
  <c r="AF30" i="4" s="1"/>
  <c r="AF50" i="4" s="1"/>
  <c r="AF70" i="4" s="1"/>
  <c r="AF90" i="4" s="1"/>
  <c r="AF110" i="4" s="1"/>
  <c r="AF130" i="4" s="1"/>
  <c r="AF150" i="4" s="1"/>
  <c r="AF170" i="4" s="1"/>
  <c r="AF190" i="4" s="1"/>
  <c r="AF210" i="4" s="1"/>
  <c r="AF230" i="4" s="1"/>
  <c r="AF11" i="4"/>
  <c r="AF31" i="4" s="1"/>
  <c r="AF51" i="4" s="1"/>
  <c r="AF71" i="4" s="1"/>
  <c r="AF91" i="4" s="1"/>
  <c r="AF111" i="4" s="1"/>
  <c r="AF131" i="4" s="1"/>
  <c r="AF151" i="4" s="1"/>
  <c r="AF171" i="4" s="1"/>
  <c r="AF191" i="4" s="1"/>
  <c r="AF211" i="4" s="1"/>
  <c r="AF231" i="4" s="1"/>
  <c r="AF12" i="4"/>
  <c r="AF32" i="4" s="1"/>
  <c r="AF52" i="4" s="1"/>
  <c r="AF72" i="4" s="1"/>
  <c r="AF92" i="4" s="1"/>
  <c r="AF112" i="4" s="1"/>
  <c r="AF132" i="4" s="1"/>
  <c r="AF152" i="4" s="1"/>
  <c r="AF172" i="4" s="1"/>
  <c r="AF192" i="4" s="1"/>
  <c r="AF212" i="4" s="1"/>
  <c r="AF232" i="4" s="1"/>
  <c r="AF13" i="4"/>
  <c r="AF33" i="4" s="1"/>
  <c r="AF53" i="4" s="1"/>
  <c r="AF73" i="4" s="1"/>
  <c r="AF93" i="4" s="1"/>
  <c r="AF113" i="4" s="1"/>
  <c r="AF133" i="4" s="1"/>
  <c r="AF153" i="4" s="1"/>
  <c r="AF173" i="4" s="1"/>
  <c r="AF193" i="4" s="1"/>
  <c r="AF213" i="4" s="1"/>
  <c r="AF233" i="4" s="1"/>
  <c r="AF14" i="4"/>
  <c r="AF34" i="4" s="1"/>
  <c r="AF54" i="4" s="1"/>
  <c r="AF74" i="4" s="1"/>
  <c r="AF94" i="4" s="1"/>
  <c r="AF114" i="4" s="1"/>
  <c r="AF134" i="4" s="1"/>
  <c r="AF154" i="4" s="1"/>
  <c r="AF174" i="4" s="1"/>
  <c r="AF194" i="4" s="1"/>
  <c r="AF214" i="4" s="1"/>
  <c r="AF234" i="4" s="1"/>
  <c r="AF15" i="4"/>
  <c r="AF35" i="4" s="1"/>
  <c r="AF55" i="4" s="1"/>
  <c r="AF75" i="4" s="1"/>
  <c r="AF95" i="4" s="1"/>
  <c r="AF115" i="4" s="1"/>
  <c r="AF135" i="4" s="1"/>
  <c r="AF155" i="4" s="1"/>
  <c r="AF175" i="4" s="1"/>
  <c r="AF195" i="4" s="1"/>
  <c r="AF215" i="4" s="1"/>
  <c r="AF235" i="4" s="1"/>
  <c r="AF16" i="4"/>
  <c r="AF36" i="4" s="1"/>
  <c r="AF56" i="4" s="1"/>
  <c r="AF76" i="4" s="1"/>
  <c r="AF96" i="4" s="1"/>
  <c r="AF116" i="4" s="1"/>
  <c r="AF136" i="4" s="1"/>
  <c r="AF156" i="4" s="1"/>
  <c r="AF176" i="4" s="1"/>
  <c r="AF196" i="4" s="1"/>
  <c r="AF216" i="4" s="1"/>
  <c r="AF236" i="4" s="1"/>
  <c r="AF17" i="4"/>
  <c r="AF37" i="4" s="1"/>
  <c r="AF57" i="4" s="1"/>
  <c r="AF77" i="4" s="1"/>
  <c r="AF97" i="4" s="1"/>
  <c r="AF117" i="4" s="1"/>
  <c r="AF137" i="4" s="1"/>
  <c r="AF157" i="4" s="1"/>
  <c r="AF177" i="4" s="1"/>
  <c r="AF197" i="4" s="1"/>
  <c r="AF217" i="4" s="1"/>
  <c r="AF237" i="4" s="1"/>
  <c r="AF18" i="4"/>
  <c r="AF38" i="4" s="1"/>
  <c r="AF58" i="4" s="1"/>
  <c r="AF78" i="4" s="1"/>
  <c r="AF98" i="4" s="1"/>
  <c r="AF118" i="4" s="1"/>
  <c r="AF138" i="4" s="1"/>
  <c r="AF158" i="4" s="1"/>
  <c r="AF178" i="4" s="1"/>
  <c r="AF198" i="4" s="1"/>
  <c r="AF218" i="4" s="1"/>
  <c r="AF238" i="4" s="1"/>
  <c r="AF19" i="4"/>
  <c r="AF39" i="4" s="1"/>
  <c r="AF59" i="4" s="1"/>
  <c r="AF79" i="4" s="1"/>
  <c r="AF99" i="4" s="1"/>
  <c r="AF119" i="4" s="1"/>
  <c r="AF139" i="4" s="1"/>
  <c r="AF159" i="4" s="1"/>
  <c r="AF179" i="4" s="1"/>
  <c r="AF199" i="4" s="1"/>
  <c r="AF219" i="4" s="1"/>
  <c r="AF239" i="4" s="1"/>
  <c r="AF20" i="4"/>
  <c r="AF40" i="4" s="1"/>
  <c r="AF60" i="4" s="1"/>
  <c r="AF80" i="4" s="1"/>
  <c r="AF100" i="4" s="1"/>
  <c r="AF120" i="4" s="1"/>
  <c r="AF140" i="4" s="1"/>
  <c r="AF160" i="4" s="1"/>
  <c r="AF180" i="4" s="1"/>
  <c r="AF200" i="4" s="1"/>
  <c r="AF220" i="4" s="1"/>
  <c r="AF240" i="4" s="1"/>
  <c r="AE25" i="4"/>
  <c r="AE45" i="4" s="1"/>
  <c r="AE65" i="4" s="1"/>
  <c r="AE85" i="4" s="1"/>
  <c r="AE105" i="4" s="1"/>
  <c r="AE125" i="4" s="1"/>
  <c r="AE145" i="4" s="1"/>
  <c r="AE165" i="4" s="1"/>
  <c r="AE185" i="4" s="1"/>
  <c r="AE205" i="4" s="1"/>
  <c r="AE225" i="4" s="1"/>
  <c r="AE26" i="4"/>
  <c r="AE46" i="4" s="1"/>
  <c r="AE66" i="4" s="1"/>
  <c r="AE86" i="4" s="1"/>
  <c r="AE106" i="4" s="1"/>
  <c r="AE126" i="4" s="1"/>
  <c r="AE146" i="4" s="1"/>
  <c r="AE166" i="4" s="1"/>
  <c r="AE186" i="4" s="1"/>
  <c r="AE206" i="4" s="1"/>
  <c r="AE226" i="4" s="1"/>
  <c r="AE27" i="4"/>
  <c r="AE47" i="4" s="1"/>
  <c r="AE67" i="4" s="1"/>
  <c r="AE87" i="4" s="1"/>
  <c r="AE107" i="4" s="1"/>
  <c r="AE127" i="4" s="1"/>
  <c r="AE147" i="4" s="1"/>
  <c r="AE167" i="4" s="1"/>
  <c r="AE187" i="4" s="1"/>
  <c r="AE207" i="4" s="1"/>
  <c r="AE227" i="4" s="1"/>
  <c r="AE28" i="4"/>
  <c r="AE48" i="4" s="1"/>
  <c r="AE68" i="4" s="1"/>
  <c r="AE88" i="4" s="1"/>
  <c r="AE108" i="4" s="1"/>
  <c r="AE128" i="4" s="1"/>
  <c r="AE148" i="4" s="1"/>
  <c r="AE168" i="4" s="1"/>
  <c r="AE188" i="4" s="1"/>
  <c r="AE208" i="4" s="1"/>
  <c r="AE228" i="4" s="1"/>
  <c r="AE29" i="4"/>
  <c r="AE49" i="4" s="1"/>
  <c r="AE69" i="4" s="1"/>
  <c r="AE89" i="4" s="1"/>
  <c r="AE109" i="4" s="1"/>
  <c r="AE129" i="4" s="1"/>
  <c r="AE149" i="4" s="1"/>
  <c r="AE169" i="4" s="1"/>
  <c r="AE189" i="4" s="1"/>
  <c r="AE209" i="4" s="1"/>
  <c r="AE229" i="4" s="1"/>
  <c r="AE30" i="4"/>
  <c r="AE50" i="4" s="1"/>
  <c r="AE70" i="4" s="1"/>
  <c r="AE90" i="4" s="1"/>
  <c r="AE110" i="4" s="1"/>
  <c r="AE130" i="4" s="1"/>
  <c r="AE150" i="4" s="1"/>
  <c r="AE170" i="4" s="1"/>
  <c r="AE190" i="4" s="1"/>
  <c r="AE210" i="4" s="1"/>
  <c r="AE230" i="4" s="1"/>
  <c r="AE31" i="4"/>
  <c r="AE51" i="4" s="1"/>
  <c r="AE71" i="4" s="1"/>
  <c r="AE91" i="4" s="1"/>
  <c r="AE111" i="4" s="1"/>
  <c r="AE131" i="4" s="1"/>
  <c r="AE151" i="4" s="1"/>
  <c r="AE171" i="4" s="1"/>
  <c r="AE191" i="4" s="1"/>
  <c r="AE211" i="4" s="1"/>
  <c r="AE231" i="4" s="1"/>
  <c r="AE32" i="4"/>
  <c r="AE52" i="4" s="1"/>
  <c r="AE72" i="4" s="1"/>
  <c r="AE92" i="4" s="1"/>
  <c r="AE112" i="4" s="1"/>
  <c r="AE132" i="4" s="1"/>
  <c r="AE152" i="4" s="1"/>
  <c r="AE172" i="4" s="1"/>
  <c r="AE192" i="4" s="1"/>
  <c r="AE212" i="4" s="1"/>
  <c r="AE232" i="4" s="1"/>
  <c r="AE33" i="4"/>
  <c r="AE53" i="4" s="1"/>
  <c r="AE73" i="4" s="1"/>
  <c r="AE93" i="4" s="1"/>
  <c r="AE113" i="4" s="1"/>
  <c r="AE133" i="4" s="1"/>
  <c r="AE153" i="4" s="1"/>
  <c r="AE173" i="4" s="1"/>
  <c r="AE193" i="4" s="1"/>
  <c r="AE213" i="4" s="1"/>
  <c r="AE233" i="4" s="1"/>
  <c r="AE34" i="4"/>
  <c r="AE54" i="4" s="1"/>
  <c r="AE74" i="4" s="1"/>
  <c r="AE94" i="4" s="1"/>
  <c r="AE114" i="4" s="1"/>
  <c r="AE134" i="4" s="1"/>
  <c r="AE154" i="4" s="1"/>
  <c r="AE174" i="4" s="1"/>
  <c r="AE194" i="4" s="1"/>
  <c r="AE214" i="4" s="1"/>
  <c r="AE234" i="4" s="1"/>
  <c r="AE35" i="4"/>
  <c r="AE55" i="4" s="1"/>
  <c r="AE75" i="4" s="1"/>
  <c r="AE95" i="4" s="1"/>
  <c r="AE115" i="4" s="1"/>
  <c r="AE135" i="4" s="1"/>
  <c r="AE155" i="4" s="1"/>
  <c r="AE175" i="4" s="1"/>
  <c r="AE195" i="4" s="1"/>
  <c r="AE215" i="4" s="1"/>
  <c r="AE235" i="4" s="1"/>
  <c r="AE36" i="4"/>
  <c r="AE56" i="4" s="1"/>
  <c r="AE76" i="4" s="1"/>
  <c r="AE96" i="4" s="1"/>
  <c r="AE116" i="4" s="1"/>
  <c r="AE136" i="4" s="1"/>
  <c r="AE156" i="4" s="1"/>
  <c r="AE176" i="4" s="1"/>
  <c r="AE196" i="4" s="1"/>
  <c r="AE216" i="4" s="1"/>
  <c r="AE236" i="4" s="1"/>
  <c r="AE37" i="4"/>
  <c r="AE57" i="4" s="1"/>
  <c r="AE77" i="4" s="1"/>
  <c r="AE97" i="4" s="1"/>
  <c r="AE117" i="4" s="1"/>
  <c r="AE137" i="4" s="1"/>
  <c r="AE157" i="4" s="1"/>
  <c r="AE177" i="4" s="1"/>
  <c r="AE197" i="4" s="1"/>
  <c r="AE217" i="4" s="1"/>
  <c r="AE237" i="4" s="1"/>
  <c r="AE38" i="4"/>
  <c r="AE58" i="4" s="1"/>
  <c r="AE78" i="4" s="1"/>
  <c r="AE98" i="4" s="1"/>
  <c r="AE118" i="4" s="1"/>
  <c r="AE138" i="4" s="1"/>
  <c r="AE158" i="4" s="1"/>
  <c r="AE178" i="4" s="1"/>
  <c r="AE198" i="4" s="1"/>
  <c r="AE218" i="4" s="1"/>
  <c r="AE238" i="4" s="1"/>
  <c r="AE39" i="4"/>
  <c r="AE59" i="4" s="1"/>
  <c r="AE79" i="4" s="1"/>
  <c r="AE99" i="4" s="1"/>
  <c r="AE119" i="4" s="1"/>
  <c r="AE139" i="4" s="1"/>
  <c r="AE159" i="4" s="1"/>
  <c r="AE179" i="4" s="1"/>
  <c r="AE199" i="4" s="1"/>
  <c r="AE219" i="4" s="1"/>
  <c r="AE239" i="4" s="1"/>
  <c r="AE40" i="4"/>
  <c r="AE60" i="4" s="1"/>
  <c r="AE80" i="4" s="1"/>
  <c r="AE100" i="4" s="1"/>
  <c r="AE120" i="4" s="1"/>
  <c r="AE140" i="4" s="1"/>
  <c r="AE160" i="4" s="1"/>
  <c r="AE180" i="4" s="1"/>
  <c r="AE200" i="4" s="1"/>
  <c r="AE220" i="4" s="1"/>
  <c r="AE240" i="4" s="1"/>
  <c r="AD5" i="4"/>
  <c r="AD25" i="4" s="1"/>
  <c r="AD45" i="4" s="1"/>
  <c r="AD65" i="4" s="1"/>
  <c r="AD85" i="4" s="1"/>
  <c r="AD105" i="4" s="1"/>
  <c r="AD125" i="4" s="1"/>
  <c r="AD145" i="4" s="1"/>
  <c r="AD165" i="4" s="1"/>
  <c r="AD185" i="4" s="1"/>
  <c r="AD205" i="4" s="1"/>
  <c r="AD225" i="4" s="1"/>
  <c r="AD6" i="4"/>
  <c r="AD26" i="4" s="1"/>
  <c r="AD46" i="4" s="1"/>
  <c r="AD66" i="4" s="1"/>
  <c r="AD86" i="4" s="1"/>
  <c r="AD106" i="4" s="1"/>
  <c r="AD126" i="4" s="1"/>
  <c r="AD146" i="4" s="1"/>
  <c r="AD166" i="4" s="1"/>
  <c r="AD186" i="4" s="1"/>
  <c r="AD206" i="4" s="1"/>
  <c r="AD226" i="4" s="1"/>
  <c r="AD7" i="4"/>
  <c r="AD27" i="4" s="1"/>
  <c r="AD47" i="4" s="1"/>
  <c r="AD67" i="4" s="1"/>
  <c r="AD87" i="4" s="1"/>
  <c r="AD107" i="4" s="1"/>
  <c r="AD127" i="4" s="1"/>
  <c r="AD147" i="4" s="1"/>
  <c r="AD167" i="4" s="1"/>
  <c r="AD187" i="4" s="1"/>
  <c r="AD207" i="4" s="1"/>
  <c r="AD227" i="4" s="1"/>
  <c r="AD8" i="4"/>
  <c r="AD28" i="4" s="1"/>
  <c r="AD48" i="4" s="1"/>
  <c r="AD68" i="4" s="1"/>
  <c r="AD88" i="4" s="1"/>
  <c r="AD108" i="4" s="1"/>
  <c r="AD128" i="4" s="1"/>
  <c r="AD148" i="4" s="1"/>
  <c r="AD168" i="4" s="1"/>
  <c r="AD188" i="4" s="1"/>
  <c r="AD208" i="4" s="1"/>
  <c r="AD228" i="4" s="1"/>
  <c r="AD9" i="4"/>
  <c r="AD29" i="4" s="1"/>
  <c r="AD49" i="4" s="1"/>
  <c r="AD69" i="4" s="1"/>
  <c r="AD89" i="4" s="1"/>
  <c r="AD109" i="4" s="1"/>
  <c r="AD129" i="4" s="1"/>
  <c r="AD149" i="4" s="1"/>
  <c r="AD169" i="4" s="1"/>
  <c r="AD189" i="4" s="1"/>
  <c r="AD209" i="4" s="1"/>
  <c r="AD229" i="4" s="1"/>
  <c r="AD10" i="4"/>
  <c r="AD30" i="4" s="1"/>
  <c r="AD50" i="4" s="1"/>
  <c r="AD70" i="4" s="1"/>
  <c r="AD90" i="4" s="1"/>
  <c r="AD110" i="4" s="1"/>
  <c r="AD130" i="4" s="1"/>
  <c r="AD150" i="4" s="1"/>
  <c r="AD170" i="4" s="1"/>
  <c r="AD190" i="4" s="1"/>
  <c r="AD210" i="4" s="1"/>
  <c r="AD230" i="4" s="1"/>
  <c r="AD11" i="4"/>
  <c r="AD31" i="4" s="1"/>
  <c r="AD51" i="4" s="1"/>
  <c r="AD71" i="4" s="1"/>
  <c r="AD91" i="4" s="1"/>
  <c r="AD111" i="4" s="1"/>
  <c r="AD131" i="4" s="1"/>
  <c r="AD151" i="4" s="1"/>
  <c r="AD171" i="4" s="1"/>
  <c r="AD191" i="4" s="1"/>
  <c r="AD211" i="4" s="1"/>
  <c r="AD231" i="4" s="1"/>
  <c r="AD12" i="4"/>
  <c r="AD32" i="4" s="1"/>
  <c r="AD52" i="4" s="1"/>
  <c r="AD72" i="4" s="1"/>
  <c r="AD92" i="4" s="1"/>
  <c r="AD112" i="4" s="1"/>
  <c r="AD132" i="4" s="1"/>
  <c r="AD152" i="4" s="1"/>
  <c r="AD172" i="4" s="1"/>
  <c r="AD192" i="4" s="1"/>
  <c r="AD212" i="4" s="1"/>
  <c r="AD232" i="4" s="1"/>
  <c r="AD13" i="4"/>
  <c r="AD33" i="4" s="1"/>
  <c r="AD53" i="4" s="1"/>
  <c r="AD73" i="4" s="1"/>
  <c r="AD93" i="4" s="1"/>
  <c r="AD113" i="4" s="1"/>
  <c r="AD133" i="4" s="1"/>
  <c r="AD153" i="4" s="1"/>
  <c r="AD173" i="4" s="1"/>
  <c r="AD193" i="4" s="1"/>
  <c r="AD213" i="4" s="1"/>
  <c r="AD233" i="4" s="1"/>
  <c r="AD14" i="4"/>
  <c r="AD34" i="4" s="1"/>
  <c r="AD54" i="4" s="1"/>
  <c r="AD74" i="4" s="1"/>
  <c r="AD94" i="4" s="1"/>
  <c r="AD114" i="4" s="1"/>
  <c r="AD134" i="4" s="1"/>
  <c r="AD154" i="4" s="1"/>
  <c r="AD174" i="4" s="1"/>
  <c r="AD194" i="4" s="1"/>
  <c r="AD214" i="4" s="1"/>
  <c r="AD234" i="4" s="1"/>
  <c r="AD15" i="4"/>
  <c r="AD35" i="4" s="1"/>
  <c r="AD55" i="4" s="1"/>
  <c r="AD75" i="4" s="1"/>
  <c r="AD95" i="4" s="1"/>
  <c r="AD115" i="4" s="1"/>
  <c r="AD135" i="4" s="1"/>
  <c r="AD155" i="4" s="1"/>
  <c r="AD175" i="4" s="1"/>
  <c r="AD195" i="4" s="1"/>
  <c r="AD215" i="4" s="1"/>
  <c r="AD235" i="4" s="1"/>
  <c r="AD16" i="4"/>
  <c r="AD36" i="4" s="1"/>
  <c r="AD56" i="4" s="1"/>
  <c r="AD76" i="4" s="1"/>
  <c r="AD96" i="4" s="1"/>
  <c r="AD116" i="4" s="1"/>
  <c r="AD136" i="4" s="1"/>
  <c r="AD156" i="4" s="1"/>
  <c r="AD176" i="4" s="1"/>
  <c r="AD196" i="4" s="1"/>
  <c r="AD216" i="4" s="1"/>
  <c r="AD236" i="4" s="1"/>
  <c r="AD17" i="4"/>
  <c r="AD37" i="4" s="1"/>
  <c r="AD57" i="4" s="1"/>
  <c r="AD77" i="4" s="1"/>
  <c r="AD97" i="4" s="1"/>
  <c r="AD117" i="4" s="1"/>
  <c r="AD137" i="4" s="1"/>
  <c r="AD157" i="4" s="1"/>
  <c r="AD177" i="4" s="1"/>
  <c r="AD197" i="4" s="1"/>
  <c r="AD217" i="4" s="1"/>
  <c r="AD237" i="4" s="1"/>
  <c r="AD18" i="4"/>
  <c r="AD38" i="4" s="1"/>
  <c r="AD58" i="4" s="1"/>
  <c r="AD78" i="4" s="1"/>
  <c r="AD98" i="4" s="1"/>
  <c r="AD118" i="4" s="1"/>
  <c r="AD138" i="4" s="1"/>
  <c r="AD158" i="4" s="1"/>
  <c r="AD178" i="4" s="1"/>
  <c r="AD198" i="4" s="1"/>
  <c r="AD218" i="4" s="1"/>
  <c r="AD238" i="4" s="1"/>
  <c r="AD19" i="4"/>
  <c r="AD39" i="4" s="1"/>
  <c r="AD59" i="4" s="1"/>
  <c r="AD79" i="4" s="1"/>
  <c r="AD99" i="4" s="1"/>
  <c r="AD119" i="4" s="1"/>
  <c r="AD139" i="4" s="1"/>
  <c r="AD159" i="4" s="1"/>
  <c r="AD179" i="4" s="1"/>
  <c r="AD199" i="4" s="1"/>
  <c r="AD219" i="4" s="1"/>
  <c r="AD239" i="4" s="1"/>
  <c r="AD20" i="4"/>
  <c r="AD40" i="4" s="1"/>
  <c r="AD60" i="4" s="1"/>
  <c r="AD80" i="4" s="1"/>
  <c r="AD100" i="4" s="1"/>
  <c r="AD120" i="4" s="1"/>
  <c r="AD140" i="4" s="1"/>
  <c r="AD160" i="4" s="1"/>
  <c r="AD180" i="4" s="1"/>
  <c r="AD200" i="4" s="1"/>
  <c r="AD220" i="4" s="1"/>
  <c r="AD240" i="4" s="1"/>
  <c r="AC25" i="4"/>
  <c r="AC45" i="4" s="1"/>
  <c r="AC65" i="4" s="1"/>
  <c r="AC85" i="4" s="1"/>
  <c r="AC105" i="4" s="1"/>
  <c r="AC125" i="4" s="1"/>
  <c r="AC145" i="4" s="1"/>
  <c r="AC165" i="4" s="1"/>
  <c r="AC185" i="4" s="1"/>
  <c r="AC205" i="4" s="1"/>
  <c r="AC225" i="4" s="1"/>
  <c r="AC26" i="4"/>
  <c r="AC46" i="4" s="1"/>
  <c r="AC66" i="4" s="1"/>
  <c r="AC86" i="4" s="1"/>
  <c r="AC106" i="4" s="1"/>
  <c r="AC126" i="4" s="1"/>
  <c r="AC146" i="4" s="1"/>
  <c r="AC166" i="4" s="1"/>
  <c r="AC186" i="4" s="1"/>
  <c r="AC206" i="4" s="1"/>
  <c r="AC226" i="4" s="1"/>
  <c r="AC27" i="4"/>
  <c r="AC47" i="4" s="1"/>
  <c r="AC67" i="4" s="1"/>
  <c r="AC87" i="4" s="1"/>
  <c r="AC107" i="4" s="1"/>
  <c r="AC127" i="4" s="1"/>
  <c r="AC147" i="4" s="1"/>
  <c r="AC167" i="4" s="1"/>
  <c r="AC187" i="4" s="1"/>
  <c r="AC207" i="4" s="1"/>
  <c r="AC227" i="4" s="1"/>
  <c r="AC28" i="4"/>
  <c r="AC48" i="4" s="1"/>
  <c r="AC68" i="4" s="1"/>
  <c r="AC88" i="4" s="1"/>
  <c r="AC108" i="4" s="1"/>
  <c r="AC128" i="4" s="1"/>
  <c r="AC148" i="4" s="1"/>
  <c r="AC168" i="4" s="1"/>
  <c r="AC188" i="4" s="1"/>
  <c r="AC208" i="4" s="1"/>
  <c r="AC228" i="4" s="1"/>
  <c r="AC29" i="4"/>
  <c r="AC49" i="4" s="1"/>
  <c r="AC69" i="4" s="1"/>
  <c r="AC89" i="4" s="1"/>
  <c r="AC109" i="4" s="1"/>
  <c r="AC129" i="4" s="1"/>
  <c r="AC149" i="4" s="1"/>
  <c r="AC169" i="4" s="1"/>
  <c r="AC189" i="4" s="1"/>
  <c r="AC209" i="4" s="1"/>
  <c r="AC229" i="4" s="1"/>
  <c r="AC30" i="4"/>
  <c r="AC50" i="4" s="1"/>
  <c r="AC70" i="4" s="1"/>
  <c r="AC90" i="4" s="1"/>
  <c r="AC110" i="4" s="1"/>
  <c r="AC130" i="4" s="1"/>
  <c r="AC150" i="4" s="1"/>
  <c r="AC170" i="4" s="1"/>
  <c r="AC190" i="4" s="1"/>
  <c r="AC210" i="4" s="1"/>
  <c r="AC230" i="4" s="1"/>
  <c r="AC31" i="4"/>
  <c r="AC51" i="4" s="1"/>
  <c r="AC71" i="4" s="1"/>
  <c r="AC91" i="4" s="1"/>
  <c r="AC111" i="4" s="1"/>
  <c r="AC131" i="4" s="1"/>
  <c r="AC151" i="4" s="1"/>
  <c r="AC171" i="4" s="1"/>
  <c r="AC191" i="4" s="1"/>
  <c r="AC211" i="4" s="1"/>
  <c r="AC231" i="4" s="1"/>
  <c r="AC32" i="4"/>
  <c r="AC52" i="4" s="1"/>
  <c r="AC72" i="4" s="1"/>
  <c r="AC92" i="4" s="1"/>
  <c r="AC112" i="4" s="1"/>
  <c r="AC132" i="4" s="1"/>
  <c r="AC152" i="4" s="1"/>
  <c r="AC172" i="4" s="1"/>
  <c r="AC192" i="4" s="1"/>
  <c r="AC212" i="4" s="1"/>
  <c r="AC232" i="4" s="1"/>
  <c r="AC33" i="4"/>
  <c r="AC53" i="4" s="1"/>
  <c r="AC73" i="4" s="1"/>
  <c r="AC93" i="4" s="1"/>
  <c r="AC113" i="4" s="1"/>
  <c r="AC133" i="4" s="1"/>
  <c r="AC153" i="4" s="1"/>
  <c r="AC173" i="4" s="1"/>
  <c r="AC193" i="4" s="1"/>
  <c r="AC213" i="4" s="1"/>
  <c r="AC233" i="4" s="1"/>
  <c r="AC34" i="4"/>
  <c r="AC54" i="4" s="1"/>
  <c r="AC74" i="4" s="1"/>
  <c r="AC94" i="4" s="1"/>
  <c r="AC114" i="4" s="1"/>
  <c r="AC134" i="4" s="1"/>
  <c r="AC154" i="4" s="1"/>
  <c r="AC174" i="4" s="1"/>
  <c r="AC194" i="4" s="1"/>
  <c r="AC214" i="4" s="1"/>
  <c r="AC234" i="4" s="1"/>
  <c r="AC35" i="4"/>
  <c r="AC55" i="4" s="1"/>
  <c r="AC75" i="4" s="1"/>
  <c r="AC95" i="4" s="1"/>
  <c r="AC115" i="4" s="1"/>
  <c r="AC135" i="4" s="1"/>
  <c r="AC155" i="4" s="1"/>
  <c r="AC175" i="4" s="1"/>
  <c r="AC195" i="4" s="1"/>
  <c r="AC215" i="4" s="1"/>
  <c r="AC235" i="4" s="1"/>
  <c r="AC36" i="4"/>
  <c r="AC56" i="4" s="1"/>
  <c r="AC76" i="4" s="1"/>
  <c r="AC96" i="4" s="1"/>
  <c r="AC116" i="4" s="1"/>
  <c r="AC136" i="4" s="1"/>
  <c r="AC156" i="4" s="1"/>
  <c r="AC176" i="4" s="1"/>
  <c r="AC196" i="4" s="1"/>
  <c r="AC216" i="4" s="1"/>
  <c r="AC236" i="4" s="1"/>
  <c r="AC37" i="4"/>
  <c r="AC57" i="4" s="1"/>
  <c r="AC77" i="4" s="1"/>
  <c r="AC97" i="4" s="1"/>
  <c r="AC117" i="4" s="1"/>
  <c r="AC137" i="4" s="1"/>
  <c r="AC157" i="4" s="1"/>
  <c r="AC177" i="4" s="1"/>
  <c r="AC197" i="4" s="1"/>
  <c r="AC217" i="4" s="1"/>
  <c r="AC237" i="4" s="1"/>
  <c r="AC38" i="4"/>
  <c r="AC58" i="4" s="1"/>
  <c r="AC78" i="4" s="1"/>
  <c r="AC98" i="4" s="1"/>
  <c r="AC118" i="4" s="1"/>
  <c r="AC138" i="4" s="1"/>
  <c r="AC158" i="4" s="1"/>
  <c r="AC178" i="4" s="1"/>
  <c r="AC198" i="4" s="1"/>
  <c r="AC218" i="4" s="1"/>
  <c r="AC238" i="4" s="1"/>
  <c r="AC39" i="4"/>
  <c r="AC59" i="4" s="1"/>
  <c r="AC79" i="4" s="1"/>
  <c r="AC99" i="4" s="1"/>
  <c r="AC119" i="4" s="1"/>
  <c r="AC139" i="4" s="1"/>
  <c r="AC159" i="4" s="1"/>
  <c r="AC179" i="4" s="1"/>
  <c r="AC199" i="4" s="1"/>
  <c r="AC219" i="4" s="1"/>
  <c r="AC239" i="4" s="1"/>
  <c r="AC40" i="4"/>
  <c r="AC60" i="4" s="1"/>
  <c r="AC80" i="4" s="1"/>
  <c r="AC100" i="4" s="1"/>
  <c r="AC120" i="4" s="1"/>
  <c r="AC140" i="4" s="1"/>
  <c r="AC160" i="4" s="1"/>
  <c r="AC180" i="4" s="1"/>
  <c r="AC200" i="4" s="1"/>
  <c r="AC220" i="4" s="1"/>
  <c r="AC240" i="4" s="1"/>
  <c r="AB5" i="4"/>
  <c r="AB25" i="4" s="1"/>
  <c r="AB45" i="4" s="1"/>
  <c r="AB65" i="4" s="1"/>
  <c r="AB85" i="4" s="1"/>
  <c r="AB105" i="4" s="1"/>
  <c r="AB125" i="4" s="1"/>
  <c r="AB145" i="4" s="1"/>
  <c r="AB165" i="4" s="1"/>
  <c r="AB185" i="4" s="1"/>
  <c r="AB205" i="4" s="1"/>
  <c r="AB225" i="4" s="1"/>
  <c r="AB6" i="4"/>
  <c r="AB26" i="4" s="1"/>
  <c r="AB46" i="4" s="1"/>
  <c r="AB66" i="4" s="1"/>
  <c r="AB86" i="4" s="1"/>
  <c r="AB106" i="4" s="1"/>
  <c r="AB126" i="4" s="1"/>
  <c r="AB146" i="4" s="1"/>
  <c r="AB166" i="4" s="1"/>
  <c r="AB186" i="4" s="1"/>
  <c r="AB206" i="4" s="1"/>
  <c r="AB226" i="4" s="1"/>
  <c r="AB7" i="4"/>
  <c r="AB27" i="4" s="1"/>
  <c r="AB47" i="4" s="1"/>
  <c r="AB67" i="4" s="1"/>
  <c r="AB87" i="4" s="1"/>
  <c r="AB107" i="4" s="1"/>
  <c r="AB127" i="4" s="1"/>
  <c r="AB147" i="4" s="1"/>
  <c r="AB167" i="4" s="1"/>
  <c r="AB187" i="4" s="1"/>
  <c r="AB207" i="4" s="1"/>
  <c r="AB227" i="4" s="1"/>
  <c r="AB8" i="4"/>
  <c r="AB28" i="4" s="1"/>
  <c r="AB48" i="4" s="1"/>
  <c r="AB68" i="4" s="1"/>
  <c r="AB88" i="4" s="1"/>
  <c r="AB108" i="4" s="1"/>
  <c r="AB128" i="4" s="1"/>
  <c r="AB148" i="4" s="1"/>
  <c r="AB168" i="4" s="1"/>
  <c r="AB188" i="4" s="1"/>
  <c r="AB208" i="4" s="1"/>
  <c r="AB228" i="4" s="1"/>
  <c r="AB9" i="4"/>
  <c r="AB29" i="4" s="1"/>
  <c r="AB49" i="4" s="1"/>
  <c r="AB69" i="4" s="1"/>
  <c r="AB89" i="4" s="1"/>
  <c r="AB109" i="4" s="1"/>
  <c r="AB129" i="4" s="1"/>
  <c r="AB149" i="4" s="1"/>
  <c r="AB169" i="4" s="1"/>
  <c r="AB189" i="4" s="1"/>
  <c r="AB209" i="4" s="1"/>
  <c r="AB229" i="4" s="1"/>
  <c r="AB10" i="4"/>
  <c r="AB30" i="4" s="1"/>
  <c r="AB50" i="4" s="1"/>
  <c r="AB70" i="4" s="1"/>
  <c r="AB90" i="4" s="1"/>
  <c r="AB110" i="4" s="1"/>
  <c r="AB130" i="4" s="1"/>
  <c r="AB150" i="4" s="1"/>
  <c r="AB170" i="4" s="1"/>
  <c r="AB190" i="4" s="1"/>
  <c r="AB210" i="4" s="1"/>
  <c r="AB230" i="4" s="1"/>
  <c r="AB11" i="4"/>
  <c r="AB31" i="4" s="1"/>
  <c r="AB51" i="4" s="1"/>
  <c r="AB71" i="4" s="1"/>
  <c r="AB91" i="4" s="1"/>
  <c r="AB111" i="4" s="1"/>
  <c r="AB131" i="4" s="1"/>
  <c r="AB151" i="4" s="1"/>
  <c r="AB171" i="4" s="1"/>
  <c r="AB191" i="4" s="1"/>
  <c r="AB211" i="4" s="1"/>
  <c r="AB231" i="4" s="1"/>
  <c r="AB12" i="4"/>
  <c r="AB32" i="4" s="1"/>
  <c r="AB52" i="4" s="1"/>
  <c r="AB72" i="4" s="1"/>
  <c r="AB92" i="4" s="1"/>
  <c r="AB112" i="4" s="1"/>
  <c r="AB132" i="4" s="1"/>
  <c r="AB152" i="4" s="1"/>
  <c r="AB172" i="4" s="1"/>
  <c r="AB192" i="4" s="1"/>
  <c r="AB212" i="4" s="1"/>
  <c r="AB232" i="4" s="1"/>
  <c r="AB13" i="4"/>
  <c r="AB33" i="4" s="1"/>
  <c r="AB53" i="4" s="1"/>
  <c r="AB73" i="4" s="1"/>
  <c r="AB93" i="4" s="1"/>
  <c r="AB113" i="4" s="1"/>
  <c r="AB133" i="4" s="1"/>
  <c r="AB153" i="4" s="1"/>
  <c r="AB173" i="4" s="1"/>
  <c r="AB193" i="4" s="1"/>
  <c r="AB213" i="4" s="1"/>
  <c r="AB233" i="4" s="1"/>
  <c r="AB14" i="4"/>
  <c r="AB34" i="4" s="1"/>
  <c r="AB54" i="4" s="1"/>
  <c r="AB74" i="4" s="1"/>
  <c r="AB94" i="4" s="1"/>
  <c r="AB114" i="4" s="1"/>
  <c r="AB134" i="4" s="1"/>
  <c r="AB154" i="4" s="1"/>
  <c r="AB174" i="4" s="1"/>
  <c r="AB194" i="4" s="1"/>
  <c r="AB214" i="4" s="1"/>
  <c r="AB234" i="4" s="1"/>
  <c r="AB15" i="4"/>
  <c r="AB35" i="4" s="1"/>
  <c r="AB55" i="4" s="1"/>
  <c r="AB75" i="4" s="1"/>
  <c r="AB95" i="4" s="1"/>
  <c r="AB115" i="4" s="1"/>
  <c r="AB135" i="4" s="1"/>
  <c r="AB155" i="4" s="1"/>
  <c r="AB175" i="4" s="1"/>
  <c r="AB195" i="4" s="1"/>
  <c r="AB215" i="4" s="1"/>
  <c r="AB235" i="4" s="1"/>
  <c r="AB16" i="4"/>
  <c r="AB36" i="4" s="1"/>
  <c r="AB56" i="4" s="1"/>
  <c r="AB76" i="4" s="1"/>
  <c r="AB96" i="4" s="1"/>
  <c r="AB116" i="4" s="1"/>
  <c r="AB136" i="4" s="1"/>
  <c r="AB156" i="4" s="1"/>
  <c r="AB176" i="4" s="1"/>
  <c r="AB196" i="4" s="1"/>
  <c r="AB216" i="4" s="1"/>
  <c r="AB236" i="4" s="1"/>
  <c r="AB17" i="4"/>
  <c r="AB37" i="4" s="1"/>
  <c r="AB57" i="4" s="1"/>
  <c r="AB77" i="4" s="1"/>
  <c r="AB97" i="4" s="1"/>
  <c r="AB117" i="4" s="1"/>
  <c r="AB137" i="4" s="1"/>
  <c r="AB157" i="4" s="1"/>
  <c r="AB177" i="4" s="1"/>
  <c r="AB197" i="4" s="1"/>
  <c r="AB217" i="4" s="1"/>
  <c r="AB237" i="4" s="1"/>
  <c r="AB18" i="4"/>
  <c r="AB38" i="4" s="1"/>
  <c r="AB58" i="4" s="1"/>
  <c r="AB78" i="4" s="1"/>
  <c r="AB98" i="4" s="1"/>
  <c r="AB118" i="4" s="1"/>
  <c r="AB138" i="4" s="1"/>
  <c r="AB158" i="4" s="1"/>
  <c r="AB178" i="4" s="1"/>
  <c r="AB198" i="4" s="1"/>
  <c r="AB218" i="4" s="1"/>
  <c r="AB238" i="4" s="1"/>
  <c r="AB19" i="4"/>
  <c r="AB39" i="4" s="1"/>
  <c r="AB59" i="4" s="1"/>
  <c r="AB79" i="4" s="1"/>
  <c r="AB99" i="4" s="1"/>
  <c r="AB119" i="4" s="1"/>
  <c r="AB139" i="4" s="1"/>
  <c r="AB159" i="4" s="1"/>
  <c r="AB179" i="4" s="1"/>
  <c r="AB199" i="4" s="1"/>
  <c r="AB219" i="4" s="1"/>
  <c r="AB239" i="4" s="1"/>
  <c r="AB20" i="4"/>
  <c r="AB40" i="4" s="1"/>
  <c r="AB60" i="4" s="1"/>
  <c r="AB80" i="4" s="1"/>
  <c r="AB100" i="4" s="1"/>
  <c r="AB120" i="4" s="1"/>
  <c r="AB140" i="4" s="1"/>
  <c r="AB160" i="4" s="1"/>
  <c r="AB180" i="4" s="1"/>
  <c r="AB200" i="4" s="1"/>
  <c r="AB220" i="4" s="1"/>
  <c r="AB240" i="4" s="1"/>
  <c r="AA5" i="4"/>
  <c r="AA25" i="4" s="1"/>
  <c r="AA45" i="4" s="1"/>
  <c r="AA65" i="4" s="1"/>
  <c r="AA85" i="4" s="1"/>
  <c r="AA105" i="4" s="1"/>
  <c r="AA125" i="4" s="1"/>
  <c r="AA145" i="4" s="1"/>
  <c r="AA165" i="4" s="1"/>
  <c r="AA185" i="4" s="1"/>
  <c r="AA205" i="4" s="1"/>
  <c r="AA225" i="4" s="1"/>
  <c r="AA6" i="4"/>
  <c r="AA26" i="4" s="1"/>
  <c r="AA46" i="4" s="1"/>
  <c r="AA66" i="4" s="1"/>
  <c r="AA86" i="4" s="1"/>
  <c r="AA106" i="4" s="1"/>
  <c r="AA126" i="4" s="1"/>
  <c r="AA146" i="4" s="1"/>
  <c r="AA166" i="4" s="1"/>
  <c r="AA186" i="4" s="1"/>
  <c r="AA206" i="4" s="1"/>
  <c r="AA226" i="4" s="1"/>
  <c r="AA7" i="4"/>
  <c r="AA27" i="4" s="1"/>
  <c r="AA47" i="4" s="1"/>
  <c r="AA67" i="4" s="1"/>
  <c r="AA87" i="4" s="1"/>
  <c r="AA107" i="4" s="1"/>
  <c r="AA127" i="4" s="1"/>
  <c r="AA147" i="4" s="1"/>
  <c r="AA167" i="4" s="1"/>
  <c r="AA187" i="4" s="1"/>
  <c r="AA207" i="4" s="1"/>
  <c r="AA227" i="4" s="1"/>
  <c r="AA8" i="4"/>
  <c r="AA28" i="4" s="1"/>
  <c r="AA48" i="4" s="1"/>
  <c r="AA68" i="4" s="1"/>
  <c r="AA88" i="4" s="1"/>
  <c r="AA108" i="4" s="1"/>
  <c r="AA128" i="4" s="1"/>
  <c r="AA148" i="4" s="1"/>
  <c r="AA168" i="4" s="1"/>
  <c r="AA188" i="4" s="1"/>
  <c r="AA208" i="4" s="1"/>
  <c r="AA228" i="4" s="1"/>
  <c r="AA9" i="4"/>
  <c r="AA29" i="4" s="1"/>
  <c r="AA49" i="4" s="1"/>
  <c r="AA69" i="4" s="1"/>
  <c r="AA89" i="4" s="1"/>
  <c r="AA109" i="4" s="1"/>
  <c r="AA129" i="4" s="1"/>
  <c r="AA149" i="4" s="1"/>
  <c r="AA169" i="4" s="1"/>
  <c r="AA189" i="4" s="1"/>
  <c r="AA209" i="4" s="1"/>
  <c r="AA229" i="4" s="1"/>
  <c r="AA10" i="4"/>
  <c r="AA30" i="4" s="1"/>
  <c r="AA50" i="4" s="1"/>
  <c r="AA70" i="4" s="1"/>
  <c r="AA90" i="4" s="1"/>
  <c r="AA110" i="4" s="1"/>
  <c r="AA130" i="4" s="1"/>
  <c r="AA150" i="4" s="1"/>
  <c r="AA170" i="4" s="1"/>
  <c r="AA190" i="4" s="1"/>
  <c r="AA210" i="4" s="1"/>
  <c r="AA230" i="4" s="1"/>
  <c r="AA11" i="4"/>
  <c r="AA31" i="4" s="1"/>
  <c r="AA51" i="4" s="1"/>
  <c r="AA71" i="4" s="1"/>
  <c r="AA91" i="4" s="1"/>
  <c r="AA111" i="4" s="1"/>
  <c r="AA131" i="4" s="1"/>
  <c r="AA151" i="4" s="1"/>
  <c r="AA171" i="4" s="1"/>
  <c r="AA191" i="4" s="1"/>
  <c r="AA211" i="4" s="1"/>
  <c r="AA231" i="4" s="1"/>
  <c r="AA12" i="4"/>
  <c r="AA32" i="4" s="1"/>
  <c r="AA52" i="4" s="1"/>
  <c r="AA72" i="4" s="1"/>
  <c r="AA92" i="4" s="1"/>
  <c r="AA112" i="4" s="1"/>
  <c r="AA132" i="4" s="1"/>
  <c r="AA152" i="4" s="1"/>
  <c r="AA172" i="4" s="1"/>
  <c r="AA192" i="4" s="1"/>
  <c r="AA212" i="4" s="1"/>
  <c r="AA232" i="4" s="1"/>
  <c r="AA13" i="4"/>
  <c r="AA33" i="4" s="1"/>
  <c r="AA53" i="4" s="1"/>
  <c r="AA73" i="4" s="1"/>
  <c r="AA93" i="4" s="1"/>
  <c r="AA113" i="4" s="1"/>
  <c r="AA133" i="4" s="1"/>
  <c r="AA153" i="4" s="1"/>
  <c r="AA173" i="4" s="1"/>
  <c r="AA193" i="4" s="1"/>
  <c r="AA213" i="4" s="1"/>
  <c r="AA233" i="4" s="1"/>
  <c r="AA14" i="4"/>
  <c r="AA34" i="4" s="1"/>
  <c r="AA54" i="4" s="1"/>
  <c r="AA74" i="4" s="1"/>
  <c r="AA94" i="4" s="1"/>
  <c r="AA114" i="4" s="1"/>
  <c r="AA134" i="4" s="1"/>
  <c r="AA154" i="4" s="1"/>
  <c r="AA174" i="4" s="1"/>
  <c r="AA194" i="4" s="1"/>
  <c r="AA214" i="4" s="1"/>
  <c r="AA234" i="4" s="1"/>
  <c r="AA15" i="4"/>
  <c r="AA35" i="4" s="1"/>
  <c r="AA55" i="4" s="1"/>
  <c r="AA75" i="4" s="1"/>
  <c r="AA95" i="4" s="1"/>
  <c r="AA115" i="4" s="1"/>
  <c r="AA135" i="4" s="1"/>
  <c r="AA155" i="4" s="1"/>
  <c r="AA175" i="4" s="1"/>
  <c r="AA195" i="4" s="1"/>
  <c r="AA215" i="4" s="1"/>
  <c r="AA235" i="4" s="1"/>
  <c r="AA16" i="4"/>
  <c r="AA36" i="4" s="1"/>
  <c r="AA56" i="4" s="1"/>
  <c r="AA76" i="4" s="1"/>
  <c r="AA96" i="4" s="1"/>
  <c r="AA116" i="4" s="1"/>
  <c r="AA136" i="4" s="1"/>
  <c r="AA156" i="4" s="1"/>
  <c r="AA176" i="4" s="1"/>
  <c r="AA196" i="4" s="1"/>
  <c r="AA216" i="4" s="1"/>
  <c r="AA236" i="4" s="1"/>
  <c r="AA17" i="4"/>
  <c r="AA37" i="4" s="1"/>
  <c r="AA57" i="4" s="1"/>
  <c r="AA77" i="4" s="1"/>
  <c r="AA97" i="4" s="1"/>
  <c r="AA117" i="4" s="1"/>
  <c r="AA137" i="4" s="1"/>
  <c r="AA157" i="4" s="1"/>
  <c r="AA177" i="4" s="1"/>
  <c r="AA197" i="4" s="1"/>
  <c r="AA217" i="4" s="1"/>
  <c r="AA237" i="4" s="1"/>
  <c r="AA18" i="4"/>
  <c r="AA38" i="4" s="1"/>
  <c r="AA58" i="4" s="1"/>
  <c r="AA78" i="4" s="1"/>
  <c r="AA98" i="4" s="1"/>
  <c r="AA118" i="4" s="1"/>
  <c r="AA138" i="4" s="1"/>
  <c r="AA158" i="4" s="1"/>
  <c r="AA178" i="4" s="1"/>
  <c r="AA198" i="4" s="1"/>
  <c r="AA218" i="4" s="1"/>
  <c r="AA238" i="4" s="1"/>
  <c r="AA19" i="4"/>
  <c r="AA39" i="4" s="1"/>
  <c r="AA59" i="4" s="1"/>
  <c r="AA79" i="4" s="1"/>
  <c r="AA99" i="4" s="1"/>
  <c r="AA119" i="4" s="1"/>
  <c r="AA139" i="4" s="1"/>
  <c r="AA159" i="4" s="1"/>
  <c r="AA179" i="4" s="1"/>
  <c r="AA199" i="4" s="1"/>
  <c r="AA219" i="4" s="1"/>
  <c r="AA239" i="4" s="1"/>
  <c r="AA20" i="4"/>
  <c r="AA40" i="4" s="1"/>
  <c r="AA60" i="4" s="1"/>
  <c r="AA80" i="4" s="1"/>
  <c r="AA100" i="4" s="1"/>
  <c r="AA120" i="4" s="1"/>
  <c r="AA140" i="4" s="1"/>
  <c r="AA160" i="4" s="1"/>
  <c r="AA180" i="4" s="1"/>
  <c r="AA200" i="4" s="1"/>
  <c r="AA220" i="4" s="1"/>
  <c r="AA240" i="4" s="1"/>
  <c r="Z5" i="4"/>
  <c r="Z25" i="4" s="1"/>
  <c r="Z45" i="4" s="1"/>
  <c r="Z65" i="4" s="1"/>
  <c r="Z85" i="4" s="1"/>
  <c r="Z105" i="4" s="1"/>
  <c r="Z125" i="4" s="1"/>
  <c r="Z145" i="4" s="1"/>
  <c r="Z165" i="4" s="1"/>
  <c r="Z185" i="4" s="1"/>
  <c r="Z205" i="4" s="1"/>
  <c r="Z225" i="4" s="1"/>
  <c r="Z6" i="4"/>
  <c r="Z26" i="4" s="1"/>
  <c r="Z46" i="4" s="1"/>
  <c r="Z66" i="4" s="1"/>
  <c r="Z86" i="4" s="1"/>
  <c r="Z106" i="4" s="1"/>
  <c r="Z126" i="4" s="1"/>
  <c r="Z146" i="4" s="1"/>
  <c r="Z166" i="4" s="1"/>
  <c r="Z186" i="4" s="1"/>
  <c r="Z206" i="4" s="1"/>
  <c r="Z226" i="4" s="1"/>
  <c r="Z7" i="4"/>
  <c r="Z27" i="4" s="1"/>
  <c r="Z47" i="4" s="1"/>
  <c r="Z67" i="4" s="1"/>
  <c r="Z87" i="4" s="1"/>
  <c r="Z107" i="4" s="1"/>
  <c r="Z127" i="4" s="1"/>
  <c r="Z147" i="4" s="1"/>
  <c r="Z167" i="4" s="1"/>
  <c r="Z187" i="4" s="1"/>
  <c r="Z207" i="4" s="1"/>
  <c r="Z227" i="4" s="1"/>
  <c r="Z8" i="4"/>
  <c r="Z28" i="4" s="1"/>
  <c r="Z48" i="4" s="1"/>
  <c r="Z68" i="4" s="1"/>
  <c r="Z88" i="4" s="1"/>
  <c r="Z108" i="4" s="1"/>
  <c r="Z128" i="4" s="1"/>
  <c r="Z148" i="4" s="1"/>
  <c r="Z168" i="4" s="1"/>
  <c r="Z188" i="4" s="1"/>
  <c r="Z208" i="4" s="1"/>
  <c r="Z228" i="4" s="1"/>
  <c r="Z9" i="4"/>
  <c r="Z29" i="4" s="1"/>
  <c r="Z49" i="4" s="1"/>
  <c r="Z69" i="4" s="1"/>
  <c r="Z89" i="4" s="1"/>
  <c r="Z109" i="4" s="1"/>
  <c r="Z129" i="4" s="1"/>
  <c r="Z149" i="4" s="1"/>
  <c r="Z169" i="4" s="1"/>
  <c r="Z189" i="4" s="1"/>
  <c r="Z209" i="4" s="1"/>
  <c r="Z229" i="4" s="1"/>
  <c r="Z10" i="4"/>
  <c r="Z30" i="4" s="1"/>
  <c r="Z50" i="4" s="1"/>
  <c r="Z70" i="4" s="1"/>
  <c r="Z90" i="4" s="1"/>
  <c r="Z110" i="4" s="1"/>
  <c r="Z130" i="4" s="1"/>
  <c r="Z150" i="4" s="1"/>
  <c r="Z170" i="4" s="1"/>
  <c r="Z190" i="4" s="1"/>
  <c r="Z210" i="4" s="1"/>
  <c r="Z230" i="4" s="1"/>
  <c r="Z11" i="4"/>
  <c r="Z31" i="4" s="1"/>
  <c r="Z51" i="4" s="1"/>
  <c r="Z71" i="4" s="1"/>
  <c r="Z91" i="4" s="1"/>
  <c r="Z111" i="4" s="1"/>
  <c r="Z131" i="4" s="1"/>
  <c r="Z151" i="4" s="1"/>
  <c r="Z171" i="4" s="1"/>
  <c r="Z191" i="4" s="1"/>
  <c r="Z211" i="4" s="1"/>
  <c r="Z231" i="4" s="1"/>
  <c r="Z12" i="4"/>
  <c r="Z32" i="4" s="1"/>
  <c r="Z52" i="4" s="1"/>
  <c r="Z72" i="4" s="1"/>
  <c r="Z92" i="4" s="1"/>
  <c r="Z112" i="4" s="1"/>
  <c r="Z132" i="4" s="1"/>
  <c r="Z152" i="4" s="1"/>
  <c r="Z172" i="4" s="1"/>
  <c r="Z192" i="4" s="1"/>
  <c r="Z212" i="4" s="1"/>
  <c r="Z232" i="4" s="1"/>
  <c r="Z13" i="4"/>
  <c r="Z33" i="4" s="1"/>
  <c r="Z53" i="4" s="1"/>
  <c r="Z73" i="4" s="1"/>
  <c r="Z93" i="4" s="1"/>
  <c r="Z113" i="4" s="1"/>
  <c r="Z133" i="4" s="1"/>
  <c r="Z153" i="4" s="1"/>
  <c r="Z173" i="4" s="1"/>
  <c r="Z193" i="4" s="1"/>
  <c r="Z213" i="4" s="1"/>
  <c r="Z233" i="4" s="1"/>
  <c r="Z14" i="4"/>
  <c r="Z34" i="4" s="1"/>
  <c r="Z54" i="4" s="1"/>
  <c r="Z74" i="4" s="1"/>
  <c r="Z94" i="4" s="1"/>
  <c r="Z114" i="4" s="1"/>
  <c r="Z134" i="4" s="1"/>
  <c r="Z154" i="4" s="1"/>
  <c r="Z174" i="4" s="1"/>
  <c r="Z194" i="4" s="1"/>
  <c r="Z214" i="4" s="1"/>
  <c r="Z234" i="4" s="1"/>
  <c r="Z15" i="4"/>
  <c r="Z35" i="4" s="1"/>
  <c r="Z55" i="4" s="1"/>
  <c r="Z75" i="4" s="1"/>
  <c r="Z95" i="4" s="1"/>
  <c r="Z115" i="4" s="1"/>
  <c r="Z135" i="4" s="1"/>
  <c r="Z155" i="4" s="1"/>
  <c r="Z175" i="4" s="1"/>
  <c r="Z195" i="4" s="1"/>
  <c r="Z215" i="4" s="1"/>
  <c r="Z235" i="4" s="1"/>
  <c r="Z16" i="4"/>
  <c r="Z36" i="4" s="1"/>
  <c r="Z56" i="4" s="1"/>
  <c r="Z76" i="4" s="1"/>
  <c r="Z96" i="4" s="1"/>
  <c r="Z116" i="4" s="1"/>
  <c r="Z136" i="4" s="1"/>
  <c r="Z156" i="4" s="1"/>
  <c r="Z176" i="4" s="1"/>
  <c r="Z196" i="4" s="1"/>
  <c r="Z216" i="4" s="1"/>
  <c r="Z236" i="4" s="1"/>
  <c r="Z17" i="4"/>
  <c r="Z37" i="4" s="1"/>
  <c r="Z57" i="4" s="1"/>
  <c r="Z77" i="4" s="1"/>
  <c r="Z97" i="4" s="1"/>
  <c r="Z117" i="4" s="1"/>
  <c r="Z137" i="4" s="1"/>
  <c r="Z157" i="4" s="1"/>
  <c r="Z177" i="4" s="1"/>
  <c r="Z197" i="4" s="1"/>
  <c r="Z217" i="4" s="1"/>
  <c r="Z237" i="4" s="1"/>
  <c r="Z18" i="4"/>
  <c r="Z38" i="4" s="1"/>
  <c r="Z58" i="4" s="1"/>
  <c r="Z78" i="4" s="1"/>
  <c r="Z98" i="4" s="1"/>
  <c r="Z118" i="4" s="1"/>
  <c r="Z138" i="4" s="1"/>
  <c r="Z158" i="4" s="1"/>
  <c r="Z178" i="4" s="1"/>
  <c r="Z198" i="4" s="1"/>
  <c r="Z218" i="4" s="1"/>
  <c r="Z238" i="4" s="1"/>
  <c r="Z19" i="4"/>
  <c r="Z39" i="4" s="1"/>
  <c r="Z59" i="4" s="1"/>
  <c r="Z79" i="4" s="1"/>
  <c r="Z99" i="4" s="1"/>
  <c r="Z119" i="4" s="1"/>
  <c r="Z139" i="4" s="1"/>
  <c r="Z159" i="4" s="1"/>
  <c r="Z179" i="4" s="1"/>
  <c r="Z199" i="4" s="1"/>
  <c r="Z219" i="4" s="1"/>
  <c r="Z239" i="4" s="1"/>
  <c r="Z20" i="4"/>
  <c r="Z40" i="4" s="1"/>
  <c r="Z60" i="4" s="1"/>
  <c r="Z80" i="4" s="1"/>
  <c r="Z100" i="4" s="1"/>
  <c r="Z120" i="4" s="1"/>
  <c r="Z140" i="4" s="1"/>
  <c r="Z160" i="4" s="1"/>
  <c r="Z180" i="4" s="1"/>
  <c r="Z200" i="4" s="1"/>
  <c r="Z220" i="4" s="1"/>
  <c r="Z240" i="4" s="1"/>
  <c r="Y25" i="4"/>
  <c r="Y45" i="4" s="1"/>
  <c r="Y65" i="4" s="1"/>
  <c r="Y85" i="4" s="1"/>
  <c r="Y105" i="4" s="1"/>
  <c r="Y125" i="4" s="1"/>
  <c r="Y145" i="4" s="1"/>
  <c r="Y165" i="4" s="1"/>
  <c r="Y185" i="4" s="1"/>
  <c r="Y205" i="4" s="1"/>
  <c r="Y225" i="4" s="1"/>
  <c r="Y26" i="4"/>
  <c r="Y46" i="4" s="1"/>
  <c r="Y66" i="4" s="1"/>
  <c r="Y86" i="4" s="1"/>
  <c r="Y106" i="4" s="1"/>
  <c r="Y126" i="4" s="1"/>
  <c r="Y146" i="4" s="1"/>
  <c r="Y166" i="4" s="1"/>
  <c r="Y186" i="4" s="1"/>
  <c r="Y206" i="4" s="1"/>
  <c r="Y226" i="4" s="1"/>
  <c r="Y27" i="4"/>
  <c r="Y47" i="4" s="1"/>
  <c r="Y67" i="4" s="1"/>
  <c r="Y87" i="4" s="1"/>
  <c r="Y107" i="4" s="1"/>
  <c r="Y127" i="4" s="1"/>
  <c r="Y147" i="4" s="1"/>
  <c r="Y167" i="4" s="1"/>
  <c r="Y187" i="4" s="1"/>
  <c r="Y207" i="4" s="1"/>
  <c r="Y227" i="4" s="1"/>
  <c r="Y28" i="4"/>
  <c r="Y48" i="4" s="1"/>
  <c r="Y68" i="4" s="1"/>
  <c r="Y88" i="4" s="1"/>
  <c r="Y108" i="4" s="1"/>
  <c r="Y128" i="4" s="1"/>
  <c r="Y148" i="4" s="1"/>
  <c r="Y168" i="4" s="1"/>
  <c r="Y188" i="4" s="1"/>
  <c r="Y208" i="4" s="1"/>
  <c r="Y228" i="4" s="1"/>
  <c r="Y29" i="4"/>
  <c r="Y49" i="4" s="1"/>
  <c r="Y69" i="4" s="1"/>
  <c r="Y89" i="4" s="1"/>
  <c r="Y109" i="4" s="1"/>
  <c r="Y129" i="4" s="1"/>
  <c r="Y149" i="4" s="1"/>
  <c r="Y169" i="4" s="1"/>
  <c r="Y189" i="4" s="1"/>
  <c r="Y209" i="4" s="1"/>
  <c r="Y229" i="4" s="1"/>
  <c r="Y30" i="4"/>
  <c r="Y50" i="4" s="1"/>
  <c r="Y70" i="4" s="1"/>
  <c r="Y90" i="4" s="1"/>
  <c r="Y110" i="4" s="1"/>
  <c r="Y130" i="4" s="1"/>
  <c r="Y150" i="4" s="1"/>
  <c r="Y170" i="4" s="1"/>
  <c r="Y190" i="4" s="1"/>
  <c r="Y210" i="4" s="1"/>
  <c r="Y230" i="4" s="1"/>
  <c r="Y31" i="4"/>
  <c r="Y51" i="4" s="1"/>
  <c r="Y71" i="4" s="1"/>
  <c r="Y91" i="4" s="1"/>
  <c r="Y111" i="4" s="1"/>
  <c r="Y131" i="4" s="1"/>
  <c r="Y151" i="4" s="1"/>
  <c r="Y171" i="4" s="1"/>
  <c r="Y191" i="4" s="1"/>
  <c r="Y211" i="4" s="1"/>
  <c r="Y231" i="4" s="1"/>
  <c r="Y32" i="4"/>
  <c r="Y52" i="4" s="1"/>
  <c r="Y72" i="4" s="1"/>
  <c r="Y92" i="4" s="1"/>
  <c r="Y112" i="4" s="1"/>
  <c r="Y132" i="4" s="1"/>
  <c r="Y152" i="4" s="1"/>
  <c r="Y172" i="4" s="1"/>
  <c r="Y192" i="4" s="1"/>
  <c r="Y212" i="4" s="1"/>
  <c r="Y232" i="4" s="1"/>
  <c r="Y33" i="4"/>
  <c r="Y53" i="4" s="1"/>
  <c r="Y73" i="4" s="1"/>
  <c r="Y93" i="4" s="1"/>
  <c r="Y113" i="4" s="1"/>
  <c r="Y133" i="4" s="1"/>
  <c r="Y153" i="4" s="1"/>
  <c r="Y173" i="4" s="1"/>
  <c r="Y193" i="4" s="1"/>
  <c r="Y213" i="4" s="1"/>
  <c r="Y233" i="4" s="1"/>
  <c r="Y34" i="4"/>
  <c r="Y54" i="4" s="1"/>
  <c r="Y74" i="4" s="1"/>
  <c r="Y94" i="4" s="1"/>
  <c r="Y114" i="4" s="1"/>
  <c r="Y134" i="4" s="1"/>
  <c r="Y154" i="4" s="1"/>
  <c r="Y174" i="4" s="1"/>
  <c r="Y194" i="4" s="1"/>
  <c r="Y214" i="4" s="1"/>
  <c r="Y234" i="4" s="1"/>
  <c r="Y35" i="4"/>
  <c r="Y55" i="4" s="1"/>
  <c r="Y75" i="4" s="1"/>
  <c r="Y95" i="4" s="1"/>
  <c r="Y115" i="4" s="1"/>
  <c r="Y135" i="4" s="1"/>
  <c r="Y155" i="4" s="1"/>
  <c r="Y175" i="4" s="1"/>
  <c r="Y195" i="4" s="1"/>
  <c r="Y215" i="4" s="1"/>
  <c r="Y235" i="4" s="1"/>
  <c r="Y36" i="4"/>
  <c r="Y56" i="4" s="1"/>
  <c r="Y76" i="4" s="1"/>
  <c r="Y96" i="4" s="1"/>
  <c r="Y116" i="4" s="1"/>
  <c r="Y136" i="4" s="1"/>
  <c r="Y156" i="4" s="1"/>
  <c r="Y176" i="4" s="1"/>
  <c r="Y196" i="4" s="1"/>
  <c r="Y216" i="4" s="1"/>
  <c r="Y236" i="4" s="1"/>
  <c r="Y37" i="4"/>
  <c r="Y57" i="4" s="1"/>
  <c r="Y77" i="4" s="1"/>
  <c r="Y97" i="4" s="1"/>
  <c r="Y117" i="4" s="1"/>
  <c r="Y137" i="4" s="1"/>
  <c r="Y157" i="4" s="1"/>
  <c r="Y177" i="4" s="1"/>
  <c r="Y197" i="4" s="1"/>
  <c r="Y217" i="4" s="1"/>
  <c r="Y237" i="4" s="1"/>
  <c r="Y38" i="4"/>
  <c r="Y58" i="4" s="1"/>
  <c r="Y78" i="4" s="1"/>
  <c r="Y98" i="4" s="1"/>
  <c r="Y118" i="4" s="1"/>
  <c r="Y138" i="4" s="1"/>
  <c r="Y158" i="4" s="1"/>
  <c r="Y178" i="4" s="1"/>
  <c r="Y198" i="4" s="1"/>
  <c r="Y218" i="4" s="1"/>
  <c r="Y238" i="4" s="1"/>
  <c r="Y39" i="4"/>
  <c r="Y59" i="4" s="1"/>
  <c r="Y79" i="4" s="1"/>
  <c r="Y99" i="4" s="1"/>
  <c r="Y119" i="4" s="1"/>
  <c r="Y139" i="4" s="1"/>
  <c r="Y159" i="4" s="1"/>
  <c r="Y179" i="4" s="1"/>
  <c r="Y199" i="4" s="1"/>
  <c r="Y219" i="4" s="1"/>
  <c r="Y239" i="4" s="1"/>
  <c r="Y40" i="4"/>
  <c r="Y60" i="4" s="1"/>
  <c r="Y80" i="4" s="1"/>
  <c r="Y100" i="4" s="1"/>
  <c r="Y120" i="4" s="1"/>
  <c r="Y140" i="4" s="1"/>
  <c r="Y160" i="4" s="1"/>
  <c r="Y180" i="4" s="1"/>
  <c r="Y200" i="4" s="1"/>
  <c r="Y220" i="4" s="1"/>
  <c r="Y240" i="4" s="1"/>
  <c r="X5" i="4"/>
  <c r="X25" i="4" s="1"/>
  <c r="X45" i="4" s="1"/>
  <c r="X65" i="4" s="1"/>
  <c r="X85" i="4" s="1"/>
  <c r="X105" i="4" s="1"/>
  <c r="X125" i="4" s="1"/>
  <c r="X145" i="4" s="1"/>
  <c r="X165" i="4" s="1"/>
  <c r="X185" i="4" s="1"/>
  <c r="X205" i="4" s="1"/>
  <c r="X225" i="4" s="1"/>
  <c r="X6" i="4"/>
  <c r="X26" i="4" s="1"/>
  <c r="X46" i="4" s="1"/>
  <c r="X66" i="4" s="1"/>
  <c r="X86" i="4" s="1"/>
  <c r="X106" i="4" s="1"/>
  <c r="X126" i="4" s="1"/>
  <c r="X146" i="4" s="1"/>
  <c r="X166" i="4" s="1"/>
  <c r="X186" i="4" s="1"/>
  <c r="X206" i="4" s="1"/>
  <c r="X226" i="4" s="1"/>
  <c r="X7" i="4"/>
  <c r="X27" i="4" s="1"/>
  <c r="X47" i="4" s="1"/>
  <c r="X67" i="4" s="1"/>
  <c r="X87" i="4" s="1"/>
  <c r="X107" i="4" s="1"/>
  <c r="X127" i="4" s="1"/>
  <c r="X147" i="4" s="1"/>
  <c r="X167" i="4" s="1"/>
  <c r="X187" i="4" s="1"/>
  <c r="X207" i="4" s="1"/>
  <c r="X227" i="4" s="1"/>
  <c r="X8" i="4"/>
  <c r="X28" i="4" s="1"/>
  <c r="X48" i="4" s="1"/>
  <c r="X68" i="4" s="1"/>
  <c r="X88" i="4" s="1"/>
  <c r="X108" i="4" s="1"/>
  <c r="X128" i="4" s="1"/>
  <c r="X148" i="4" s="1"/>
  <c r="X168" i="4" s="1"/>
  <c r="X188" i="4" s="1"/>
  <c r="X208" i="4" s="1"/>
  <c r="X228" i="4" s="1"/>
  <c r="X9" i="4"/>
  <c r="X29" i="4" s="1"/>
  <c r="X49" i="4" s="1"/>
  <c r="X69" i="4" s="1"/>
  <c r="X89" i="4" s="1"/>
  <c r="X109" i="4" s="1"/>
  <c r="X129" i="4" s="1"/>
  <c r="X149" i="4" s="1"/>
  <c r="X169" i="4" s="1"/>
  <c r="X189" i="4" s="1"/>
  <c r="X209" i="4" s="1"/>
  <c r="X229" i="4" s="1"/>
  <c r="X10" i="4"/>
  <c r="X30" i="4" s="1"/>
  <c r="X50" i="4" s="1"/>
  <c r="X70" i="4" s="1"/>
  <c r="X90" i="4" s="1"/>
  <c r="X110" i="4" s="1"/>
  <c r="X130" i="4" s="1"/>
  <c r="X150" i="4" s="1"/>
  <c r="X170" i="4" s="1"/>
  <c r="X190" i="4" s="1"/>
  <c r="X210" i="4" s="1"/>
  <c r="X230" i="4" s="1"/>
  <c r="X11" i="4"/>
  <c r="X31" i="4" s="1"/>
  <c r="X51" i="4" s="1"/>
  <c r="X71" i="4" s="1"/>
  <c r="X91" i="4" s="1"/>
  <c r="X111" i="4" s="1"/>
  <c r="X131" i="4" s="1"/>
  <c r="X151" i="4" s="1"/>
  <c r="X171" i="4" s="1"/>
  <c r="X191" i="4" s="1"/>
  <c r="X211" i="4" s="1"/>
  <c r="X231" i="4" s="1"/>
  <c r="X12" i="4"/>
  <c r="X32" i="4" s="1"/>
  <c r="X52" i="4" s="1"/>
  <c r="X72" i="4" s="1"/>
  <c r="X92" i="4" s="1"/>
  <c r="X112" i="4" s="1"/>
  <c r="X132" i="4" s="1"/>
  <c r="X152" i="4" s="1"/>
  <c r="X172" i="4" s="1"/>
  <c r="X192" i="4" s="1"/>
  <c r="X212" i="4" s="1"/>
  <c r="X232" i="4" s="1"/>
  <c r="X13" i="4"/>
  <c r="X33" i="4" s="1"/>
  <c r="X53" i="4" s="1"/>
  <c r="X73" i="4" s="1"/>
  <c r="X93" i="4" s="1"/>
  <c r="X113" i="4" s="1"/>
  <c r="X133" i="4" s="1"/>
  <c r="X153" i="4" s="1"/>
  <c r="X173" i="4" s="1"/>
  <c r="X193" i="4" s="1"/>
  <c r="X213" i="4" s="1"/>
  <c r="X233" i="4" s="1"/>
  <c r="X14" i="4"/>
  <c r="X34" i="4" s="1"/>
  <c r="X54" i="4" s="1"/>
  <c r="X74" i="4" s="1"/>
  <c r="X94" i="4" s="1"/>
  <c r="X114" i="4" s="1"/>
  <c r="X134" i="4" s="1"/>
  <c r="X154" i="4" s="1"/>
  <c r="X174" i="4" s="1"/>
  <c r="X194" i="4" s="1"/>
  <c r="X214" i="4" s="1"/>
  <c r="X234" i="4" s="1"/>
  <c r="X15" i="4"/>
  <c r="X35" i="4" s="1"/>
  <c r="X55" i="4" s="1"/>
  <c r="X75" i="4" s="1"/>
  <c r="X95" i="4" s="1"/>
  <c r="X115" i="4" s="1"/>
  <c r="X135" i="4" s="1"/>
  <c r="X155" i="4" s="1"/>
  <c r="X175" i="4" s="1"/>
  <c r="X195" i="4" s="1"/>
  <c r="X215" i="4" s="1"/>
  <c r="X235" i="4" s="1"/>
  <c r="X16" i="4"/>
  <c r="X36" i="4" s="1"/>
  <c r="X56" i="4" s="1"/>
  <c r="X76" i="4" s="1"/>
  <c r="X96" i="4" s="1"/>
  <c r="X116" i="4" s="1"/>
  <c r="X136" i="4" s="1"/>
  <c r="X156" i="4" s="1"/>
  <c r="X176" i="4" s="1"/>
  <c r="X196" i="4" s="1"/>
  <c r="X216" i="4" s="1"/>
  <c r="X236" i="4" s="1"/>
  <c r="X17" i="4"/>
  <c r="X37" i="4" s="1"/>
  <c r="X57" i="4" s="1"/>
  <c r="X77" i="4" s="1"/>
  <c r="X97" i="4" s="1"/>
  <c r="X117" i="4" s="1"/>
  <c r="X137" i="4" s="1"/>
  <c r="X157" i="4" s="1"/>
  <c r="X177" i="4" s="1"/>
  <c r="X197" i="4" s="1"/>
  <c r="X217" i="4" s="1"/>
  <c r="X237" i="4" s="1"/>
  <c r="X18" i="4"/>
  <c r="X38" i="4" s="1"/>
  <c r="X58" i="4" s="1"/>
  <c r="X78" i="4" s="1"/>
  <c r="X98" i="4" s="1"/>
  <c r="X118" i="4" s="1"/>
  <c r="X138" i="4" s="1"/>
  <c r="X158" i="4" s="1"/>
  <c r="X178" i="4" s="1"/>
  <c r="X198" i="4" s="1"/>
  <c r="X218" i="4" s="1"/>
  <c r="X238" i="4" s="1"/>
  <c r="X19" i="4"/>
  <c r="X39" i="4" s="1"/>
  <c r="X59" i="4" s="1"/>
  <c r="X79" i="4" s="1"/>
  <c r="X99" i="4" s="1"/>
  <c r="X119" i="4" s="1"/>
  <c r="X139" i="4" s="1"/>
  <c r="X159" i="4" s="1"/>
  <c r="X179" i="4" s="1"/>
  <c r="X199" i="4" s="1"/>
  <c r="X219" i="4" s="1"/>
  <c r="X239" i="4" s="1"/>
  <c r="X20" i="4"/>
  <c r="X40" i="4" s="1"/>
  <c r="X60" i="4" s="1"/>
  <c r="X80" i="4" s="1"/>
  <c r="X100" i="4" s="1"/>
  <c r="X120" i="4" s="1"/>
  <c r="X140" i="4" s="1"/>
  <c r="X160" i="4" s="1"/>
  <c r="X180" i="4" s="1"/>
  <c r="X200" i="4" s="1"/>
  <c r="X220" i="4" s="1"/>
  <c r="X240" i="4" s="1"/>
  <c r="W25" i="4"/>
  <c r="W45" i="4" s="1"/>
  <c r="W65" i="4" s="1"/>
  <c r="W85" i="4" s="1"/>
  <c r="W105" i="4" s="1"/>
  <c r="W125" i="4" s="1"/>
  <c r="W145" i="4" s="1"/>
  <c r="W165" i="4" s="1"/>
  <c r="W185" i="4" s="1"/>
  <c r="W205" i="4" s="1"/>
  <c r="W225" i="4" s="1"/>
  <c r="W26" i="4"/>
  <c r="W46" i="4" s="1"/>
  <c r="W66" i="4" s="1"/>
  <c r="W86" i="4" s="1"/>
  <c r="W106" i="4" s="1"/>
  <c r="W126" i="4" s="1"/>
  <c r="W146" i="4" s="1"/>
  <c r="W166" i="4" s="1"/>
  <c r="W186" i="4" s="1"/>
  <c r="W206" i="4" s="1"/>
  <c r="W226" i="4" s="1"/>
  <c r="W27" i="4"/>
  <c r="W47" i="4" s="1"/>
  <c r="W67" i="4" s="1"/>
  <c r="W87" i="4" s="1"/>
  <c r="W107" i="4" s="1"/>
  <c r="W127" i="4" s="1"/>
  <c r="W147" i="4" s="1"/>
  <c r="W167" i="4" s="1"/>
  <c r="W187" i="4" s="1"/>
  <c r="W207" i="4" s="1"/>
  <c r="W227" i="4" s="1"/>
  <c r="W28" i="4"/>
  <c r="W48" i="4" s="1"/>
  <c r="W68" i="4" s="1"/>
  <c r="W88" i="4" s="1"/>
  <c r="W108" i="4" s="1"/>
  <c r="W128" i="4" s="1"/>
  <c r="W148" i="4" s="1"/>
  <c r="W168" i="4" s="1"/>
  <c r="W188" i="4" s="1"/>
  <c r="W208" i="4" s="1"/>
  <c r="W228" i="4" s="1"/>
  <c r="W29" i="4"/>
  <c r="W49" i="4" s="1"/>
  <c r="W69" i="4" s="1"/>
  <c r="W89" i="4" s="1"/>
  <c r="W109" i="4" s="1"/>
  <c r="W129" i="4" s="1"/>
  <c r="W149" i="4" s="1"/>
  <c r="W169" i="4" s="1"/>
  <c r="W189" i="4" s="1"/>
  <c r="W209" i="4" s="1"/>
  <c r="W229" i="4" s="1"/>
  <c r="W30" i="4"/>
  <c r="W50" i="4" s="1"/>
  <c r="W70" i="4" s="1"/>
  <c r="W90" i="4" s="1"/>
  <c r="W110" i="4" s="1"/>
  <c r="W130" i="4" s="1"/>
  <c r="W150" i="4" s="1"/>
  <c r="W170" i="4" s="1"/>
  <c r="W190" i="4" s="1"/>
  <c r="W210" i="4" s="1"/>
  <c r="W230" i="4" s="1"/>
  <c r="W31" i="4"/>
  <c r="W51" i="4" s="1"/>
  <c r="W71" i="4" s="1"/>
  <c r="W91" i="4" s="1"/>
  <c r="W111" i="4" s="1"/>
  <c r="W131" i="4" s="1"/>
  <c r="W151" i="4" s="1"/>
  <c r="W171" i="4" s="1"/>
  <c r="W191" i="4" s="1"/>
  <c r="W211" i="4" s="1"/>
  <c r="W231" i="4" s="1"/>
  <c r="W32" i="4"/>
  <c r="W52" i="4" s="1"/>
  <c r="W72" i="4" s="1"/>
  <c r="W92" i="4" s="1"/>
  <c r="W112" i="4" s="1"/>
  <c r="W132" i="4" s="1"/>
  <c r="W152" i="4" s="1"/>
  <c r="W172" i="4" s="1"/>
  <c r="W192" i="4" s="1"/>
  <c r="W212" i="4" s="1"/>
  <c r="W232" i="4" s="1"/>
  <c r="W33" i="4"/>
  <c r="W53" i="4" s="1"/>
  <c r="W73" i="4" s="1"/>
  <c r="W93" i="4" s="1"/>
  <c r="W113" i="4" s="1"/>
  <c r="W133" i="4" s="1"/>
  <c r="W153" i="4" s="1"/>
  <c r="W173" i="4" s="1"/>
  <c r="W193" i="4" s="1"/>
  <c r="W213" i="4" s="1"/>
  <c r="W233" i="4" s="1"/>
  <c r="W34" i="4"/>
  <c r="W54" i="4" s="1"/>
  <c r="W74" i="4" s="1"/>
  <c r="W94" i="4" s="1"/>
  <c r="W114" i="4" s="1"/>
  <c r="W134" i="4" s="1"/>
  <c r="W154" i="4" s="1"/>
  <c r="W174" i="4" s="1"/>
  <c r="W194" i="4" s="1"/>
  <c r="W214" i="4" s="1"/>
  <c r="W234" i="4" s="1"/>
  <c r="W35" i="4"/>
  <c r="W55" i="4" s="1"/>
  <c r="W75" i="4" s="1"/>
  <c r="W95" i="4" s="1"/>
  <c r="W115" i="4" s="1"/>
  <c r="W135" i="4" s="1"/>
  <c r="W155" i="4" s="1"/>
  <c r="W175" i="4" s="1"/>
  <c r="W195" i="4" s="1"/>
  <c r="W215" i="4" s="1"/>
  <c r="W235" i="4" s="1"/>
  <c r="W36" i="4"/>
  <c r="W56" i="4" s="1"/>
  <c r="W76" i="4" s="1"/>
  <c r="W96" i="4" s="1"/>
  <c r="W116" i="4" s="1"/>
  <c r="W136" i="4" s="1"/>
  <c r="W156" i="4" s="1"/>
  <c r="W176" i="4" s="1"/>
  <c r="W196" i="4" s="1"/>
  <c r="W216" i="4" s="1"/>
  <c r="W236" i="4" s="1"/>
  <c r="W37" i="4"/>
  <c r="W57" i="4" s="1"/>
  <c r="W77" i="4" s="1"/>
  <c r="W97" i="4" s="1"/>
  <c r="W117" i="4" s="1"/>
  <c r="W137" i="4" s="1"/>
  <c r="W157" i="4" s="1"/>
  <c r="W177" i="4" s="1"/>
  <c r="W197" i="4" s="1"/>
  <c r="W217" i="4" s="1"/>
  <c r="W237" i="4" s="1"/>
  <c r="W38" i="4"/>
  <c r="W58" i="4" s="1"/>
  <c r="W78" i="4" s="1"/>
  <c r="W98" i="4" s="1"/>
  <c r="W118" i="4" s="1"/>
  <c r="W138" i="4" s="1"/>
  <c r="W158" i="4" s="1"/>
  <c r="W178" i="4" s="1"/>
  <c r="W198" i="4" s="1"/>
  <c r="W218" i="4" s="1"/>
  <c r="W238" i="4" s="1"/>
  <c r="W39" i="4"/>
  <c r="W59" i="4" s="1"/>
  <c r="W79" i="4" s="1"/>
  <c r="W99" i="4" s="1"/>
  <c r="W119" i="4" s="1"/>
  <c r="W139" i="4" s="1"/>
  <c r="W159" i="4" s="1"/>
  <c r="W179" i="4" s="1"/>
  <c r="W199" i="4" s="1"/>
  <c r="W219" i="4" s="1"/>
  <c r="W239" i="4" s="1"/>
  <c r="W40" i="4"/>
  <c r="W60" i="4" s="1"/>
  <c r="W80" i="4" s="1"/>
  <c r="W100" i="4" s="1"/>
  <c r="W120" i="4" s="1"/>
  <c r="W140" i="4" s="1"/>
  <c r="W160" i="4" s="1"/>
  <c r="W180" i="4" s="1"/>
  <c r="W200" i="4" s="1"/>
  <c r="W220" i="4" s="1"/>
  <c r="W240" i="4" s="1"/>
  <c r="V5" i="4"/>
  <c r="V25" i="4" s="1"/>
  <c r="V45" i="4" s="1"/>
  <c r="V65" i="4" s="1"/>
  <c r="V85" i="4" s="1"/>
  <c r="V105" i="4" s="1"/>
  <c r="V125" i="4" s="1"/>
  <c r="V145" i="4" s="1"/>
  <c r="V165" i="4" s="1"/>
  <c r="V185" i="4" s="1"/>
  <c r="V205" i="4" s="1"/>
  <c r="V225" i="4" s="1"/>
  <c r="V6" i="4"/>
  <c r="V26" i="4" s="1"/>
  <c r="V46" i="4" s="1"/>
  <c r="V66" i="4" s="1"/>
  <c r="V86" i="4" s="1"/>
  <c r="V106" i="4" s="1"/>
  <c r="V126" i="4" s="1"/>
  <c r="V146" i="4" s="1"/>
  <c r="V166" i="4" s="1"/>
  <c r="V186" i="4" s="1"/>
  <c r="V206" i="4" s="1"/>
  <c r="V226" i="4" s="1"/>
  <c r="V7" i="4"/>
  <c r="V27" i="4" s="1"/>
  <c r="V47" i="4" s="1"/>
  <c r="V67" i="4" s="1"/>
  <c r="V87" i="4" s="1"/>
  <c r="V107" i="4" s="1"/>
  <c r="V127" i="4" s="1"/>
  <c r="V147" i="4" s="1"/>
  <c r="V167" i="4" s="1"/>
  <c r="V187" i="4" s="1"/>
  <c r="V207" i="4" s="1"/>
  <c r="V227" i="4" s="1"/>
  <c r="V8" i="4"/>
  <c r="V28" i="4" s="1"/>
  <c r="V48" i="4" s="1"/>
  <c r="V68" i="4" s="1"/>
  <c r="V88" i="4" s="1"/>
  <c r="V108" i="4" s="1"/>
  <c r="V128" i="4" s="1"/>
  <c r="V148" i="4" s="1"/>
  <c r="V168" i="4" s="1"/>
  <c r="V188" i="4" s="1"/>
  <c r="V208" i="4" s="1"/>
  <c r="V228" i="4" s="1"/>
  <c r="V9" i="4"/>
  <c r="V29" i="4" s="1"/>
  <c r="V49" i="4" s="1"/>
  <c r="V69" i="4" s="1"/>
  <c r="V89" i="4" s="1"/>
  <c r="V109" i="4" s="1"/>
  <c r="V129" i="4" s="1"/>
  <c r="V149" i="4" s="1"/>
  <c r="V169" i="4" s="1"/>
  <c r="V189" i="4" s="1"/>
  <c r="V209" i="4" s="1"/>
  <c r="V229" i="4" s="1"/>
  <c r="V10" i="4"/>
  <c r="V30" i="4" s="1"/>
  <c r="V50" i="4" s="1"/>
  <c r="V70" i="4" s="1"/>
  <c r="V90" i="4" s="1"/>
  <c r="V110" i="4" s="1"/>
  <c r="V130" i="4" s="1"/>
  <c r="V150" i="4" s="1"/>
  <c r="V170" i="4" s="1"/>
  <c r="V190" i="4" s="1"/>
  <c r="V210" i="4" s="1"/>
  <c r="V230" i="4" s="1"/>
  <c r="V11" i="4"/>
  <c r="V31" i="4" s="1"/>
  <c r="V51" i="4" s="1"/>
  <c r="V71" i="4" s="1"/>
  <c r="V91" i="4" s="1"/>
  <c r="V111" i="4" s="1"/>
  <c r="V131" i="4" s="1"/>
  <c r="V151" i="4" s="1"/>
  <c r="V171" i="4" s="1"/>
  <c r="V191" i="4" s="1"/>
  <c r="V211" i="4" s="1"/>
  <c r="V231" i="4" s="1"/>
  <c r="V12" i="4"/>
  <c r="V32" i="4" s="1"/>
  <c r="V52" i="4" s="1"/>
  <c r="V72" i="4" s="1"/>
  <c r="V92" i="4" s="1"/>
  <c r="V112" i="4" s="1"/>
  <c r="V132" i="4" s="1"/>
  <c r="V152" i="4" s="1"/>
  <c r="V172" i="4" s="1"/>
  <c r="V192" i="4" s="1"/>
  <c r="V212" i="4" s="1"/>
  <c r="V232" i="4" s="1"/>
  <c r="V13" i="4"/>
  <c r="V33" i="4" s="1"/>
  <c r="V53" i="4" s="1"/>
  <c r="V73" i="4" s="1"/>
  <c r="V93" i="4" s="1"/>
  <c r="V113" i="4" s="1"/>
  <c r="V133" i="4" s="1"/>
  <c r="V153" i="4" s="1"/>
  <c r="V173" i="4" s="1"/>
  <c r="V193" i="4" s="1"/>
  <c r="V213" i="4" s="1"/>
  <c r="V233" i="4" s="1"/>
  <c r="V14" i="4"/>
  <c r="V34" i="4" s="1"/>
  <c r="V54" i="4" s="1"/>
  <c r="V74" i="4" s="1"/>
  <c r="V94" i="4" s="1"/>
  <c r="V114" i="4" s="1"/>
  <c r="V134" i="4" s="1"/>
  <c r="V154" i="4" s="1"/>
  <c r="V174" i="4" s="1"/>
  <c r="V194" i="4" s="1"/>
  <c r="V214" i="4" s="1"/>
  <c r="V234" i="4" s="1"/>
  <c r="V15" i="4"/>
  <c r="V35" i="4" s="1"/>
  <c r="V55" i="4" s="1"/>
  <c r="V75" i="4" s="1"/>
  <c r="V95" i="4" s="1"/>
  <c r="V115" i="4" s="1"/>
  <c r="V135" i="4" s="1"/>
  <c r="V155" i="4" s="1"/>
  <c r="V175" i="4" s="1"/>
  <c r="V195" i="4" s="1"/>
  <c r="V215" i="4" s="1"/>
  <c r="V235" i="4" s="1"/>
  <c r="V16" i="4"/>
  <c r="V36" i="4" s="1"/>
  <c r="V56" i="4" s="1"/>
  <c r="V76" i="4" s="1"/>
  <c r="V96" i="4" s="1"/>
  <c r="V116" i="4" s="1"/>
  <c r="V136" i="4" s="1"/>
  <c r="V156" i="4" s="1"/>
  <c r="V176" i="4" s="1"/>
  <c r="V196" i="4" s="1"/>
  <c r="V216" i="4" s="1"/>
  <c r="V236" i="4" s="1"/>
  <c r="V17" i="4"/>
  <c r="V37" i="4" s="1"/>
  <c r="V57" i="4" s="1"/>
  <c r="V77" i="4" s="1"/>
  <c r="V97" i="4" s="1"/>
  <c r="V117" i="4" s="1"/>
  <c r="V137" i="4" s="1"/>
  <c r="V157" i="4" s="1"/>
  <c r="V177" i="4" s="1"/>
  <c r="V197" i="4" s="1"/>
  <c r="V217" i="4" s="1"/>
  <c r="V237" i="4" s="1"/>
  <c r="V18" i="4"/>
  <c r="V38" i="4" s="1"/>
  <c r="V58" i="4" s="1"/>
  <c r="V78" i="4" s="1"/>
  <c r="V98" i="4" s="1"/>
  <c r="V118" i="4" s="1"/>
  <c r="V138" i="4" s="1"/>
  <c r="V158" i="4" s="1"/>
  <c r="V178" i="4" s="1"/>
  <c r="V198" i="4" s="1"/>
  <c r="V218" i="4" s="1"/>
  <c r="V238" i="4" s="1"/>
  <c r="V19" i="4"/>
  <c r="V39" i="4" s="1"/>
  <c r="V59" i="4" s="1"/>
  <c r="V79" i="4" s="1"/>
  <c r="V99" i="4" s="1"/>
  <c r="V119" i="4" s="1"/>
  <c r="V139" i="4" s="1"/>
  <c r="V159" i="4" s="1"/>
  <c r="V179" i="4" s="1"/>
  <c r="V199" i="4" s="1"/>
  <c r="V219" i="4" s="1"/>
  <c r="V239" i="4" s="1"/>
  <c r="V20" i="4"/>
  <c r="V40" i="4" s="1"/>
  <c r="V60" i="4" s="1"/>
  <c r="V80" i="4" s="1"/>
  <c r="V100" i="4" s="1"/>
  <c r="V120" i="4" s="1"/>
  <c r="V140" i="4" s="1"/>
  <c r="V160" i="4" s="1"/>
  <c r="V180" i="4" s="1"/>
  <c r="V200" i="4" s="1"/>
  <c r="V220" i="4" s="1"/>
  <c r="V240" i="4" s="1"/>
  <c r="U25" i="4"/>
  <c r="U45" i="4" s="1"/>
  <c r="U65" i="4" s="1"/>
  <c r="U85" i="4" s="1"/>
  <c r="U105" i="4" s="1"/>
  <c r="U125" i="4" s="1"/>
  <c r="U145" i="4" s="1"/>
  <c r="U165" i="4" s="1"/>
  <c r="U185" i="4" s="1"/>
  <c r="U205" i="4" s="1"/>
  <c r="U225" i="4" s="1"/>
  <c r="U26" i="4"/>
  <c r="U46" i="4" s="1"/>
  <c r="U66" i="4" s="1"/>
  <c r="U86" i="4" s="1"/>
  <c r="U106" i="4" s="1"/>
  <c r="U126" i="4" s="1"/>
  <c r="U146" i="4" s="1"/>
  <c r="U166" i="4" s="1"/>
  <c r="U186" i="4" s="1"/>
  <c r="U206" i="4" s="1"/>
  <c r="U226" i="4" s="1"/>
  <c r="U27" i="4"/>
  <c r="U47" i="4" s="1"/>
  <c r="U67" i="4" s="1"/>
  <c r="U87" i="4" s="1"/>
  <c r="U107" i="4" s="1"/>
  <c r="U127" i="4" s="1"/>
  <c r="U147" i="4" s="1"/>
  <c r="U167" i="4" s="1"/>
  <c r="U187" i="4" s="1"/>
  <c r="U207" i="4" s="1"/>
  <c r="U227" i="4" s="1"/>
  <c r="U28" i="4"/>
  <c r="U48" i="4" s="1"/>
  <c r="U68" i="4" s="1"/>
  <c r="U88" i="4" s="1"/>
  <c r="U108" i="4" s="1"/>
  <c r="U128" i="4" s="1"/>
  <c r="U148" i="4" s="1"/>
  <c r="U168" i="4" s="1"/>
  <c r="U188" i="4" s="1"/>
  <c r="U208" i="4" s="1"/>
  <c r="U228" i="4" s="1"/>
  <c r="U29" i="4"/>
  <c r="U49" i="4" s="1"/>
  <c r="U69" i="4" s="1"/>
  <c r="U89" i="4" s="1"/>
  <c r="U109" i="4" s="1"/>
  <c r="U129" i="4" s="1"/>
  <c r="U149" i="4" s="1"/>
  <c r="U169" i="4" s="1"/>
  <c r="U189" i="4" s="1"/>
  <c r="U209" i="4" s="1"/>
  <c r="U229" i="4" s="1"/>
  <c r="U30" i="4"/>
  <c r="U50" i="4" s="1"/>
  <c r="U70" i="4" s="1"/>
  <c r="U90" i="4" s="1"/>
  <c r="U110" i="4" s="1"/>
  <c r="U130" i="4" s="1"/>
  <c r="U150" i="4" s="1"/>
  <c r="U170" i="4" s="1"/>
  <c r="U190" i="4" s="1"/>
  <c r="U210" i="4" s="1"/>
  <c r="U230" i="4" s="1"/>
  <c r="U31" i="4"/>
  <c r="U51" i="4" s="1"/>
  <c r="U71" i="4" s="1"/>
  <c r="U91" i="4" s="1"/>
  <c r="U111" i="4" s="1"/>
  <c r="U131" i="4" s="1"/>
  <c r="U151" i="4" s="1"/>
  <c r="U171" i="4" s="1"/>
  <c r="U191" i="4" s="1"/>
  <c r="U211" i="4" s="1"/>
  <c r="U231" i="4" s="1"/>
  <c r="U32" i="4"/>
  <c r="U52" i="4" s="1"/>
  <c r="U72" i="4" s="1"/>
  <c r="U92" i="4" s="1"/>
  <c r="U112" i="4" s="1"/>
  <c r="U132" i="4" s="1"/>
  <c r="U152" i="4" s="1"/>
  <c r="U172" i="4" s="1"/>
  <c r="U192" i="4" s="1"/>
  <c r="U212" i="4" s="1"/>
  <c r="U232" i="4" s="1"/>
  <c r="U33" i="4"/>
  <c r="U53" i="4" s="1"/>
  <c r="U73" i="4" s="1"/>
  <c r="U93" i="4" s="1"/>
  <c r="U113" i="4" s="1"/>
  <c r="U133" i="4" s="1"/>
  <c r="U153" i="4" s="1"/>
  <c r="U173" i="4" s="1"/>
  <c r="U193" i="4" s="1"/>
  <c r="U213" i="4" s="1"/>
  <c r="U233" i="4" s="1"/>
  <c r="U34" i="4"/>
  <c r="U54" i="4" s="1"/>
  <c r="U74" i="4" s="1"/>
  <c r="U94" i="4" s="1"/>
  <c r="U114" i="4" s="1"/>
  <c r="U134" i="4" s="1"/>
  <c r="U154" i="4" s="1"/>
  <c r="U174" i="4" s="1"/>
  <c r="U194" i="4" s="1"/>
  <c r="U214" i="4" s="1"/>
  <c r="U234" i="4" s="1"/>
  <c r="U35" i="4"/>
  <c r="U55" i="4" s="1"/>
  <c r="U75" i="4" s="1"/>
  <c r="U95" i="4" s="1"/>
  <c r="U115" i="4" s="1"/>
  <c r="U135" i="4" s="1"/>
  <c r="U155" i="4" s="1"/>
  <c r="U175" i="4" s="1"/>
  <c r="U195" i="4" s="1"/>
  <c r="U215" i="4" s="1"/>
  <c r="U235" i="4" s="1"/>
  <c r="U36" i="4"/>
  <c r="U56" i="4" s="1"/>
  <c r="U76" i="4" s="1"/>
  <c r="U96" i="4" s="1"/>
  <c r="U116" i="4" s="1"/>
  <c r="U136" i="4" s="1"/>
  <c r="U156" i="4" s="1"/>
  <c r="U176" i="4" s="1"/>
  <c r="U196" i="4" s="1"/>
  <c r="U216" i="4" s="1"/>
  <c r="U236" i="4" s="1"/>
  <c r="U37" i="4"/>
  <c r="U57" i="4" s="1"/>
  <c r="U77" i="4" s="1"/>
  <c r="U97" i="4" s="1"/>
  <c r="U117" i="4" s="1"/>
  <c r="U137" i="4" s="1"/>
  <c r="U157" i="4" s="1"/>
  <c r="U177" i="4" s="1"/>
  <c r="U197" i="4" s="1"/>
  <c r="U217" i="4" s="1"/>
  <c r="U237" i="4" s="1"/>
  <c r="U38" i="4"/>
  <c r="U58" i="4" s="1"/>
  <c r="U78" i="4" s="1"/>
  <c r="U98" i="4" s="1"/>
  <c r="U118" i="4" s="1"/>
  <c r="U138" i="4" s="1"/>
  <c r="U158" i="4" s="1"/>
  <c r="U178" i="4" s="1"/>
  <c r="U198" i="4" s="1"/>
  <c r="U218" i="4" s="1"/>
  <c r="U238" i="4" s="1"/>
  <c r="U39" i="4"/>
  <c r="U59" i="4" s="1"/>
  <c r="U79" i="4" s="1"/>
  <c r="U99" i="4" s="1"/>
  <c r="U119" i="4" s="1"/>
  <c r="U139" i="4" s="1"/>
  <c r="U159" i="4" s="1"/>
  <c r="U179" i="4" s="1"/>
  <c r="U199" i="4" s="1"/>
  <c r="U219" i="4" s="1"/>
  <c r="U239" i="4" s="1"/>
  <c r="U40" i="4"/>
  <c r="U60" i="4" s="1"/>
  <c r="U80" i="4" s="1"/>
  <c r="U100" i="4" s="1"/>
  <c r="U120" i="4" s="1"/>
  <c r="U140" i="4" s="1"/>
  <c r="U160" i="4" s="1"/>
  <c r="U180" i="4" s="1"/>
  <c r="U200" i="4" s="1"/>
  <c r="U220" i="4" s="1"/>
  <c r="U240" i="4" s="1"/>
  <c r="T5" i="4"/>
  <c r="T25" i="4" s="1"/>
  <c r="T45" i="4" s="1"/>
  <c r="T65" i="4" s="1"/>
  <c r="T85" i="4" s="1"/>
  <c r="T105" i="4" s="1"/>
  <c r="T125" i="4" s="1"/>
  <c r="T145" i="4" s="1"/>
  <c r="T165" i="4" s="1"/>
  <c r="T185" i="4" s="1"/>
  <c r="T205" i="4" s="1"/>
  <c r="T225" i="4" s="1"/>
  <c r="T6" i="4"/>
  <c r="T26" i="4" s="1"/>
  <c r="T46" i="4" s="1"/>
  <c r="T66" i="4" s="1"/>
  <c r="T86" i="4" s="1"/>
  <c r="T106" i="4" s="1"/>
  <c r="T126" i="4" s="1"/>
  <c r="T146" i="4" s="1"/>
  <c r="T166" i="4" s="1"/>
  <c r="T186" i="4" s="1"/>
  <c r="T206" i="4" s="1"/>
  <c r="T226" i="4" s="1"/>
  <c r="T7" i="4"/>
  <c r="T27" i="4" s="1"/>
  <c r="T47" i="4" s="1"/>
  <c r="T67" i="4" s="1"/>
  <c r="T87" i="4" s="1"/>
  <c r="T107" i="4" s="1"/>
  <c r="T127" i="4" s="1"/>
  <c r="T147" i="4" s="1"/>
  <c r="T167" i="4" s="1"/>
  <c r="T187" i="4" s="1"/>
  <c r="T207" i="4" s="1"/>
  <c r="T227" i="4" s="1"/>
  <c r="T8" i="4"/>
  <c r="T28" i="4" s="1"/>
  <c r="T48" i="4" s="1"/>
  <c r="T68" i="4" s="1"/>
  <c r="T88" i="4" s="1"/>
  <c r="T108" i="4" s="1"/>
  <c r="T128" i="4" s="1"/>
  <c r="T148" i="4" s="1"/>
  <c r="T168" i="4" s="1"/>
  <c r="T188" i="4" s="1"/>
  <c r="T208" i="4" s="1"/>
  <c r="T228" i="4" s="1"/>
  <c r="T9" i="4"/>
  <c r="T29" i="4" s="1"/>
  <c r="T49" i="4" s="1"/>
  <c r="T69" i="4" s="1"/>
  <c r="T89" i="4" s="1"/>
  <c r="T109" i="4" s="1"/>
  <c r="T129" i="4" s="1"/>
  <c r="T149" i="4" s="1"/>
  <c r="T169" i="4" s="1"/>
  <c r="T189" i="4" s="1"/>
  <c r="T209" i="4" s="1"/>
  <c r="T229" i="4" s="1"/>
  <c r="T10" i="4"/>
  <c r="T30" i="4" s="1"/>
  <c r="T50" i="4" s="1"/>
  <c r="T70" i="4" s="1"/>
  <c r="T90" i="4" s="1"/>
  <c r="T110" i="4" s="1"/>
  <c r="T130" i="4" s="1"/>
  <c r="T150" i="4" s="1"/>
  <c r="T170" i="4" s="1"/>
  <c r="T190" i="4" s="1"/>
  <c r="T210" i="4" s="1"/>
  <c r="T230" i="4" s="1"/>
  <c r="T11" i="4"/>
  <c r="T31" i="4" s="1"/>
  <c r="T51" i="4" s="1"/>
  <c r="T71" i="4" s="1"/>
  <c r="T91" i="4" s="1"/>
  <c r="T111" i="4" s="1"/>
  <c r="T131" i="4" s="1"/>
  <c r="T151" i="4" s="1"/>
  <c r="T171" i="4" s="1"/>
  <c r="T191" i="4" s="1"/>
  <c r="T211" i="4" s="1"/>
  <c r="T231" i="4" s="1"/>
  <c r="T12" i="4"/>
  <c r="T32" i="4" s="1"/>
  <c r="T52" i="4" s="1"/>
  <c r="T72" i="4" s="1"/>
  <c r="T92" i="4" s="1"/>
  <c r="T112" i="4" s="1"/>
  <c r="T132" i="4" s="1"/>
  <c r="T152" i="4" s="1"/>
  <c r="T172" i="4" s="1"/>
  <c r="T192" i="4" s="1"/>
  <c r="T212" i="4" s="1"/>
  <c r="T232" i="4" s="1"/>
  <c r="T13" i="4"/>
  <c r="T33" i="4" s="1"/>
  <c r="T53" i="4" s="1"/>
  <c r="T73" i="4" s="1"/>
  <c r="T93" i="4" s="1"/>
  <c r="T113" i="4" s="1"/>
  <c r="T133" i="4" s="1"/>
  <c r="T153" i="4" s="1"/>
  <c r="T173" i="4" s="1"/>
  <c r="T193" i="4" s="1"/>
  <c r="T213" i="4" s="1"/>
  <c r="T233" i="4" s="1"/>
  <c r="T14" i="4"/>
  <c r="T34" i="4" s="1"/>
  <c r="T54" i="4" s="1"/>
  <c r="T74" i="4" s="1"/>
  <c r="T94" i="4" s="1"/>
  <c r="T114" i="4" s="1"/>
  <c r="T134" i="4" s="1"/>
  <c r="T154" i="4" s="1"/>
  <c r="T174" i="4" s="1"/>
  <c r="T194" i="4" s="1"/>
  <c r="T214" i="4" s="1"/>
  <c r="T234" i="4" s="1"/>
  <c r="T15" i="4"/>
  <c r="T35" i="4" s="1"/>
  <c r="T55" i="4" s="1"/>
  <c r="T75" i="4" s="1"/>
  <c r="T95" i="4" s="1"/>
  <c r="T115" i="4" s="1"/>
  <c r="T135" i="4" s="1"/>
  <c r="T155" i="4" s="1"/>
  <c r="T175" i="4" s="1"/>
  <c r="T195" i="4" s="1"/>
  <c r="T215" i="4" s="1"/>
  <c r="T235" i="4" s="1"/>
  <c r="T16" i="4"/>
  <c r="T36" i="4" s="1"/>
  <c r="T56" i="4" s="1"/>
  <c r="T76" i="4" s="1"/>
  <c r="T96" i="4" s="1"/>
  <c r="T116" i="4" s="1"/>
  <c r="T136" i="4" s="1"/>
  <c r="T156" i="4" s="1"/>
  <c r="T176" i="4" s="1"/>
  <c r="T196" i="4" s="1"/>
  <c r="T216" i="4" s="1"/>
  <c r="T236" i="4" s="1"/>
  <c r="T17" i="4"/>
  <c r="T37" i="4" s="1"/>
  <c r="T57" i="4" s="1"/>
  <c r="T77" i="4" s="1"/>
  <c r="T97" i="4" s="1"/>
  <c r="T117" i="4" s="1"/>
  <c r="T137" i="4" s="1"/>
  <c r="T157" i="4" s="1"/>
  <c r="T177" i="4" s="1"/>
  <c r="T197" i="4" s="1"/>
  <c r="T217" i="4" s="1"/>
  <c r="T237" i="4" s="1"/>
  <c r="T18" i="4"/>
  <c r="T38" i="4" s="1"/>
  <c r="T58" i="4" s="1"/>
  <c r="T78" i="4" s="1"/>
  <c r="T98" i="4" s="1"/>
  <c r="T118" i="4" s="1"/>
  <c r="T138" i="4" s="1"/>
  <c r="T158" i="4" s="1"/>
  <c r="T178" i="4" s="1"/>
  <c r="T198" i="4" s="1"/>
  <c r="T218" i="4" s="1"/>
  <c r="T238" i="4" s="1"/>
  <c r="T19" i="4"/>
  <c r="T39" i="4" s="1"/>
  <c r="T59" i="4" s="1"/>
  <c r="T79" i="4" s="1"/>
  <c r="T99" i="4" s="1"/>
  <c r="T119" i="4" s="1"/>
  <c r="T139" i="4" s="1"/>
  <c r="T159" i="4" s="1"/>
  <c r="T179" i="4" s="1"/>
  <c r="T199" i="4" s="1"/>
  <c r="T219" i="4" s="1"/>
  <c r="T239" i="4" s="1"/>
  <c r="T20" i="4"/>
  <c r="T40" i="4" s="1"/>
  <c r="T60" i="4" s="1"/>
  <c r="T80" i="4" s="1"/>
  <c r="T100" i="4" s="1"/>
  <c r="T120" i="4" s="1"/>
  <c r="T140" i="4" s="1"/>
  <c r="T160" i="4" s="1"/>
  <c r="T180" i="4" s="1"/>
  <c r="T200" i="4" s="1"/>
  <c r="T220" i="4" s="1"/>
  <c r="T240" i="4" s="1"/>
  <c r="S25" i="4"/>
  <c r="S45" i="4" s="1"/>
  <c r="S65" i="4" s="1"/>
  <c r="S85" i="4" s="1"/>
  <c r="S105" i="4" s="1"/>
  <c r="S125" i="4" s="1"/>
  <c r="S145" i="4" s="1"/>
  <c r="S165" i="4" s="1"/>
  <c r="S185" i="4" s="1"/>
  <c r="S205" i="4" s="1"/>
  <c r="S225" i="4" s="1"/>
  <c r="S26" i="4"/>
  <c r="S46" i="4" s="1"/>
  <c r="S66" i="4" s="1"/>
  <c r="S86" i="4" s="1"/>
  <c r="S106" i="4" s="1"/>
  <c r="S126" i="4" s="1"/>
  <c r="S146" i="4" s="1"/>
  <c r="S166" i="4" s="1"/>
  <c r="S186" i="4" s="1"/>
  <c r="S206" i="4" s="1"/>
  <c r="S226" i="4" s="1"/>
  <c r="S27" i="4"/>
  <c r="S47" i="4" s="1"/>
  <c r="S67" i="4" s="1"/>
  <c r="S87" i="4" s="1"/>
  <c r="S107" i="4" s="1"/>
  <c r="S127" i="4" s="1"/>
  <c r="S147" i="4" s="1"/>
  <c r="S167" i="4" s="1"/>
  <c r="S187" i="4" s="1"/>
  <c r="S207" i="4" s="1"/>
  <c r="S227" i="4" s="1"/>
  <c r="S28" i="4"/>
  <c r="S48" i="4" s="1"/>
  <c r="S68" i="4" s="1"/>
  <c r="S88" i="4" s="1"/>
  <c r="S108" i="4" s="1"/>
  <c r="S128" i="4" s="1"/>
  <c r="S148" i="4" s="1"/>
  <c r="S168" i="4" s="1"/>
  <c r="S188" i="4" s="1"/>
  <c r="S208" i="4" s="1"/>
  <c r="S228" i="4" s="1"/>
  <c r="S29" i="4"/>
  <c r="S49" i="4" s="1"/>
  <c r="S69" i="4" s="1"/>
  <c r="S89" i="4" s="1"/>
  <c r="S109" i="4" s="1"/>
  <c r="S129" i="4" s="1"/>
  <c r="S149" i="4" s="1"/>
  <c r="S169" i="4" s="1"/>
  <c r="S189" i="4" s="1"/>
  <c r="S209" i="4" s="1"/>
  <c r="S229" i="4" s="1"/>
  <c r="S30" i="4"/>
  <c r="S50" i="4" s="1"/>
  <c r="S70" i="4" s="1"/>
  <c r="S90" i="4" s="1"/>
  <c r="S110" i="4" s="1"/>
  <c r="S130" i="4" s="1"/>
  <c r="S150" i="4" s="1"/>
  <c r="S170" i="4" s="1"/>
  <c r="S190" i="4" s="1"/>
  <c r="S210" i="4" s="1"/>
  <c r="S230" i="4" s="1"/>
  <c r="S31" i="4"/>
  <c r="S51" i="4" s="1"/>
  <c r="S71" i="4" s="1"/>
  <c r="S91" i="4" s="1"/>
  <c r="S111" i="4" s="1"/>
  <c r="S131" i="4" s="1"/>
  <c r="S151" i="4" s="1"/>
  <c r="S171" i="4" s="1"/>
  <c r="S191" i="4" s="1"/>
  <c r="S211" i="4" s="1"/>
  <c r="S231" i="4" s="1"/>
  <c r="S32" i="4"/>
  <c r="S52" i="4" s="1"/>
  <c r="S72" i="4" s="1"/>
  <c r="S92" i="4" s="1"/>
  <c r="S112" i="4" s="1"/>
  <c r="S132" i="4" s="1"/>
  <c r="S152" i="4" s="1"/>
  <c r="S172" i="4" s="1"/>
  <c r="S192" i="4" s="1"/>
  <c r="S212" i="4" s="1"/>
  <c r="S232" i="4" s="1"/>
  <c r="S33" i="4"/>
  <c r="S53" i="4" s="1"/>
  <c r="S73" i="4" s="1"/>
  <c r="S93" i="4" s="1"/>
  <c r="S113" i="4" s="1"/>
  <c r="S133" i="4" s="1"/>
  <c r="S153" i="4" s="1"/>
  <c r="S173" i="4" s="1"/>
  <c r="S193" i="4" s="1"/>
  <c r="S213" i="4" s="1"/>
  <c r="S233" i="4" s="1"/>
  <c r="S34" i="4"/>
  <c r="S54" i="4" s="1"/>
  <c r="S74" i="4" s="1"/>
  <c r="S94" i="4" s="1"/>
  <c r="S114" i="4" s="1"/>
  <c r="S134" i="4" s="1"/>
  <c r="S154" i="4" s="1"/>
  <c r="S174" i="4" s="1"/>
  <c r="S194" i="4" s="1"/>
  <c r="S214" i="4" s="1"/>
  <c r="S234" i="4" s="1"/>
  <c r="S35" i="4"/>
  <c r="S55" i="4" s="1"/>
  <c r="S75" i="4" s="1"/>
  <c r="S95" i="4" s="1"/>
  <c r="S115" i="4" s="1"/>
  <c r="S135" i="4" s="1"/>
  <c r="S155" i="4" s="1"/>
  <c r="S175" i="4" s="1"/>
  <c r="S195" i="4" s="1"/>
  <c r="S215" i="4" s="1"/>
  <c r="S235" i="4" s="1"/>
  <c r="S36" i="4"/>
  <c r="S56" i="4" s="1"/>
  <c r="S76" i="4" s="1"/>
  <c r="S96" i="4" s="1"/>
  <c r="S116" i="4" s="1"/>
  <c r="S136" i="4" s="1"/>
  <c r="S156" i="4" s="1"/>
  <c r="S176" i="4" s="1"/>
  <c r="S196" i="4" s="1"/>
  <c r="S216" i="4" s="1"/>
  <c r="S236" i="4" s="1"/>
  <c r="S37" i="4"/>
  <c r="S57" i="4" s="1"/>
  <c r="S77" i="4" s="1"/>
  <c r="S97" i="4" s="1"/>
  <c r="S117" i="4" s="1"/>
  <c r="S137" i="4" s="1"/>
  <c r="S157" i="4" s="1"/>
  <c r="S177" i="4" s="1"/>
  <c r="S197" i="4" s="1"/>
  <c r="S217" i="4" s="1"/>
  <c r="S237" i="4" s="1"/>
  <c r="S38" i="4"/>
  <c r="S58" i="4" s="1"/>
  <c r="S78" i="4" s="1"/>
  <c r="S98" i="4" s="1"/>
  <c r="S118" i="4" s="1"/>
  <c r="S138" i="4" s="1"/>
  <c r="S158" i="4" s="1"/>
  <c r="S178" i="4" s="1"/>
  <c r="S198" i="4" s="1"/>
  <c r="S218" i="4" s="1"/>
  <c r="S238" i="4" s="1"/>
  <c r="S39" i="4"/>
  <c r="S59" i="4" s="1"/>
  <c r="S79" i="4" s="1"/>
  <c r="S99" i="4" s="1"/>
  <c r="S119" i="4" s="1"/>
  <c r="S139" i="4" s="1"/>
  <c r="S159" i="4" s="1"/>
  <c r="S179" i="4" s="1"/>
  <c r="S199" i="4" s="1"/>
  <c r="S219" i="4" s="1"/>
  <c r="S239" i="4" s="1"/>
  <c r="S40" i="4"/>
  <c r="S60" i="4" s="1"/>
  <c r="S80" i="4" s="1"/>
  <c r="S100" i="4" s="1"/>
  <c r="S120" i="4" s="1"/>
  <c r="S140" i="4" s="1"/>
  <c r="S160" i="4" s="1"/>
  <c r="S180" i="4" s="1"/>
  <c r="S200" i="4" s="1"/>
  <c r="S220" i="4" s="1"/>
  <c r="S240" i="4" s="1"/>
  <c r="R5" i="4"/>
  <c r="R25" i="4" s="1"/>
  <c r="R45" i="4" s="1"/>
  <c r="R65" i="4" s="1"/>
  <c r="R85" i="4" s="1"/>
  <c r="R105" i="4" s="1"/>
  <c r="R125" i="4" s="1"/>
  <c r="R145" i="4" s="1"/>
  <c r="R165" i="4" s="1"/>
  <c r="R185" i="4" s="1"/>
  <c r="R205" i="4" s="1"/>
  <c r="R225" i="4" s="1"/>
  <c r="R6" i="4"/>
  <c r="R26" i="4" s="1"/>
  <c r="R46" i="4" s="1"/>
  <c r="R66" i="4" s="1"/>
  <c r="R86" i="4" s="1"/>
  <c r="R106" i="4" s="1"/>
  <c r="R126" i="4" s="1"/>
  <c r="R146" i="4" s="1"/>
  <c r="R166" i="4" s="1"/>
  <c r="R186" i="4" s="1"/>
  <c r="R206" i="4" s="1"/>
  <c r="R226" i="4" s="1"/>
  <c r="R7" i="4"/>
  <c r="R27" i="4" s="1"/>
  <c r="R47" i="4" s="1"/>
  <c r="R67" i="4" s="1"/>
  <c r="R87" i="4" s="1"/>
  <c r="R107" i="4" s="1"/>
  <c r="R127" i="4" s="1"/>
  <c r="R147" i="4" s="1"/>
  <c r="R167" i="4" s="1"/>
  <c r="R187" i="4" s="1"/>
  <c r="R207" i="4" s="1"/>
  <c r="R227" i="4" s="1"/>
  <c r="R8" i="4"/>
  <c r="R28" i="4" s="1"/>
  <c r="R48" i="4" s="1"/>
  <c r="R68" i="4" s="1"/>
  <c r="R88" i="4" s="1"/>
  <c r="R108" i="4" s="1"/>
  <c r="R128" i="4" s="1"/>
  <c r="R148" i="4" s="1"/>
  <c r="R168" i="4" s="1"/>
  <c r="R188" i="4" s="1"/>
  <c r="R208" i="4" s="1"/>
  <c r="R228" i="4" s="1"/>
  <c r="R9" i="4"/>
  <c r="R29" i="4" s="1"/>
  <c r="R49" i="4" s="1"/>
  <c r="R69" i="4" s="1"/>
  <c r="R89" i="4" s="1"/>
  <c r="R109" i="4" s="1"/>
  <c r="R129" i="4" s="1"/>
  <c r="R149" i="4" s="1"/>
  <c r="R169" i="4" s="1"/>
  <c r="R189" i="4" s="1"/>
  <c r="R209" i="4" s="1"/>
  <c r="R229" i="4" s="1"/>
  <c r="R10" i="4"/>
  <c r="R30" i="4" s="1"/>
  <c r="R50" i="4" s="1"/>
  <c r="R70" i="4" s="1"/>
  <c r="R90" i="4" s="1"/>
  <c r="R110" i="4" s="1"/>
  <c r="R130" i="4" s="1"/>
  <c r="R150" i="4" s="1"/>
  <c r="R170" i="4" s="1"/>
  <c r="R190" i="4" s="1"/>
  <c r="R210" i="4" s="1"/>
  <c r="R230" i="4" s="1"/>
  <c r="R11" i="4"/>
  <c r="R31" i="4" s="1"/>
  <c r="R51" i="4" s="1"/>
  <c r="R71" i="4" s="1"/>
  <c r="R91" i="4" s="1"/>
  <c r="R111" i="4" s="1"/>
  <c r="R131" i="4" s="1"/>
  <c r="R151" i="4" s="1"/>
  <c r="R171" i="4" s="1"/>
  <c r="R191" i="4" s="1"/>
  <c r="R211" i="4" s="1"/>
  <c r="R231" i="4" s="1"/>
  <c r="R12" i="4"/>
  <c r="R32" i="4" s="1"/>
  <c r="R52" i="4" s="1"/>
  <c r="R72" i="4" s="1"/>
  <c r="R92" i="4" s="1"/>
  <c r="R112" i="4" s="1"/>
  <c r="R132" i="4" s="1"/>
  <c r="R152" i="4" s="1"/>
  <c r="R172" i="4" s="1"/>
  <c r="R192" i="4" s="1"/>
  <c r="R212" i="4" s="1"/>
  <c r="R232" i="4" s="1"/>
  <c r="R13" i="4"/>
  <c r="R33" i="4" s="1"/>
  <c r="R53" i="4" s="1"/>
  <c r="R73" i="4" s="1"/>
  <c r="R93" i="4" s="1"/>
  <c r="R113" i="4" s="1"/>
  <c r="R133" i="4" s="1"/>
  <c r="R153" i="4" s="1"/>
  <c r="R173" i="4" s="1"/>
  <c r="R193" i="4" s="1"/>
  <c r="R213" i="4" s="1"/>
  <c r="R233" i="4" s="1"/>
  <c r="R14" i="4"/>
  <c r="R34" i="4" s="1"/>
  <c r="R54" i="4" s="1"/>
  <c r="R74" i="4" s="1"/>
  <c r="R94" i="4" s="1"/>
  <c r="R114" i="4" s="1"/>
  <c r="R134" i="4" s="1"/>
  <c r="R154" i="4" s="1"/>
  <c r="R174" i="4" s="1"/>
  <c r="R194" i="4" s="1"/>
  <c r="R214" i="4" s="1"/>
  <c r="R234" i="4" s="1"/>
  <c r="R15" i="4"/>
  <c r="R35" i="4" s="1"/>
  <c r="R55" i="4" s="1"/>
  <c r="R75" i="4" s="1"/>
  <c r="R95" i="4" s="1"/>
  <c r="R115" i="4" s="1"/>
  <c r="R135" i="4" s="1"/>
  <c r="R155" i="4" s="1"/>
  <c r="R175" i="4" s="1"/>
  <c r="R195" i="4" s="1"/>
  <c r="R215" i="4" s="1"/>
  <c r="R235" i="4" s="1"/>
  <c r="R16" i="4"/>
  <c r="R36" i="4" s="1"/>
  <c r="R56" i="4" s="1"/>
  <c r="R76" i="4" s="1"/>
  <c r="R96" i="4" s="1"/>
  <c r="R116" i="4" s="1"/>
  <c r="R136" i="4" s="1"/>
  <c r="R156" i="4" s="1"/>
  <c r="R176" i="4" s="1"/>
  <c r="R196" i="4" s="1"/>
  <c r="R216" i="4" s="1"/>
  <c r="R236" i="4" s="1"/>
  <c r="R17" i="4"/>
  <c r="R37" i="4" s="1"/>
  <c r="R57" i="4" s="1"/>
  <c r="R77" i="4" s="1"/>
  <c r="R97" i="4" s="1"/>
  <c r="R117" i="4" s="1"/>
  <c r="R137" i="4" s="1"/>
  <c r="R157" i="4" s="1"/>
  <c r="R177" i="4" s="1"/>
  <c r="R197" i="4" s="1"/>
  <c r="R217" i="4" s="1"/>
  <c r="R237" i="4" s="1"/>
  <c r="R18" i="4"/>
  <c r="R38" i="4" s="1"/>
  <c r="R58" i="4" s="1"/>
  <c r="R78" i="4" s="1"/>
  <c r="R98" i="4" s="1"/>
  <c r="R118" i="4" s="1"/>
  <c r="R138" i="4" s="1"/>
  <c r="R158" i="4" s="1"/>
  <c r="R178" i="4" s="1"/>
  <c r="R198" i="4" s="1"/>
  <c r="R218" i="4" s="1"/>
  <c r="R238" i="4" s="1"/>
  <c r="R19" i="4"/>
  <c r="R39" i="4" s="1"/>
  <c r="R59" i="4" s="1"/>
  <c r="R79" i="4" s="1"/>
  <c r="R99" i="4" s="1"/>
  <c r="R119" i="4" s="1"/>
  <c r="R139" i="4" s="1"/>
  <c r="R159" i="4" s="1"/>
  <c r="R179" i="4" s="1"/>
  <c r="R199" i="4" s="1"/>
  <c r="R219" i="4" s="1"/>
  <c r="R239" i="4" s="1"/>
  <c r="R20" i="4"/>
  <c r="R40" i="4" s="1"/>
  <c r="R60" i="4" s="1"/>
  <c r="R80" i="4" s="1"/>
  <c r="R100" i="4" s="1"/>
  <c r="R120" i="4" s="1"/>
  <c r="R140" i="4" s="1"/>
  <c r="R160" i="4" s="1"/>
  <c r="R180" i="4" s="1"/>
  <c r="R200" i="4" s="1"/>
  <c r="R220" i="4" s="1"/>
  <c r="R240" i="4" s="1"/>
  <c r="Q25" i="4"/>
  <c r="Q45" i="4" s="1"/>
  <c r="Q65" i="4" s="1"/>
  <c r="Q85" i="4" s="1"/>
  <c r="Q105" i="4" s="1"/>
  <c r="Q125" i="4" s="1"/>
  <c r="Q145" i="4" s="1"/>
  <c r="Q165" i="4" s="1"/>
  <c r="Q185" i="4" s="1"/>
  <c r="Q205" i="4" s="1"/>
  <c r="Q225" i="4" s="1"/>
  <c r="Q26" i="4"/>
  <c r="Q46" i="4" s="1"/>
  <c r="Q66" i="4" s="1"/>
  <c r="Q86" i="4" s="1"/>
  <c r="Q106" i="4" s="1"/>
  <c r="Q126" i="4" s="1"/>
  <c r="Q146" i="4" s="1"/>
  <c r="Q166" i="4" s="1"/>
  <c r="Q186" i="4" s="1"/>
  <c r="Q206" i="4" s="1"/>
  <c r="Q226" i="4" s="1"/>
  <c r="Q27" i="4"/>
  <c r="Q47" i="4" s="1"/>
  <c r="Q67" i="4" s="1"/>
  <c r="Q87" i="4" s="1"/>
  <c r="Q107" i="4" s="1"/>
  <c r="Q127" i="4" s="1"/>
  <c r="Q147" i="4" s="1"/>
  <c r="Q167" i="4" s="1"/>
  <c r="Q187" i="4" s="1"/>
  <c r="Q207" i="4" s="1"/>
  <c r="Q227" i="4" s="1"/>
  <c r="Q28" i="4"/>
  <c r="Q48" i="4" s="1"/>
  <c r="Q68" i="4" s="1"/>
  <c r="Q88" i="4" s="1"/>
  <c r="Q108" i="4" s="1"/>
  <c r="Q128" i="4" s="1"/>
  <c r="Q148" i="4" s="1"/>
  <c r="Q168" i="4" s="1"/>
  <c r="Q188" i="4" s="1"/>
  <c r="Q208" i="4" s="1"/>
  <c r="Q228" i="4" s="1"/>
  <c r="Q29" i="4"/>
  <c r="Q49" i="4" s="1"/>
  <c r="Q69" i="4" s="1"/>
  <c r="Q89" i="4" s="1"/>
  <c r="Q109" i="4" s="1"/>
  <c r="Q129" i="4" s="1"/>
  <c r="Q149" i="4" s="1"/>
  <c r="Q169" i="4" s="1"/>
  <c r="Q189" i="4" s="1"/>
  <c r="Q209" i="4" s="1"/>
  <c r="Q229" i="4" s="1"/>
  <c r="Q30" i="4"/>
  <c r="Q50" i="4" s="1"/>
  <c r="Q70" i="4" s="1"/>
  <c r="Q90" i="4" s="1"/>
  <c r="Q110" i="4" s="1"/>
  <c r="Q130" i="4" s="1"/>
  <c r="Q150" i="4" s="1"/>
  <c r="Q170" i="4" s="1"/>
  <c r="Q190" i="4" s="1"/>
  <c r="Q210" i="4" s="1"/>
  <c r="Q230" i="4" s="1"/>
  <c r="Q31" i="4"/>
  <c r="Q51" i="4" s="1"/>
  <c r="Q71" i="4" s="1"/>
  <c r="Q91" i="4" s="1"/>
  <c r="Q111" i="4" s="1"/>
  <c r="Q131" i="4" s="1"/>
  <c r="Q151" i="4" s="1"/>
  <c r="Q171" i="4" s="1"/>
  <c r="Q191" i="4" s="1"/>
  <c r="Q211" i="4" s="1"/>
  <c r="Q231" i="4" s="1"/>
  <c r="Q32" i="4"/>
  <c r="Q52" i="4" s="1"/>
  <c r="Q72" i="4" s="1"/>
  <c r="Q92" i="4" s="1"/>
  <c r="Q112" i="4" s="1"/>
  <c r="Q132" i="4" s="1"/>
  <c r="Q152" i="4" s="1"/>
  <c r="Q172" i="4" s="1"/>
  <c r="Q192" i="4" s="1"/>
  <c r="Q212" i="4" s="1"/>
  <c r="Q232" i="4" s="1"/>
  <c r="Q33" i="4"/>
  <c r="Q53" i="4" s="1"/>
  <c r="Q73" i="4" s="1"/>
  <c r="Q93" i="4" s="1"/>
  <c r="Q113" i="4" s="1"/>
  <c r="Q133" i="4" s="1"/>
  <c r="Q153" i="4" s="1"/>
  <c r="Q173" i="4" s="1"/>
  <c r="Q193" i="4" s="1"/>
  <c r="Q213" i="4" s="1"/>
  <c r="Q233" i="4" s="1"/>
  <c r="Q34" i="4"/>
  <c r="Q54" i="4" s="1"/>
  <c r="Q74" i="4" s="1"/>
  <c r="Q94" i="4" s="1"/>
  <c r="Q114" i="4" s="1"/>
  <c r="Q134" i="4" s="1"/>
  <c r="Q154" i="4" s="1"/>
  <c r="Q174" i="4" s="1"/>
  <c r="Q194" i="4" s="1"/>
  <c r="Q214" i="4" s="1"/>
  <c r="Q234" i="4" s="1"/>
  <c r="Q35" i="4"/>
  <c r="Q55" i="4" s="1"/>
  <c r="Q75" i="4" s="1"/>
  <c r="Q95" i="4" s="1"/>
  <c r="Q115" i="4" s="1"/>
  <c r="Q135" i="4" s="1"/>
  <c r="Q155" i="4" s="1"/>
  <c r="Q175" i="4" s="1"/>
  <c r="Q195" i="4" s="1"/>
  <c r="Q215" i="4" s="1"/>
  <c r="Q235" i="4" s="1"/>
  <c r="Q36" i="4"/>
  <c r="Q56" i="4" s="1"/>
  <c r="Q76" i="4" s="1"/>
  <c r="Q96" i="4" s="1"/>
  <c r="Q116" i="4" s="1"/>
  <c r="Q136" i="4" s="1"/>
  <c r="Q156" i="4" s="1"/>
  <c r="Q176" i="4" s="1"/>
  <c r="Q196" i="4" s="1"/>
  <c r="Q216" i="4" s="1"/>
  <c r="Q236" i="4" s="1"/>
  <c r="Q37" i="4"/>
  <c r="Q57" i="4" s="1"/>
  <c r="Q77" i="4" s="1"/>
  <c r="Q97" i="4" s="1"/>
  <c r="Q117" i="4" s="1"/>
  <c r="Q137" i="4" s="1"/>
  <c r="Q157" i="4" s="1"/>
  <c r="Q177" i="4" s="1"/>
  <c r="Q197" i="4" s="1"/>
  <c r="Q217" i="4" s="1"/>
  <c r="Q237" i="4" s="1"/>
  <c r="Q38" i="4"/>
  <c r="Q58" i="4" s="1"/>
  <c r="Q78" i="4" s="1"/>
  <c r="Q98" i="4" s="1"/>
  <c r="Q118" i="4" s="1"/>
  <c r="Q138" i="4" s="1"/>
  <c r="Q158" i="4" s="1"/>
  <c r="Q178" i="4" s="1"/>
  <c r="Q198" i="4" s="1"/>
  <c r="Q218" i="4" s="1"/>
  <c r="Q238" i="4" s="1"/>
  <c r="Q39" i="4"/>
  <c r="Q59" i="4" s="1"/>
  <c r="Q79" i="4" s="1"/>
  <c r="Q99" i="4" s="1"/>
  <c r="Q119" i="4" s="1"/>
  <c r="Q139" i="4" s="1"/>
  <c r="Q159" i="4" s="1"/>
  <c r="Q179" i="4" s="1"/>
  <c r="Q199" i="4" s="1"/>
  <c r="Q219" i="4" s="1"/>
  <c r="Q239" i="4" s="1"/>
  <c r="Q40" i="4"/>
  <c r="Q60" i="4" s="1"/>
  <c r="Q80" i="4" s="1"/>
  <c r="Q100" i="4" s="1"/>
  <c r="Q120" i="4" s="1"/>
  <c r="Q140" i="4" s="1"/>
  <c r="Q160" i="4" s="1"/>
  <c r="Q180" i="4" s="1"/>
  <c r="Q200" i="4" s="1"/>
  <c r="Q220" i="4" s="1"/>
  <c r="Q240" i="4" s="1"/>
  <c r="P5" i="4"/>
  <c r="P25" i="4" s="1"/>
  <c r="P45" i="4" s="1"/>
  <c r="P65" i="4" s="1"/>
  <c r="P85" i="4" s="1"/>
  <c r="P105" i="4" s="1"/>
  <c r="P125" i="4" s="1"/>
  <c r="P145" i="4" s="1"/>
  <c r="P165" i="4" s="1"/>
  <c r="P185" i="4" s="1"/>
  <c r="P205" i="4" s="1"/>
  <c r="P225" i="4" s="1"/>
  <c r="P6" i="4"/>
  <c r="P26" i="4" s="1"/>
  <c r="P46" i="4" s="1"/>
  <c r="P66" i="4" s="1"/>
  <c r="P86" i="4" s="1"/>
  <c r="P106" i="4" s="1"/>
  <c r="P126" i="4" s="1"/>
  <c r="P146" i="4" s="1"/>
  <c r="P166" i="4" s="1"/>
  <c r="P186" i="4" s="1"/>
  <c r="P206" i="4" s="1"/>
  <c r="P226" i="4" s="1"/>
  <c r="P7" i="4"/>
  <c r="P27" i="4" s="1"/>
  <c r="P47" i="4" s="1"/>
  <c r="P67" i="4" s="1"/>
  <c r="P87" i="4" s="1"/>
  <c r="P107" i="4" s="1"/>
  <c r="P127" i="4" s="1"/>
  <c r="P147" i="4" s="1"/>
  <c r="P167" i="4" s="1"/>
  <c r="P187" i="4" s="1"/>
  <c r="P207" i="4" s="1"/>
  <c r="P227" i="4" s="1"/>
  <c r="P8" i="4"/>
  <c r="P28" i="4" s="1"/>
  <c r="P48" i="4" s="1"/>
  <c r="P68" i="4" s="1"/>
  <c r="P88" i="4" s="1"/>
  <c r="P108" i="4" s="1"/>
  <c r="P128" i="4" s="1"/>
  <c r="P148" i="4" s="1"/>
  <c r="P168" i="4" s="1"/>
  <c r="P188" i="4" s="1"/>
  <c r="P208" i="4" s="1"/>
  <c r="P228" i="4" s="1"/>
  <c r="P9" i="4"/>
  <c r="P29" i="4" s="1"/>
  <c r="P49" i="4" s="1"/>
  <c r="P69" i="4" s="1"/>
  <c r="P89" i="4" s="1"/>
  <c r="P109" i="4" s="1"/>
  <c r="P129" i="4" s="1"/>
  <c r="P149" i="4" s="1"/>
  <c r="P169" i="4" s="1"/>
  <c r="P189" i="4" s="1"/>
  <c r="P209" i="4" s="1"/>
  <c r="P229" i="4" s="1"/>
  <c r="P10" i="4"/>
  <c r="P30" i="4" s="1"/>
  <c r="P50" i="4" s="1"/>
  <c r="P70" i="4" s="1"/>
  <c r="P90" i="4" s="1"/>
  <c r="P110" i="4" s="1"/>
  <c r="P130" i="4" s="1"/>
  <c r="P150" i="4" s="1"/>
  <c r="P170" i="4" s="1"/>
  <c r="P190" i="4" s="1"/>
  <c r="P210" i="4" s="1"/>
  <c r="P230" i="4" s="1"/>
  <c r="P11" i="4"/>
  <c r="P31" i="4" s="1"/>
  <c r="P51" i="4" s="1"/>
  <c r="P71" i="4" s="1"/>
  <c r="P91" i="4" s="1"/>
  <c r="P111" i="4" s="1"/>
  <c r="P131" i="4" s="1"/>
  <c r="P151" i="4" s="1"/>
  <c r="P171" i="4" s="1"/>
  <c r="P191" i="4" s="1"/>
  <c r="P211" i="4" s="1"/>
  <c r="P231" i="4" s="1"/>
  <c r="P12" i="4"/>
  <c r="P32" i="4" s="1"/>
  <c r="P52" i="4" s="1"/>
  <c r="P72" i="4" s="1"/>
  <c r="P92" i="4" s="1"/>
  <c r="P112" i="4" s="1"/>
  <c r="P132" i="4" s="1"/>
  <c r="P152" i="4" s="1"/>
  <c r="P172" i="4" s="1"/>
  <c r="P192" i="4" s="1"/>
  <c r="P212" i="4" s="1"/>
  <c r="P232" i="4" s="1"/>
  <c r="P13" i="4"/>
  <c r="P33" i="4" s="1"/>
  <c r="P53" i="4" s="1"/>
  <c r="P73" i="4" s="1"/>
  <c r="P93" i="4" s="1"/>
  <c r="P113" i="4" s="1"/>
  <c r="P133" i="4" s="1"/>
  <c r="P153" i="4" s="1"/>
  <c r="P173" i="4" s="1"/>
  <c r="P193" i="4" s="1"/>
  <c r="P213" i="4" s="1"/>
  <c r="P233" i="4" s="1"/>
  <c r="P14" i="4"/>
  <c r="P34" i="4" s="1"/>
  <c r="P54" i="4" s="1"/>
  <c r="P74" i="4" s="1"/>
  <c r="P94" i="4" s="1"/>
  <c r="P114" i="4" s="1"/>
  <c r="P134" i="4" s="1"/>
  <c r="P154" i="4" s="1"/>
  <c r="P174" i="4" s="1"/>
  <c r="P194" i="4" s="1"/>
  <c r="P214" i="4" s="1"/>
  <c r="P234" i="4" s="1"/>
  <c r="P15" i="4"/>
  <c r="P35" i="4" s="1"/>
  <c r="P55" i="4" s="1"/>
  <c r="P75" i="4" s="1"/>
  <c r="P95" i="4" s="1"/>
  <c r="P115" i="4" s="1"/>
  <c r="P135" i="4" s="1"/>
  <c r="P155" i="4" s="1"/>
  <c r="P175" i="4" s="1"/>
  <c r="P195" i="4" s="1"/>
  <c r="P215" i="4" s="1"/>
  <c r="P235" i="4" s="1"/>
  <c r="P16" i="4"/>
  <c r="P36" i="4" s="1"/>
  <c r="P56" i="4" s="1"/>
  <c r="P76" i="4" s="1"/>
  <c r="P96" i="4" s="1"/>
  <c r="P116" i="4" s="1"/>
  <c r="P136" i="4" s="1"/>
  <c r="P156" i="4" s="1"/>
  <c r="P176" i="4" s="1"/>
  <c r="P196" i="4" s="1"/>
  <c r="P216" i="4" s="1"/>
  <c r="P236" i="4" s="1"/>
  <c r="P17" i="4"/>
  <c r="P37" i="4" s="1"/>
  <c r="P57" i="4" s="1"/>
  <c r="P77" i="4" s="1"/>
  <c r="P97" i="4" s="1"/>
  <c r="P117" i="4" s="1"/>
  <c r="P137" i="4" s="1"/>
  <c r="P157" i="4" s="1"/>
  <c r="P177" i="4" s="1"/>
  <c r="P197" i="4" s="1"/>
  <c r="P217" i="4" s="1"/>
  <c r="P237" i="4" s="1"/>
  <c r="P18" i="4"/>
  <c r="P38" i="4" s="1"/>
  <c r="P58" i="4" s="1"/>
  <c r="P78" i="4" s="1"/>
  <c r="P98" i="4" s="1"/>
  <c r="P118" i="4" s="1"/>
  <c r="P138" i="4" s="1"/>
  <c r="P158" i="4" s="1"/>
  <c r="P178" i="4" s="1"/>
  <c r="P198" i="4" s="1"/>
  <c r="P218" i="4" s="1"/>
  <c r="P238" i="4" s="1"/>
  <c r="P19" i="4"/>
  <c r="P39" i="4" s="1"/>
  <c r="P59" i="4" s="1"/>
  <c r="P79" i="4" s="1"/>
  <c r="P99" i="4" s="1"/>
  <c r="P119" i="4" s="1"/>
  <c r="P139" i="4" s="1"/>
  <c r="P159" i="4" s="1"/>
  <c r="P179" i="4" s="1"/>
  <c r="P199" i="4" s="1"/>
  <c r="P219" i="4" s="1"/>
  <c r="P239" i="4" s="1"/>
  <c r="P20" i="4"/>
  <c r="P40" i="4" s="1"/>
  <c r="P60" i="4" s="1"/>
  <c r="P80" i="4" s="1"/>
  <c r="P100" i="4" s="1"/>
  <c r="P120" i="4" s="1"/>
  <c r="P140" i="4" s="1"/>
  <c r="P160" i="4" s="1"/>
  <c r="P180" i="4" s="1"/>
  <c r="P200" i="4" s="1"/>
  <c r="P220" i="4" s="1"/>
  <c r="P240" i="4" s="1"/>
  <c r="O25" i="4"/>
  <c r="O45" i="4" s="1"/>
  <c r="O65" i="4" s="1"/>
  <c r="O85" i="4" s="1"/>
  <c r="O105" i="4" s="1"/>
  <c r="O125" i="4" s="1"/>
  <c r="O145" i="4" s="1"/>
  <c r="O165" i="4" s="1"/>
  <c r="O185" i="4" s="1"/>
  <c r="O205" i="4" s="1"/>
  <c r="O225" i="4" s="1"/>
  <c r="O26" i="4"/>
  <c r="O46" i="4" s="1"/>
  <c r="O66" i="4" s="1"/>
  <c r="O86" i="4" s="1"/>
  <c r="O106" i="4" s="1"/>
  <c r="O126" i="4" s="1"/>
  <c r="O146" i="4" s="1"/>
  <c r="O166" i="4" s="1"/>
  <c r="O186" i="4" s="1"/>
  <c r="O206" i="4" s="1"/>
  <c r="O226" i="4" s="1"/>
  <c r="O27" i="4"/>
  <c r="O47" i="4" s="1"/>
  <c r="O67" i="4" s="1"/>
  <c r="O87" i="4" s="1"/>
  <c r="O107" i="4" s="1"/>
  <c r="O127" i="4" s="1"/>
  <c r="O147" i="4" s="1"/>
  <c r="O167" i="4" s="1"/>
  <c r="O187" i="4" s="1"/>
  <c r="O207" i="4" s="1"/>
  <c r="O227" i="4" s="1"/>
  <c r="O28" i="4"/>
  <c r="O48" i="4" s="1"/>
  <c r="O68" i="4" s="1"/>
  <c r="O88" i="4" s="1"/>
  <c r="O108" i="4" s="1"/>
  <c r="O128" i="4" s="1"/>
  <c r="O148" i="4" s="1"/>
  <c r="O168" i="4" s="1"/>
  <c r="O188" i="4" s="1"/>
  <c r="O208" i="4" s="1"/>
  <c r="O228" i="4" s="1"/>
  <c r="O29" i="4"/>
  <c r="O49" i="4" s="1"/>
  <c r="O69" i="4" s="1"/>
  <c r="O89" i="4" s="1"/>
  <c r="O109" i="4" s="1"/>
  <c r="O129" i="4" s="1"/>
  <c r="O149" i="4" s="1"/>
  <c r="O169" i="4" s="1"/>
  <c r="O189" i="4" s="1"/>
  <c r="O209" i="4" s="1"/>
  <c r="O229" i="4" s="1"/>
  <c r="O30" i="4"/>
  <c r="O50" i="4" s="1"/>
  <c r="O70" i="4" s="1"/>
  <c r="O90" i="4" s="1"/>
  <c r="O110" i="4" s="1"/>
  <c r="O130" i="4" s="1"/>
  <c r="O150" i="4" s="1"/>
  <c r="O170" i="4" s="1"/>
  <c r="O190" i="4" s="1"/>
  <c r="O210" i="4" s="1"/>
  <c r="O230" i="4" s="1"/>
  <c r="O31" i="4"/>
  <c r="O51" i="4" s="1"/>
  <c r="O71" i="4" s="1"/>
  <c r="O91" i="4" s="1"/>
  <c r="O111" i="4" s="1"/>
  <c r="O131" i="4" s="1"/>
  <c r="O151" i="4" s="1"/>
  <c r="O171" i="4" s="1"/>
  <c r="O191" i="4" s="1"/>
  <c r="O211" i="4" s="1"/>
  <c r="O231" i="4" s="1"/>
  <c r="O32" i="4"/>
  <c r="O52" i="4" s="1"/>
  <c r="O72" i="4" s="1"/>
  <c r="O92" i="4" s="1"/>
  <c r="O112" i="4" s="1"/>
  <c r="O132" i="4" s="1"/>
  <c r="O152" i="4" s="1"/>
  <c r="O172" i="4" s="1"/>
  <c r="O192" i="4" s="1"/>
  <c r="O212" i="4" s="1"/>
  <c r="O232" i="4" s="1"/>
  <c r="O33" i="4"/>
  <c r="O53" i="4" s="1"/>
  <c r="O73" i="4" s="1"/>
  <c r="O93" i="4" s="1"/>
  <c r="O113" i="4" s="1"/>
  <c r="O133" i="4" s="1"/>
  <c r="O153" i="4" s="1"/>
  <c r="O173" i="4" s="1"/>
  <c r="O193" i="4" s="1"/>
  <c r="O213" i="4" s="1"/>
  <c r="O233" i="4" s="1"/>
  <c r="O34" i="4"/>
  <c r="O54" i="4" s="1"/>
  <c r="O74" i="4" s="1"/>
  <c r="O94" i="4" s="1"/>
  <c r="O114" i="4" s="1"/>
  <c r="O134" i="4" s="1"/>
  <c r="O154" i="4" s="1"/>
  <c r="O174" i="4" s="1"/>
  <c r="O194" i="4" s="1"/>
  <c r="O214" i="4" s="1"/>
  <c r="O234" i="4" s="1"/>
  <c r="O35" i="4"/>
  <c r="O55" i="4" s="1"/>
  <c r="O75" i="4" s="1"/>
  <c r="O95" i="4" s="1"/>
  <c r="O115" i="4" s="1"/>
  <c r="O135" i="4" s="1"/>
  <c r="O155" i="4" s="1"/>
  <c r="O175" i="4" s="1"/>
  <c r="O195" i="4" s="1"/>
  <c r="O215" i="4" s="1"/>
  <c r="O235" i="4" s="1"/>
  <c r="O36" i="4"/>
  <c r="O56" i="4" s="1"/>
  <c r="O76" i="4" s="1"/>
  <c r="O96" i="4" s="1"/>
  <c r="O116" i="4" s="1"/>
  <c r="O136" i="4" s="1"/>
  <c r="O156" i="4" s="1"/>
  <c r="O176" i="4" s="1"/>
  <c r="O196" i="4" s="1"/>
  <c r="O216" i="4" s="1"/>
  <c r="O236" i="4" s="1"/>
  <c r="O37" i="4"/>
  <c r="O57" i="4" s="1"/>
  <c r="O77" i="4" s="1"/>
  <c r="O97" i="4" s="1"/>
  <c r="O117" i="4" s="1"/>
  <c r="O137" i="4" s="1"/>
  <c r="O157" i="4" s="1"/>
  <c r="O177" i="4" s="1"/>
  <c r="O197" i="4" s="1"/>
  <c r="O217" i="4" s="1"/>
  <c r="O237" i="4" s="1"/>
  <c r="O38" i="4"/>
  <c r="O58" i="4" s="1"/>
  <c r="O78" i="4" s="1"/>
  <c r="O98" i="4" s="1"/>
  <c r="O118" i="4" s="1"/>
  <c r="O138" i="4" s="1"/>
  <c r="O158" i="4" s="1"/>
  <c r="O178" i="4" s="1"/>
  <c r="O198" i="4" s="1"/>
  <c r="O218" i="4" s="1"/>
  <c r="O238" i="4" s="1"/>
  <c r="O39" i="4"/>
  <c r="O59" i="4" s="1"/>
  <c r="O79" i="4" s="1"/>
  <c r="O99" i="4" s="1"/>
  <c r="O119" i="4" s="1"/>
  <c r="O139" i="4" s="1"/>
  <c r="O159" i="4" s="1"/>
  <c r="O179" i="4" s="1"/>
  <c r="O199" i="4" s="1"/>
  <c r="O219" i="4" s="1"/>
  <c r="O239" i="4" s="1"/>
  <c r="O40" i="4"/>
  <c r="O60" i="4" s="1"/>
  <c r="O80" i="4" s="1"/>
  <c r="O100" i="4" s="1"/>
  <c r="O120" i="4" s="1"/>
  <c r="O140" i="4" s="1"/>
  <c r="O160" i="4" s="1"/>
  <c r="O180" i="4" s="1"/>
  <c r="O200" i="4" s="1"/>
  <c r="O220" i="4" s="1"/>
  <c r="O240" i="4" s="1"/>
  <c r="N5" i="4"/>
  <c r="N25" i="4" s="1"/>
  <c r="N45" i="4" s="1"/>
  <c r="N65" i="4" s="1"/>
  <c r="N85" i="4" s="1"/>
  <c r="N105" i="4" s="1"/>
  <c r="N125" i="4" s="1"/>
  <c r="N145" i="4" s="1"/>
  <c r="N165" i="4" s="1"/>
  <c r="N185" i="4" s="1"/>
  <c r="N205" i="4" s="1"/>
  <c r="N225" i="4" s="1"/>
  <c r="N6" i="4"/>
  <c r="N26" i="4" s="1"/>
  <c r="N46" i="4" s="1"/>
  <c r="N66" i="4" s="1"/>
  <c r="N86" i="4" s="1"/>
  <c r="N106" i="4" s="1"/>
  <c r="N126" i="4" s="1"/>
  <c r="N146" i="4" s="1"/>
  <c r="N166" i="4" s="1"/>
  <c r="N186" i="4" s="1"/>
  <c r="N206" i="4" s="1"/>
  <c r="N226" i="4" s="1"/>
  <c r="N7" i="4"/>
  <c r="N27" i="4" s="1"/>
  <c r="N47" i="4" s="1"/>
  <c r="N67" i="4" s="1"/>
  <c r="N87" i="4" s="1"/>
  <c r="N107" i="4" s="1"/>
  <c r="N127" i="4" s="1"/>
  <c r="N147" i="4" s="1"/>
  <c r="N167" i="4" s="1"/>
  <c r="N187" i="4" s="1"/>
  <c r="N207" i="4" s="1"/>
  <c r="N227" i="4" s="1"/>
  <c r="N8" i="4"/>
  <c r="N28" i="4" s="1"/>
  <c r="N48" i="4" s="1"/>
  <c r="N68" i="4" s="1"/>
  <c r="N88" i="4" s="1"/>
  <c r="N108" i="4" s="1"/>
  <c r="N128" i="4" s="1"/>
  <c r="N148" i="4" s="1"/>
  <c r="N168" i="4" s="1"/>
  <c r="N188" i="4" s="1"/>
  <c r="N208" i="4" s="1"/>
  <c r="N228" i="4" s="1"/>
  <c r="N9" i="4"/>
  <c r="N29" i="4" s="1"/>
  <c r="N49" i="4" s="1"/>
  <c r="N69" i="4" s="1"/>
  <c r="N89" i="4" s="1"/>
  <c r="N109" i="4" s="1"/>
  <c r="N129" i="4" s="1"/>
  <c r="N149" i="4" s="1"/>
  <c r="N169" i="4" s="1"/>
  <c r="N189" i="4" s="1"/>
  <c r="N209" i="4" s="1"/>
  <c r="N229" i="4" s="1"/>
  <c r="N10" i="4"/>
  <c r="N30" i="4" s="1"/>
  <c r="N50" i="4" s="1"/>
  <c r="N70" i="4" s="1"/>
  <c r="N90" i="4" s="1"/>
  <c r="N110" i="4" s="1"/>
  <c r="N130" i="4" s="1"/>
  <c r="N150" i="4" s="1"/>
  <c r="N170" i="4" s="1"/>
  <c r="N190" i="4" s="1"/>
  <c r="N210" i="4" s="1"/>
  <c r="N230" i="4" s="1"/>
  <c r="N11" i="4"/>
  <c r="N31" i="4" s="1"/>
  <c r="N51" i="4" s="1"/>
  <c r="N71" i="4" s="1"/>
  <c r="N91" i="4" s="1"/>
  <c r="N111" i="4" s="1"/>
  <c r="N131" i="4" s="1"/>
  <c r="N151" i="4" s="1"/>
  <c r="N171" i="4" s="1"/>
  <c r="N191" i="4" s="1"/>
  <c r="N211" i="4" s="1"/>
  <c r="N231" i="4" s="1"/>
  <c r="N12" i="4"/>
  <c r="N32" i="4" s="1"/>
  <c r="N52" i="4" s="1"/>
  <c r="N72" i="4" s="1"/>
  <c r="N92" i="4" s="1"/>
  <c r="N112" i="4" s="1"/>
  <c r="N132" i="4" s="1"/>
  <c r="N152" i="4" s="1"/>
  <c r="N172" i="4" s="1"/>
  <c r="N192" i="4" s="1"/>
  <c r="N212" i="4" s="1"/>
  <c r="N232" i="4" s="1"/>
  <c r="N13" i="4"/>
  <c r="N33" i="4" s="1"/>
  <c r="N53" i="4" s="1"/>
  <c r="N73" i="4" s="1"/>
  <c r="N93" i="4" s="1"/>
  <c r="N113" i="4" s="1"/>
  <c r="N133" i="4" s="1"/>
  <c r="N153" i="4" s="1"/>
  <c r="N173" i="4" s="1"/>
  <c r="N193" i="4" s="1"/>
  <c r="N213" i="4" s="1"/>
  <c r="N233" i="4" s="1"/>
  <c r="N14" i="4"/>
  <c r="N34" i="4" s="1"/>
  <c r="N54" i="4" s="1"/>
  <c r="N74" i="4" s="1"/>
  <c r="N94" i="4" s="1"/>
  <c r="N114" i="4" s="1"/>
  <c r="N134" i="4" s="1"/>
  <c r="N154" i="4" s="1"/>
  <c r="N174" i="4" s="1"/>
  <c r="N194" i="4" s="1"/>
  <c r="N214" i="4" s="1"/>
  <c r="N234" i="4" s="1"/>
  <c r="N15" i="4"/>
  <c r="N35" i="4" s="1"/>
  <c r="N55" i="4" s="1"/>
  <c r="N75" i="4" s="1"/>
  <c r="N95" i="4" s="1"/>
  <c r="N115" i="4" s="1"/>
  <c r="N135" i="4" s="1"/>
  <c r="N155" i="4" s="1"/>
  <c r="N175" i="4" s="1"/>
  <c r="N195" i="4" s="1"/>
  <c r="N215" i="4" s="1"/>
  <c r="N235" i="4" s="1"/>
  <c r="N16" i="4"/>
  <c r="N36" i="4" s="1"/>
  <c r="N56" i="4" s="1"/>
  <c r="N76" i="4" s="1"/>
  <c r="N96" i="4" s="1"/>
  <c r="N116" i="4" s="1"/>
  <c r="N136" i="4" s="1"/>
  <c r="N156" i="4" s="1"/>
  <c r="N176" i="4" s="1"/>
  <c r="N196" i="4" s="1"/>
  <c r="N216" i="4" s="1"/>
  <c r="N236" i="4" s="1"/>
  <c r="N17" i="4"/>
  <c r="N37" i="4" s="1"/>
  <c r="N57" i="4" s="1"/>
  <c r="N77" i="4" s="1"/>
  <c r="N97" i="4" s="1"/>
  <c r="N117" i="4" s="1"/>
  <c r="N137" i="4" s="1"/>
  <c r="N157" i="4" s="1"/>
  <c r="N177" i="4" s="1"/>
  <c r="N197" i="4" s="1"/>
  <c r="N217" i="4" s="1"/>
  <c r="N237" i="4" s="1"/>
  <c r="N18" i="4"/>
  <c r="N38" i="4" s="1"/>
  <c r="N58" i="4" s="1"/>
  <c r="N78" i="4" s="1"/>
  <c r="N98" i="4" s="1"/>
  <c r="N118" i="4" s="1"/>
  <c r="N138" i="4" s="1"/>
  <c r="N158" i="4" s="1"/>
  <c r="N178" i="4" s="1"/>
  <c r="N198" i="4" s="1"/>
  <c r="N218" i="4" s="1"/>
  <c r="N238" i="4" s="1"/>
  <c r="N19" i="4"/>
  <c r="N39" i="4" s="1"/>
  <c r="N59" i="4" s="1"/>
  <c r="N79" i="4" s="1"/>
  <c r="N99" i="4" s="1"/>
  <c r="N119" i="4" s="1"/>
  <c r="N139" i="4" s="1"/>
  <c r="N159" i="4" s="1"/>
  <c r="N179" i="4" s="1"/>
  <c r="N199" i="4" s="1"/>
  <c r="N219" i="4" s="1"/>
  <c r="N239" i="4" s="1"/>
  <c r="N20" i="4"/>
  <c r="N40" i="4" s="1"/>
  <c r="N60" i="4" s="1"/>
  <c r="N80" i="4" s="1"/>
  <c r="N100" i="4" s="1"/>
  <c r="N120" i="4" s="1"/>
  <c r="N140" i="4" s="1"/>
  <c r="N160" i="4" s="1"/>
  <c r="N180" i="4" s="1"/>
  <c r="N200" i="4" s="1"/>
  <c r="N220" i="4" s="1"/>
  <c r="N240" i="4" s="1"/>
  <c r="M25" i="4"/>
  <c r="M45" i="4" s="1"/>
  <c r="M65" i="4" s="1"/>
  <c r="M85" i="4" s="1"/>
  <c r="M105" i="4" s="1"/>
  <c r="M125" i="4" s="1"/>
  <c r="M145" i="4" s="1"/>
  <c r="M165" i="4" s="1"/>
  <c r="M185" i="4" s="1"/>
  <c r="M205" i="4" s="1"/>
  <c r="M225" i="4" s="1"/>
  <c r="M26" i="4"/>
  <c r="M46" i="4" s="1"/>
  <c r="M66" i="4" s="1"/>
  <c r="M86" i="4" s="1"/>
  <c r="M106" i="4" s="1"/>
  <c r="M126" i="4" s="1"/>
  <c r="M146" i="4" s="1"/>
  <c r="M166" i="4" s="1"/>
  <c r="M186" i="4" s="1"/>
  <c r="M206" i="4" s="1"/>
  <c r="M226" i="4" s="1"/>
  <c r="M27" i="4"/>
  <c r="M47" i="4" s="1"/>
  <c r="M67" i="4" s="1"/>
  <c r="M87" i="4" s="1"/>
  <c r="M107" i="4" s="1"/>
  <c r="M127" i="4" s="1"/>
  <c r="M147" i="4" s="1"/>
  <c r="M167" i="4" s="1"/>
  <c r="M187" i="4" s="1"/>
  <c r="M207" i="4" s="1"/>
  <c r="M227" i="4" s="1"/>
  <c r="M28" i="4"/>
  <c r="M48" i="4" s="1"/>
  <c r="M68" i="4" s="1"/>
  <c r="M88" i="4" s="1"/>
  <c r="M108" i="4" s="1"/>
  <c r="M128" i="4" s="1"/>
  <c r="M148" i="4" s="1"/>
  <c r="M168" i="4" s="1"/>
  <c r="M188" i="4" s="1"/>
  <c r="M208" i="4" s="1"/>
  <c r="M228" i="4" s="1"/>
  <c r="M29" i="4"/>
  <c r="M49" i="4" s="1"/>
  <c r="M69" i="4" s="1"/>
  <c r="M89" i="4" s="1"/>
  <c r="M109" i="4" s="1"/>
  <c r="M129" i="4" s="1"/>
  <c r="M149" i="4" s="1"/>
  <c r="M169" i="4" s="1"/>
  <c r="M189" i="4" s="1"/>
  <c r="M209" i="4" s="1"/>
  <c r="M229" i="4" s="1"/>
  <c r="M30" i="4"/>
  <c r="M50" i="4" s="1"/>
  <c r="M70" i="4" s="1"/>
  <c r="M90" i="4" s="1"/>
  <c r="M110" i="4" s="1"/>
  <c r="M130" i="4" s="1"/>
  <c r="M150" i="4" s="1"/>
  <c r="M170" i="4" s="1"/>
  <c r="M190" i="4" s="1"/>
  <c r="M210" i="4" s="1"/>
  <c r="M230" i="4" s="1"/>
  <c r="M31" i="4"/>
  <c r="M51" i="4" s="1"/>
  <c r="M71" i="4" s="1"/>
  <c r="M91" i="4" s="1"/>
  <c r="M111" i="4" s="1"/>
  <c r="M131" i="4" s="1"/>
  <c r="M151" i="4" s="1"/>
  <c r="M171" i="4" s="1"/>
  <c r="M191" i="4" s="1"/>
  <c r="M211" i="4" s="1"/>
  <c r="M231" i="4" s="1"/>
  <c r="M32" i="4"/>
  <c r="M52" i="4" s="1"/>
  <c r="M72" i="4" s="1"/>
  <c r="M92" i="4" s="1"/>
  <c r="M112" i="4" s="1"/>
  <c r="M132" i="4" s="1"/>
  <c r="M152" i="4" s="1"/>
  <c r="M172" i="4" s="1"/>
  <c r="M192" i="4" s="1"/>
  <c r="M212" i="4" s="1"/>
  <c r="M232" i="4" s="1"/>
  <c r="M33" i="4"/>
  <c r="M53" i="4" s="1"/>
  <c r="M73" i="4" s="1"/>
  <c r="M93" i="4" s="1"/>
  <c r="M113" i="4" s="1"/>
  <c r="M133" i="4" s="1"/>
  <c r="M153" i="4" s="1"/>
  <c r="M173" i="4" s="1"/>
  <c r="M193" i="4" s="1"/>
  <c r="M213" i="4" s="1"/>
  <c r="M233" i="4" s="1"/>
  <c r="M34" i="4"/>
  <c r="M54" i="4" s="1"/>
  <c r="M74" i="4" s="1"/>
  <c r="M94" i="4" s="1"/>
  <c r="M114" i="4" s="1"/>
  <c r="M134" i="4" s="1"/>
  <c r="M154" i="4" s="1"/>
  <c r="M174" i="4" s="1"/>
  <c r="M194" i="4" s="1"/>
  <c r="M214" i="4" s="1"/>
  <c r="M234" i="4" s="1"/>
  <c r="M35" i="4"/>
  <c r="M55" i="4" s="1"/>
  <c r="M75" i="4" s="1"/>
  <c r="M95" i="4" s="1"/>
  <c r="M115" i="4" s="1"/>
  <c r="M135" i="4" s="1"/>
  <c r="M155" i="4" s="1"/>
  <c r="M175" i="4" s="1"/>
  <c r="M195" i="4" s="1"/>
  <c r="M215" i="4" s="1"/>
  <c r="M235" i="4" s="1"/>
  <c r="M36" i="4"/>
  <c r="M56" i="4" s="1"/>
  <c r="M76" i="4" s="1"/>
  <c r="M96" i="4" s="1"/>
  <c r="M116" i="4" s="1"/>
  <c r="M136" i="4" s="1"/>
  <c r="M156" i="4" s="1"/>
  <c r="M176" i="4" s="1"/>
  <c r="M196" i="4" s="1"/>
  <c r="M216" i="4" s="1"/>
  <c r="M236" i="4" s="1"/>
  <c r="M37" i="4"/>
  <c r="M57" i="4" s="1"/>
  <c r="M77" i="4" s="1"/>
  <c r="M97" i="4" s="1"/>
  <c r="M117" i="4" s="1"/>
  <c r="M137" i="4" s="1"/>
  <c r="M157" i="4" s="1"/>
  <c r="M177" i="4" s="1"/>
  <c r="M197" i="4" s="1"/>
  <c r="M217" i="4" s="1"/>
  <c r="M237" i="4" s="1"/>
  <c r="M38" i="4"/>
  <c r="M58" i="4" s="1"/>
  <c r="M78" i="4" s="1"/>
  <c r="M98" i="4" s="1"/>
  <c r="M118" i="4" s="1"/>
  <c r="M138" i="4" s="1"/>
  <c r="M158" i="4" s="1"/>
  <c r="M178" i="4" s="1"/>
  <c r="M198" i="4" s="1"/>
  <c r="M218" i="4" s="1"/>
  <c r="M238" i="4" s="1"/>
  <c r="M39" i="4"/>
  <c r="M59" i="4" s="1"/>
  <c r="M79" i="4" s="1"/>
  <c r="M99" i="4" s="1"/>
  <c r="M119" i="4" s="1"/>
  <c r="M139" i="4" s="1"/>
  <c r="M159" i="4" s="1"/>
  <c r="M179" i="4" s="1"/>
  <c r="M199" i="4" s="1"/>
  <c r="M219" i="4" s="1"/>
  <c r="M239" i="4" s="1"/>
  <c r="M40" i="4"/>
  <c r="M60" i="4" s="1"/>
  <c r="M80" i="4" s="1"/>
  <c r="M100" i="4" s="1"/>
  <c r="M120" i="4" s="1"/>
  <c r="M140" i="4" s="1"/>
  <c r="M160" i="4" s="1"/>
  <c r="M180" i="4" s="1"/>
  <c r="M200" i="4" s="1"/>
  <c r="M220" i="4" s="1"/>
  <c r="M240" i="4" s="1"/>
  <c r="L5" i="4"/>
  <c r="L25" i="4" s="1"/>
  <c r="L45" i="4" s="1"/>
  <c r="L65" i="4" s="1"/>
  <c r="L85" i="4" s="1"/>
  <c r="L105" i="4" s="1"/>
  <c r="L125" i="4" s="1"/>
  <c r="L145" i="4" s="1"/>
  <c r="L165" i="4" s="1"/>
  <c r="L185" i="4" s="1"/>
  <c r="L205" i="4" s="1"/>
  <c r="L225" i="4" s="1"/>
  <c r="L6" i="4"/>
  <c r="L26" i="4" s="1"/>
  <c r="L46" i="4" s="1"/>
  <c r="L66" i="4" s="1"/>
  <c r="L86" i="4" s="1"/>
  <c r="L106" i="4" s="1"/>
  <c r="L126" i="4" s="1"/>
  <c r="L146" i="4" s="1"/>
  <c r="L166" i="4" s="1"/>
  <c r="L186" i="4" s="1"/>
  <c r="L206" i="4" s="1"/>
  <c r="L226" i="4" s="1"/>
  <c r="L7" i="4"/>
  <c r="L27" i="4" s="1"/>
  <c r="L47" i="4" s="1"/>
  <c r="L67" i="4" s="1"/>
  <c r="L87" i="4" s="1"/>
  <c r="L107" i="4" s="1"/>
  <c r="L127" i="4" s="1"/>
  <c r="L147" i="4" s="1"/>
  <c r="L167" i="4" s="1"/>
  <c r="L187" i="4" s="1"/>
  <c r="L207" i="4" s="1"/>
  <c r="L227" i="4" s="1"/>
  <c r="L8" i="4"/>
  <c r="L28" i="4" s="1"/>
  <c r="L48" i="4" s="1"/>
  <c r="L68" i="4" s="1"/>
  <c r="L88" i="4" s="1"/>
  <c r="L108" i="4" s="1"/>
  <c r="L128" i="4" s="1"/>
  <c r="L148" i="4" s="1"/>
  <c r="L168" i="4" s="1"/>
  <c r="L188" i="4" s="1"/>
  <c r="L208" i="4" s="1"/>
  <c r="L228" i="4" s="1"/>
  <c r="L9" i="4"/>
  <c r="L29" i="4" s="1"/>
  <c r="L49" i="4" s="1"/>
  <c r="L69" i="4" s="1"/>
  <c r="L89" i="4" s="1"/>
  <c r="L109" i="4" s="1"/>
  <c r="L129" i="4" s="1"/>
  <c r="L149" i="4" s="1"/>
  <c r="L169" i="4" s="1"/>
  <c r="L189" i="4" s="1"/>
  <c r="L209" i="4" s="1"/>
  <c r="L229" i="4" s="1"/>
  <c r="L10" i="4"/>
  <c r="L30" i="4" s="1"/>
  <c r="L50" i="4" s="1"/>
  <c r="L70" i="4" s="1"/>
  <c r="L90" i="4" s="1"/>
  <c r="L110" i="4" s="1"/>
  <c r="L130" i="4" s="1"/>
  <c r="L150" i="4" s="1"/>
  <c r="L170" i="4" s="1"/>
  <c r="L190" i="4" s="1"/>
  <c r="L210" i="4" s="1"/>
  <c r="L230" i="4" s="1"/>
  <c r="L11" i="4"/>
  <c r="L31" i="4" s="1"/>
  <c r="L51" i="4" s="1"/>
  <c r="L71" i="4" s="1"/>
  <c r="L91" i="4" s="1"/>
  <c r="L111" i="4" s="1"/>
  <c r="L131" i="4" s="1"/>
  <c r="L151" i="4" s="1"/>
  <c r="L171" i="4" s="1"/>
  <c r="L191" i="4" s="1"/>
  <c r="L211" i="4" s="1"/>
  <c r="L231" i="4" s="1"/>
  <c r="L12" i="4"/>
  <c r="L32" i="4" s="1"/>
  <c r="L52" i="4" s="1"/>
  <c r="L72" i="4" s="1"/>
  <c r="L92" i="4" s="1"/>
  <c r="L112" i="4" s="1"/>
  <c r="L132" i="4" s="1"/>
  <c r="L152" i="4" s="1"/>
  <c r="L172" i="4" s="1"/>
  <c r="L192" i="4" s="1"/>
  <c r="L212" i="4" s="1"/>
  <c r="L232" i="4" s="1"/>
  <c r="L13" i="4"/>
  <c r="L33" i="4" s="1"/>
  <c r="L53" i="4" s="1"/>
  <c r="L73" i="4" s="1"/>
  <c r="L93" i="4" s="1"/>
  <c r="L113" i="4" s="1"/>
  <c r="L133" i="4" s="1"/>
  <c r="L153" i="4" s="1"/>
  <c r="L173" i="4" s="1"/>
  <c r="L193" i="4" s="1"/>
  <c r="L213" i="4" s="1"/>
  <c r="L233" i="4" s="1"/>
  <c r="L14" i="4"/>
  <c r="L34" i="4" s="1"/>
  <c r="L54" i="4" s="1"/>
  <c r="L74" i="4" s="1"/>
  <c r="L94" i="4" s="1"/>
  <c r="L114" i="4" s="1"/>
  <c r="L134" i="4" s="1"/>
  <c r="L154" i="4" s="1"/>
  <c r="L174" i="4" s="1"/>
  <c r="L194" i="4" s="1"/>
  <c r="L214" i="4" s="1"/>
  <c r="L234" i="4" s="1"/>
  <c r="L15" i="4"/>
  <c r="L35" i="4" s="1"/>
  <c r="L55" i="4" s="1"/>
  <c r="L75" i="4" s="1"/>
  <c r="L95" i="4" s="1"/>
  <c r="L115" i="4" s="1"/>
  <c r="L135" i="4" s="1"/>
  <c r="L155" i="4" s="1"/>
  <c r="L175" i="4" s="1"/>
  <c r="L195" i="4" s="1"/>
  <c r="L215" i="4" s="1"/>
  <c r="L235" i="4" s="1"/>
  <c r="L16" i="4"/>
  <c r="L36" i="4" s="1"/>
  <c r="L56" i="4" s="1"/>
  <c r="L76" i="4" s="1"/>
  <c r="L96" i="4" s="1"/>
  <c r="L116" i="4" s="1"/>
  <c r="L136" i="4" s="1"/>
  <c r="L156" i="4" s="1"/>
  <c r="L176" i="4" s="1"/>
  <c r="L196" i="4" s="1"/>
  <c r="L216" i="4" s="1"/>
  <c r="L236" i="4" s="1"/>
  <c r="L17" i="4"/>
  <c r="L37" i="4" s="1"/>
  <c r="L57" i="4" s="1"/>
  <c r="L77" i="4" s="1"/>
  <c r="L97" i="4" s="1"/>
  <c r="L117" i="4" s="1"/>
  <c r="L137" i="4" s="1"/>
  <c r="L157" i="4" s="1"/>
  <c r="L177" i="4" s="1"/>
  <c r="L197" i="4" s="1"/>
  <c r="L217" i="4" s="1"/>
  <c r="L237" i="4" s="1"/>
  <c r="L18" i="4"/>
  <c r="L38" i="4" s="1"/>
  <c r="L58" i="4" s="1"/>
  <c r="L78" i="4" s="1"/>
  <c r="L98" i="4" s="1"/>
  <c r="L118" i="4" s="1"/>
  <c r="L138" i="4" s="1"/>
  <c r="L158" i="4" s="1"/>
  <c r="L178" i="4" s="1"/>
  <c r="L198" i="4" s="1"/>
  <c r="L218" i="4" s="1"/>
  <c r="L238" i="4" s="1"/>
  <c r="L19" i="4"/>
  <c r="L39" i="4" s="1"/>
  <c r="L59" i="4" s="1"/>
  <c r="L79" i="4" s="1"/>
  <c r="L99" i="4" s="1"/>
  <c r="L119" i="4" s="1"/>
  <c r="L139" i="4" s="1"/>
  <c r="L159" i="4" s="1"/>
  <c r="L179" i="4" s="1"/>
  <c r="L199" i="4" s="1"/>
  <c r="L219" i="4" s="1"/>
  <c r="L239" i="4" s="1"/>
  <c r="L20" i="4"/>
  <c r="L40" i="4" s="1"/>
  <c r="L60" i="4" s="1"/>
  <c r="L80" i="4" s="1"/>
  <c r="L100" i="4" s="1"/>
  <c r="L120" i="4" s="1"/>
  <c r="L140" i="4" s="1"/>
  <c r="L160" i="4" s="1"/>
  <c r="L180" i="4" s="1"/>
  <c r="L200" i="4" s="1"/>
  <c r="L220" i="4" s="1"/>
  <c r="L240" i="4" s="1"/>
  <c r="J5" i="4"/>
  <c r="J25" i="4" s="1"/>
  <c r="J45" i="4" s="1"/>
  <c r="J65" i="4" s="1"/>
  <c r="J85" i="4" s="1"/>
  <c r="J105" i="4" s="1"/>
  <c r="J125" i="4" s="1"/>
  <c r="J145" i="4" s="1"/>
  <c r="J165" i="4" s="1"/>
  <c r="J185" i="4" s="1"/>
  <c r="J205" i="4" s="1"/>
  <c r="J225" i="4" s="1"/>
  <c r="J6" i="4"/>
  <c r="J26" i="4" s="1"/>
  <c r="J46" i="4" s="1"/>
  <c r="J66" i="4" s="1"/>
  <c r="J86" i="4" s="1"/>
  <c r="J106" i="4" s="1"/>
  <c r="J126" i="4" s="1"/>
  <c r="J146" i="4" s="1"/>
  <c r="J166" i="4" s="1"/>
  <c r="J186" i="4" s="1"/>
  <c r="J206" i="4" s="1"/>
  <c r="J226" i="4" s="1"/>
  <c r="J7" i="4"/>
  <c r="J27" i="4" s="1"/>
  <c r="J47" i="4" s="1"/>
  <c r="J67" i="4" s="1"/>
  <c r="J87" i="4" s="1"/>
  <c r="J107" i="4" s="1"/>
  <c r="J127" i="4" s="1"/>
  <c r="J147" i="4" s="1"/>
  <c r="J167" i="4" s="1"/>
  <c r="J187" i="4" s="1"/>
  <c r="J207" i="4" s="1"/>
  <c r="J227" i="4" s="1"/>
  <c r="J8" i="4"/>
  <c r="J28" i="4" s="1"/>
  <c r="J48" i="4" s="1"/>
  <c r="J68" i="4" s="1"/>
  <c r="J88" i="4" s="1"/>
  <c r="J108" i="4" s="1"/>
  <c r="J128" i="4" s="1"/>
  <c r="J148" i="4" s="1"/>
  <c r="J168" i="4" s="1"/>
  <c r="J188" i="4" s="1"/>
  <c r="J208" i="4" s="1"/>
  <c r="J228" i="4" s="1"/>
  <c r="J9" i="4"/>
  <c r="J29" i="4" s="1"/>
  <c r="J49" i="4" s="1"/>
  <c r="J69" i="4" s="1"/>
  <c r="J89" i="4" s="1"/>
  <c r="J109" i="4" s="1"/>
  <c r="J129" i="4" s="1"/>
  <c r="J149" i="4" s="1"/>
  <c r="J169" i="4" s="1"/>
  <c r="J189" i="4" s="1"/>
  <c r="J209" i="4" s="1"/>
  <c r="J229" i="4" s="1"/>
  <c r="J10" i="4"/>
  <c r="J30" i="4" s="1"/>
  <c r="J50" i="4" s="1"/>
  <c r="J70" i="4" s="1"/>
  <c r="J90" i="4" s="1"/>
  <c r="J110" i="4" s="1"/>
  <c r="J130" i="4" s="1"/>
  <c r="J150" i="4" s="1"/>
  <c r="J170" i="4" s="1"/>
  <c r="J190" i="4" s="1"/>
  <c r="J210" i="4" s="1"/>
  <c r="J230" i="4" s="1"/>
  <c r="J11" i="4"/>
  <c r="J31" i="4" s="1"/>
  <c r="J51" i="4" s="1"/>
  <c r="J71" i="4" s="1"/>
  <c r="J91" i="4" s="1"/>
  <c r="J111" i="4" s="1"/>
  <c r="J131" i="4" s="1"/>
  <c r="J151" i="4" s="1"/>
  <c r="J171" i="4" s="1"/>
  <c r="J191" i="4" s="1"/>
  <c r="J211" i="4" s="1"/>
  <c r="J231" i="4" s="1"/>
  <c r="J12" i="4"/>
  <c r="J32" i="4" s="1"/>
  <c r="J52" i="4" s="1"/>
  <c r="J72" i="4" s="1"/>
  <c r="J92" i="4" s="1"/>
  <c r="J112" i="4" s="1"/>
  <c r="J132" i="4" s="1"/>
  <c r="J152" i="4" s="1"/>
  <c r="J172" i="4" s="1"/>
  <c r="J192" i="4" s="1"/>
  <c r="J212" i="4" s="1"/>
  <c r="J232" i="4" s="1"/>
  <c r="J13" i="4"/>
  <c r="J33" i="4" s="1"/>
  <c r="J53" i="4" s="1"/>
  <c r="J73" i="4" s="1"/>
  <c r="J93" i="4" s="1"/>
  <c r="J113" i="4" s="1"/>
  <c r="J133" i="4" s="1"/>
  <c r="J153" i="4" s="1"/>
  <c r="J173" i="4" s="1"/>
  <c r="J193" i="4" s="1"/>
  <c r="J213" i="4" s="1"/>
  <c r="J233" i="4" s="1"/>
  <c r="J14" i="4"/>
  <c r="J34" i="4" s="1"/>
  <c r="J54" i="4" s="1"/>
  <c r="J74" i="4" s="1"/>
  <c r="J94" i="4" s="1"/>
  <c r="J114" i="4" s="1"/>
  <c r="J134" i="4" s="1"/>
  <c r="J154" i="4" s="1"/>
  <c r="J174" i="4" s="1"/>
  <c r="J194" i="4" s="1"/>
  <c r="J214" i="4" s="1"/>
  <c r="J234" i="4" s="1"/>
  <c r="J15" i="4"/>
  <c r="J35" i="4" s="1"/>
  <c r="J55" i="4" s="1"/>
  <c r="J75" i="4" s="1"/>
  <c r="J95" i="4" s="1"/>
  <c r="J115" i="4" s="1"/>
  <c r="J135" i="4" s="1"/>
  <c r="J155" i="4" s="1"/>
  <c r="J175" i="4" s="1"/>
  <c r="J195" i="4" s="1"/>
  <c r="J215" i="4" s="1"/>
  <c r="J235" i="4" s="1"/>
  <c r="J16" i="4"/>
  <c r="J36" i="4" s="1"/>
  <c r="J56" i="4" s="1"/>
  <c r="J76" i="4" s="1"/>
  <c r="J96" i="4" s="1"/>
  <c r="J116" i="4" s="1"/>
  <c r="J136" i="4" s="1"/>
  <c r="J156" i="4" s="1"/>
  <c r="J176" i="4" s="1"/>
  <c r="J196" i="4" s="1"/>
  <c r="J216" i="4" s="1"/>
  <c r="J236" i="4" s="1"/>
  <c r="J17" i="4"/>
  <c r="J37" i="4" s="1"/>
  <c r="J57" i="4" s="1"/>
  <c r="J77" i="4" s="1"/>
  <c r="J97" i="4" s="1"/>
  <c r="J117" i="4" s="1"/>
  <c r="J137" i="4" s="1"/>
  <c r="J157" i="4" s="1"/>
  <c r="J177" i="4" s="1"/>
  <c r="J197" i="4" s="1"/>
  <c r="J217" i="4" s="1"/>
  <c r="J237" i="4" s="1"/>
  <c r="J18" i="4"/>
  <c r="J38" i="4" s="1"/>
  <c r="J58" i="4" s="1"/>
  <c r="J78" i="4" s="1"/>
  <c r="J98" i="4" s="1"/>
  <c r="J118" i="4" s="1"/>
  <c r="J138" i="4" s="1"/>
  <c r="J158" i="4" s="1"/>
  <c r="J178" i="4" s="1"/>
  <c r="J198" i="4" s="1"/>
  <c r="J218" i="4" s="1"/>
  <c r="J238" i="4" s="1"/>
  <c r="J19" i="4"/>
  <c r="J39" i="4" s="1"/>
  <c r="J59" i="4" s="1"/>
  <c r="J79" i="4" s="1"/>
  <c r="J99" i="4" s="1"/>
  <c r="J119" i="4" s="1"/>
  <c r="J139" i="4" s="1"/>
  <c r="J159" i="4" s="1"/>
  <c r="J179" i="4" s="1"/>
  <c r="J199" i="4" s="1"/>
  <c r="J219" i="4" s="1"/>
  <c r="J239" i="4" s="1"/>
  <c r="J20" i="4"/>
  <c r="J40" i="4" s="1"/>
  <c r="J60" i="4" s="1"/>
  <c r="J80" i="4" s="1"/>
  <c r="J100" i="4" s="1"/>
  <c r="J120" i="4" s="1"/>
  <c r="J140" i="4" s="1"/>
  <c r="J160" i="4" s="1"/>
  <c r="J180" i="4" s="1"/>
  <c r="J200" i="4" s="1"/>
  <c r="J220" i="4" s="1"/>
  <c r="J240" i="4" s="1"/>
  <c r="I25" i="4"/>
  <c r="I45" i="4" s="1"/>
  <c r="I65" i="4" s="1"/>
  <c r="I85" i="4" s="1"/>
  <c r="I105" i="4" s="1"/>
  <c r="I125" i="4" s="1"/>
  <c r="I145" i="4" s="1"/>
  <c r="I165" i="4" s="1"/>
  <c r="I185" i="4" s="1"/>
  <c r="I205" i="4" s="1"/>
  <c r="I225" i="4" s="1"/>
  <c r="I26" i="4"/>
  <c r="I46" i="4" s="1"/>
  <c r="I66" i="4" s="1"/>
  <c r="I86" i="4" s="1"/>
  <c r="I106" i="4" s="1"/>
  <c r="I126" i="4" s="1"/>
  <c r="I146" i="4" s="1"/>
  <c r="I166" i="4" s="1"/>
  <c r="I186" i="4" s="1"/>
  <c r="I206" i="4" s="1"/>
  <c r="I226" i="4" s="1"/>
  <c r="I27" i="4"/>
  <c r="I47" i="4" s="1"/>
  <c r="I67" i="4" s="1"/>
  <c r="I87" i="4" s="1"/>
  <c r="I107" i="4" s="1"/>
  <c r="I127" i="4" s="1"/>
  <c r="I147" i="4" s="1"/>
  <c r="I167" i="4" s="1"/>
  <c r="I187" i="4" s="1"/>
  <c r="I207" i="4" s="1"/>
  <c r="I227" i="4" s="1"/>
  <c r="I28" i="4"/>
  <c r="I48" i="4" s="1"/>
  <c r="I68" i="4" s="1"/>
  <c r="I88" i="4" s="1"/>
  <c r="I108" i="4" s="1"/>
  <c r="I128" i="4" s="1"/>
  <c r="I148" i="4" s="1"/>
  <c r="I168" i="4" s="1"/>
  <c r="I188" i="4" s="1"/>
  <c r="I208" i="4" s="1"/>
  <c r="I228" i="4" s="1"/>
  <c r="I29" i="4"/>
  <c r="I49" i="4" s="1"/>
  <c r="I69" i="4" s="1"/>
  <c r="I89" i="4" s="1"/>
  <c r="I109" i="4" s="1"/>
  <c r="I129" i="4" s="1"/>
  <c r="I149" i="4" s="1"/>
  <c r="I169" i="4" s="1"/>
  <c r="I189" i="4" s="1"/>
  <c r="I209" i="4" s="1"/>
  <c r="I229" i="4" s="1"/>
  <c r="I30" i="4"/>
  <c r="I50" i="4" s="1"/>
  <c r="I70" i="4" s="1"/>
  <c r="I90" i="4" s="1"/>
  <c r="I110" i="4" s="1"/>
  <c r="I130" i="4" s="1"/>
  <c r="I150" i="4" s="1"/>
  <c r="I170" i="4" s="1"/>
  <c r="I190" i="4" s="1"/>
  <c r="I210" i="4" s="1"/>
  <c r="I230" i="4" s="1"/>
  <c r="I31" i="4"/>
  <c r="I51" i="4" s="1"/>
  <c r="I71" i="4" s="1"/>
  <c r="I91" i="4" s="1"/>
  <c r="I111" i="4" s="1"/>
  <c r="I131" i="4" s="1"/>
  <c r="I151" i="4" s="1"/>
  <c r="I171" i="4" s="1"/>
  <c r="I191" i="4" s="1"/>
  <c r="I211" i="4" s="1"/>
  <c r="I231" i="4" s="1"/>
  <c r="I52" i="4"/>
  <c r="I72" i="4" s="1"/>
  <c r="I92" i="4" s="1"/>
  <c r="I112" i="4" s="1"/>
  <c r="I132" i="4" s="1"/>
  <c r="I152" i="4" s="1"/>
  <c r="I172" i="4" s="1"/>
  <c r="I192" i="4" s="1"/>
  <c r="I212" i="4" s="1"/>
  <c r="I232" i="4" s="1"/>
  <c r="I33" i="4"/>
  <c r="I53" i="4" s="1"/>
  <c r="I73" i="4" s="1"/>
  <c r="I93" i="4" s="1"/>
  <c r="I113" i="4" s="1"/>
  <c r="I133" i="4" s="1"/>
  <c r="I153" i="4" s="1"/>
  <c r="I173" i="4" s="1"/>
  <c r="I193" i="4" s="1"/>
  <c r="I213" i="4" s="1"/>
  <c r="I233" i="4" s="1"/>
  <c r="I34" i="4"/>
  <c r="I54" i="4" s="1"/>
  <c r="I74" i="4" s="1"/>
  <c r="I94" i="4" s="1"/>
  <c r="I114" i="4" s="1"/>
  <c r="I134" i="4" s="1"/>
  <c r="I154" i="4" s="1"/>
  <c r="I174" i="4" s="1"/>
  <c r="I194" i="4" s="1"/>
  <c r="I214" i="4" s="1"/>
  <c r="I234" i="4" s="1"/>
  <c r="I35" i="4"/>
  <c r="I55" i="4" s="1"/>
  <c r="I75" i="4" s="1"/>
  <c r="I95" i="4" s="1"/>
  <c r="I115" i="4" s="1"/>
  <c r="I135" i="4" s="1"/>
  <c r="I155" i="4" s="1"/>
  <c r="I175" i="4" s="1"/>
  <c r="I195" i="4" s="1"/>
  <c r="I215" i="4" s="1"/>
  <c r="I235" i="4" s="1"/>
  <c r="I36" i="4"/>
  <c r="I56" i="4" s="1"/>
  <c r="I76" i="4" s="1"/>
  <c r="I96" i="4" s="1"/>
  <c r="I116" i="4" s="1"/>
  <c r="I136" i="4" s="1"/>
  <c r="I156" i="4" s="1"/>
  <c r="I176" i="4" s="1"/>
  <c r="I196" i="4" s="1"/>
  <c r="I216" i="4" s="1"/>
  <c r="I236" i="4" s="1"/>
  <c r="I37" i="4"/>
  <c r="I57" i="4" s="1"/>
  <c r="I77" i="4" s="1"/>
  <c r="I97" i="4" s="1"/>
  <c r="I117" i="4" s="1"/>
  <c r="I137" i="4" s="1"/>
  <c r="I157" i="4" s="1"/>
  <c r="I177" i="4" s="1"/>
  <c r="I197" i="4" s="1"/>
  <c r="I217" i="4" s="1"/>
  <c r="I237" i="4" s="1"/>
  <c r="I38" i="4"/>
  <c r="I58" i="4" s="1"/>
  <c r="I78" i="4" s="1"/>
  <c r="I98" i="4" s="1"/>
  <c r="I118" i="4" s="1"/>
  <c r="I138" i="4" s="1"/>
  <c r="I158" i="4" s="1"/>
  <c r="I178" i="4" s="1"/>
  <c r="I198" i="4" s="1"/>
  <c r="I218" i="4" s="1"/>
  <c r="I238" i="4" s="1"/>
  <c r="I39" i="4"/>
  <c r="I59" i="4" s="1"/>
  <c r="I79" i="4" s="1"/>
  <c r="I99" i="4" s="1"/>
  <c r="I119" i="4" s="1"/>
  <c r="I139" i="4" s="1"/>
  <c r="I159" i="4" s="1"/>
  <c r="I179" i="4" s="1"/>
  <c r="I199" i="4" s="1"/>
  <c r="I219" i="4" s="1"/>
  <c r="I239" i="4" s="1"/>
  <c r="I40" i="4"/>
  <c r="I60" i="4" s="1"/>
  <c r="I80" i="4" s="1"/>
  <c r="I100" i="4" s="1"/>
  <c r="I120" i="4" s="1"/>
  <c r="I140" i="4" s="1"/>
  <c r="I160" i="4" s="1"/>
  <c r="I180" i="4" s="1"/>
  <c r="I200" i="4" s="1"/>
  <c r="I220" i="4" s="1"/>
  <c r="I240" i="4" s="1"/>
  <c r="H5" i="4"/>
  <c r="H25" i="4" s="1"/>
  <c r="H45" i="4" s="1"/>
  <c r="H65" i="4" s="1"/>
  <c r="H85" i="4" s="1"/>
  <c r="H105" i="4" s="1"/>
  <c r="H125" i="4" s="1"/>
  <c r="H145" i="4" s="1"/>
  <c r="H165" i="4" s="1"/>
  <c r="H185" i="4" s="1"/>
  <c r="H205" i="4" s="1"/>
  <c r="H225" i="4" s="1"/>
  <c r="H6" i="4"/>
  <c r="H26" i="4" s="1"/>
  <c r="H46" i="4" s="1"/>
  <c r="H66" i="4" s="1"/>
  <c r="H86" i="4" s="1"/>
  <c r="H106" i="4" s="1"/>
  <c r="H126" i="4" s="1"/>
  <c r="H146" i="4" s="1"/>
  <c r="H166" i="4" s="1"/>
  <c r="H186" i="4" s="1"/>
  <c r="H206" i="4" s="1"/>
  <c r="H226" i="4" s="1"/>
  <c r="H7" i="4"/>
  <c r="H27" i="4" s="1"/>
  <c r="H47" i="4" s="1"/>
  <c r="H67" i="4" s="1"/>
  <c r="H87" i="4" s="1"/>
  <c r="H107" i="4" s="1"/>
  <c r="H127" i="4" s="1"/>
  <c r="H147" i="4" s="1"/>
  <c r="H167" i="4" s="1"/>
  <c r="H187" i="4" s="1"/>
  <c r="H207" i="4" s="1"/>
  <c r="H227" i="4" s="1"/>
  <c r="H8" i="4"/>
  <c r="H28" i="4" s="1"/>
  <c r="H48" i="4" s="1"/>
  <c r="H68" i="4" s="1"/>
  <c r="H88" i="4" s="1"/>
  <c r="H108" i="4" s="1"/>
  <c r="H128" i="4" s="1"/>
  <c r="H148" i="4" s="1"/>
  <c r="H168" i="4" s="1"/>
  <c r="H188" i="4" s="1"/>
  <c r="H208" i="4" s="1"/>
  <c r="H228" i="4" s="1"/>
  <c r="H9" i="4"/>
  <c r="H29" i="4" s="1"/>
  <c r="H49" i="4" s="1"/>
  <c r="H69" i="4" s="1"/>
  <c r="H89" i="4" s="1"/>
  <c r="H109" i="4" s="1"/>
  <c r="H129" i="4" s="1"/>
  <c r="H149" i="4" s="1"/>
  <c r="H169" i="4" s="1"/>
  <c r="H189" i="4" s="1"/>
  <c r="H209" i="4" s="1"/>
  <c r="H229" i="4" s="1"/>
  <c r="H10" i="4"/>
  <c r="H30" i="4" s="1"/>
  <c r="H50" i="4" s="1"/>
  <c r="H70" i="4" s="1"/>
  <c r="H90" i="4" s="1"/>
  <c r="H110" i="4" s="1"/>
  <c r="H130" i="4" s="1"/>
  <c r="H150" i="4" s="1"/>
  <c r="H170" i="4" s="1"/>
  <c r="H190" i="4" s="1"/>
  <c r="H210" i="4" s="1"/>
  <c r="H230" i="4" s="1"/>
  <c r="H11" i="4"/>
  <c r="H31" i="4" s="1"/>
  <c r="H51" i="4" s="1"/>
  <c r="H71" i="4" s="1"/>
  <c r="H91" i="4" s="1"/>
  <c r="H111" i="4" s="1"/>
  <c r="H131" i="4" s="1"/>
  <c r="H151" i="4" s="1"/>
  <c r="H171" i="4" s="1"/>
  <c r="H191" i="4" s="1"/>
  <c r="H211" i="4" s="1"/>
  <c r="H231" i="4" s="1"/>
  <c r="H12" i="4"/>
  <c r="H32" i="4" s="1"/>
  <c r="H52" i="4" s="1"/>
  <c r="H72" i="4" s="1"/>
  <c r="H92" i="4" s="1"/>
  <c r="H112" i="4" s="1"/>
  <c r="H132" i="4" s="1"/>
  <c r="H152" i="4" s="1"/>
  <c r="H172" i="4" s="1"/>
  <c r="H192" i="4" s="1"/>
  <c r="H212" i="4" s="1"/>
  <c r="H232" i="4" s="1"/>
  <c r="H13" i="4"/>
  <c r="H33" i="4" s="1"/>
  <c r="H53" i="4" s="1"/>
  <c r="H73" i="4" s="1"/>
  <c r="H93" i="4" s="1"/>
  <c r="H113" i="4" s="1"/>
  <c r="H133" i="4" s="1"/>
  <c r="H153" i="4" s="1"/>
  <c r="H173" i="4" s="1"/>
  <c r="H193" i="4" s="1"/>
  <c r="H213" i="4" s="1"/>
  <c r="H233" i="4" s="1"/>
  <c r="H14" i="4"/>
  <c r="H34" i="4" s="1"/>
  <c r="H54" i="4" s="1"/>
  <c r="H74" i="4" s="1"/>
  <c r="H94" i="4" s="1"/>
  <c r="H114" i="4" s="1"/>
  <c r="H134" i="4" s="1"/>
  <c r="H154" i="4" s="1"/>
  <c r="H174" i="4" s="1"/>
  <c r="H194" i="4" s="1"/>
  <c r="H214" i="4" s="1"/>
  <c r="H234" i="4" s="1"/>
  <c r="H15" i="4"/>
  <c r="H35" i="4" s="1"/>
  <c r="H55" i="4" s="1"/>
  <c r="H75" i="4" s="1"/>
  <c r="H95" i="4" s="1"/>
  <c r="H115" i="4" s="1"/>
  <c r="H135" i="4" s="1"/>
  <c r="H155" i="4" s="1"/>
  <c r="H175" i="4" s="1"/>
  <c r="H195" i="4" s="1"/>
  <c r="H215" i="4" s="1"/>
  <c r="H235" i="4" s="1"/>
  <c r="H16" i="4"/>
  <c r="H36" i="4" s="1"/>
  <c r="H56" i="4" s="1"/>
  <c r="H76" i="4" s="1"/>
  <c r="H96" i="4" s="1"/>
  <c r="H116" i="4" s="1"/>
  <c r="H136" i="4" s="1"/>
  <c r="H156" i="4" s="1"/>
  <c r="H176" i="4" s="1"/>
  <c r="H196" i="4" s="1"/>
  <c r="H216" i="4" s="1"/>
  <c r="H236" i="4" s="1"/>
  <c r="H17" i="4"/>
  <c r="H37" i="4" s="1"/>
  <c r="H57" i="4" s="1"/>
  <c r="H77" i="4" s="1"/>
  <c r="H97" i="4" s="1"/>
  <c r="H117" i="4" s="1"/>
  <c r="H137" i="4" s="1"/>
  <c r="H157" i="4" s="1"/>
  <c r="H177" i="4" s="1"/>
  <c r="H197" i="4" s="1"/>
  <c r="H217" i="4" s="1"/>
  <c r="H237" i="4" s="1"/>
  <c r="H18" i="4"/>
  <c r="H38" i="4" s="1"/>
  <c r="H58" i="4" s="1"/>
  <c r="H78" i="4" s="1"/>
  <c r="H98" i="4" s="1"/>
  <c r="H118" i="4" s="1"/>
  <c r="H138" i="4" s="1"/>
  <c r="H158" i="4" s="1"/>
  <c r="H178" i="4" s="1"/>
  <c r="H198" i="4" s="1"/>
  <c r="H218" i="4" s="1"/>
  <c r="H238" i="4" s="1"/>
  <c r="H19" i="4"/>
  <c r="H39" i="4" s="1"/>
  <c r="H59" i="4" s="1"/>
  <c r="H79" i="4" s="1"/>
  <c r="H99" i="4" s="1"/>
  <c r="H119" i="4" s="1"/>
  <c r="H139" i="4" s="1"/>
  <c r="H159" i="4" s="1"/>
  <c r="H179" i="4" s="1"/>
  <c r="H199" i="4" s="1"/>
  <c r="H219" i="4" s="1"/>
  <c r="H239" i="4" s="1"/>
  <c r="H20" i="4"/>
  <c r="H40" i="4" s="1"/>
  <c r="H60" i="4" s="1"/>
  <c r="H80" i="4" s="1"/>
  <c r="H100" i="4" s="1"/>
  <c r="H120" i="4" s="1"/>
  <c r="H140" i="4" s="1"/>
  <c r="H160" i="4" s="1"/>
  <c r="H180" i="4" s="1"/>
  <c r="H200" i="4" s="1"/>
  <c r="H220" i="4" s="1"/>
  <c r="H240" i="4" s="1"/>
  <c r="G25" i="4"/>
  <c r="G45" i="4" s="1"/>
  <c r="G65" i="4" s="1"/>
  <c r="G85" i="4" s="1"/>
  <c r="G105" i="4" s="1"/>
  <c r="G125" i="4" s="1"/>
  <c r="G145" i="4" s="1"/>
  <c r="G165" i="4" s="1"/>
  <c r="G185" i="4" s="1"/>
  <c r="G205" i="4" s="1"/>
  <c r="G225" i="4" s="1"/>
  <c r="G26" i="4"/>
  <c r="G46" i="4" s="1"/>
  <c r="G66" i="4" s="1"/>
  <c r="G86" i="4" s="1"/>
  <c r="G106" i="4" s="1"/>
  <c r="G126" i="4" s="1"/>
  <c r="G146" i="4" s="1"/>
  <c r="G166" i="4" s="1"/>
  <c r="G186" i="4" s="1"/>
  <c r="G206" i="4" s="1"/>
  <c r="G226" i="4" s="1"/>
  <c r="G27" i="4"/>
  <c r="G47" i="4" s="1"/>
  <c r="G67" i="4" s="1"/>
  <c r="G87" i="4" s="1"/>
  <c r="G107" i="4" s="1"/>
  <c r="G127" i="4" s="1"/>
  <c r="G147" i="4" s="1"/>
  <c r="G167" i="4" s="1"/>
  <c r="G187" i="4" s="1"/>
  <c r="G207" i="4" s="1"/>
  <c r="G227" i="4" s="1"/>
  <c r="G28" i="4"/>
  <c r="G48" i="4" s="1"/>
  <c r="G68" i="4" s="1"/>
  <c r="G88" i="4" s="1"/>
  <c r="G108" i="4" s="1"/>
  <c r="G128" i="4" s="1"/>
  <c r="G148" i="4" s="1"/>
  <c r="G168" i="4" s="1"/>
  <c r="G188" i="4" s="1"/>
  <c r="G208" i="4" s="1"/>
  <c r="G228" i="4" s="1"/>
  <c r="G29" i="4"/>
  <c r="G49" i="4" s="1"/>
  <c r="G69" i="4" s="1"/>
  <c r="G89" i="4" s="1"/>
  <c r="G109" i="4" s="1"/>
  <c r="G129" i="4" s="1"/>
  <c r="G149" i="4" s="1"/>
  <c r="G169" i="4" s="1"/>
  <c r="G189" i="4" s="1"/>
  <c r="G209" i="4" s="1"/>
  <c r="G229" i="4" s="1"/>
  <c r="G30" i="4"/>
  <c r="G50" i="4" s="1"/>
  <c r="G70" i="4" s="1"/>
  <c r="G90" i="4" s="1"/>
  <c r="G110" i="4" s="1"/>
  <c r="G130" i="4" s="1"/>
  <c r="G150" i="4" s="1"/>
  <c r="G170" i="4" s="1"/>
  <c r="G190" i="4" s="1"/>
  <c r="G210" i="4" s="1"/>
  <c r="G230" i="4" s="1"/>
  <c r="G31" i="4"/>
  <c r="G51" i="4" s="1"/>
  <c r="G71" i="4" s="1"/>
  <c r="G91" i="4" s="1"/>
  <c r="G111" i="4" s="1"/>
  <c r="G131" i="4" s="1"/>
  <c r="G151" i="4" s="1"/>
  <c r="G171" i="4" s="1"/>
  <c r="G191" i="4" s="1"/>
  <c r="G211" i="4" s="1"/>
  <c r="G231" i="4" s="1"/>
  <c r="G32" i="4"/>
  <c r="G52" i="4" s="1"/>
  <c r="G72" i="4" s="1"/>
  <c r="G92" i="4" s="1"/>
  <c r="G112" i="4" s="1"/>
  <c r="G132" i="4" s="1"/>
  <c r="G152" i="4" s="1"/>
  <c r="G172" i="4" s="1"/>
  <c r="G192" i="4" s="1"/>
  <c r="G212" i="4" s="1"/>
  <c r="G232" i="4" s="1"/>
  <c r="G33" i="4"/>
  <c r="G53" i="4" s="1"/>
  <c r="G73" i="4" s="1"/>
  <c r="G93" i="4" s="1"/>
  <c r="G113" i="4" s="1"/>
  <c r="G133" i="4" s="1"/>
  <c r="G153" i="4" s="1"/>
  <c r="G173" i="4" s="1"/>
  <c r="G193" i="4" s="1"/>
  <c r="G213" i="4" s="1"/>
  <c r="G233" i="4" s="1"/>
  <c r="G34" i="4"/>
  <c r="G54" i="4" s="1"/>
  <c r="G74" i="4" s="1"/>
  <c r="G94" i="4" s="1"/>
  <c r="G114" i="4" s="1"/>
  <c r="G134" i="4" s="1"/>
  <c r="G154" i="4" s="1"/>
  <c r="G174" i="4" s="1"/>
  <c r="G194" i="4" s="1"/>
  <c r="G214" i="4" s="1"/>
  <c r="G234" i="4" s="1"/>
  <c r="G35" i="4"/>
  <c r="G55" i="4" s="1"/>
  <c r="G75" i="4" s="1"/>
  <c r="G95" i="4" s="1"/>
  <c r="G115" i="4" s="1"/>
  <c r="G135" i="4" s="1"/>
  <c r="G155" i="4" s="1"/>
  <c r="G175" i="4" s="1"/>
  <c r="G195" i="4" s="1"/>
  <c r="G215" i="4" s="1"/>
  <c r="G235" i="4" s="1"/>
  <c r="G36" i="4"/>
  <c r="G56" i="4" s="1"/>
  <c r="G76" i="4" s="1"/>
  <c r="G96" i="4" s="1"/>
  <c r="G116" i="4" s="1"/>
  <c r="G136" i="4" s="1"/>
  <c r="G156" i="4" s="1"/>
  <c r="G176" i="4" s="1"/>
  <c r="G196" i="4" s="1"/>
  <c r="G216" i="4" s="1"/>
  <c r="G236" i="4" s="1"/>
  <c r="G37" i="4"/>
  <c r="G57" i="4" s="1"/>
  <c r="G77" i="4" s="1"/>
  <c r="G97" i="4" s="1"/>
  <c r="G117" i="4" s="1"/>
  <c r="G137" i="4" s="1"/>
  <c r="G157" i="4" s="1"/>
  <c r="G177" i="4" s="1"/>
  <c r="G197" i="4" s="1"/>
  <c r="G217" i="4" s="1"/>
  <c r="G237" i="4" s="1"/>
  <c r="G38" i="4"/>
  <c r="G58" i="4" s="1"/>
  <c r="G78" i="4" s="1"/>
  <c r="G98" i="4" s="1"/>
  <c r="G118" i="4" s="1"/>
  <c r="G138" i="4" s="1"/>
  <c r="G158" i="4" s="1"/>
  <c r="G178" i="4" s="1"/>
  <c r="G198" i="4" s="1"/>
  <c r="G218" i="4" s="1"/>
  <c r="G238" i="4" s="1"/>
  <c r="G39" i="4"/>
  <c r="G59" i="4" s="1"/>
  <c r="G79" i="4" s="1"/>
  <c r="G99" i="4" s="1"/>
  <c r="G119" i="4" s="1"/>
  <c r="G139" i="4" s="1"/>
  <c r="G159" i="4" s="1"/>
  <c r="G179" i="4" s="1"/>
  <c r="G199" i="4" s="1"/>
  <c r="G219" i="4" s="1"/>
  <c r="G239" i="4" s="1"/>
  <c r="G40" i="4"/>
  <c r="G60" i="4" s="1"/>
  <c r="G80" i="4" s="1"/>
  <c r="G100" i="4" s="1"/>
  <c r="G120" i="4" s="1"/>
  <c r="G140" i="4" s="1"/>
  <c r="G160" i="4" s="1"/>
  <c r="G180" i="4" s="1"/>
  <c r="G200" i="4" s="1"/>
  <c r="G220" i="4" s="1"/>
  <c r="G240" i="4" s="1"/>
  <c r="F5" i="4"/>
  <c r="F25" i="4" s="1"/>
  <c r="F45" i="4" s="1"/>
  <c r="F65" i="4" s="1"/>
  <c r="F85" i="4" s="1"/>
  <c r="F105" i="4" s="1"/>
  <c r="F125" i="4" s="1"/>
  <c r="F145" i="4" s="1"/>
  <c r="F165" i="4" s="1"/>
  <c r="F185" i="4" s="1"/>
  <c r="F205" i="4" s="1"/>
  <c r="F225" i="4" s="1"/>
  <c r="F6" i="4"/>
  <c r="F26" i="4" s="1"/>
  <c r="F46" i="4" s="1"/>
  <c r="F66" i="4" s="1"/>
  <c r="F86" i="4" s="1"/>
  <c r="F106" i="4" s="1"/>
  <c r="F126" i="4" s="1"/>
  <c r="F146" i="4" s="1"/>
  <c r="F166" i="4" s="1"/>
  <c r="F186" i="4" s="1"/>
  <c r="F206" i="4" s="1"/>
  <c r="F226" i="4" s="1"/>
  <c r="F7" i="4"/>
  <c r="F27" i="4" s="1"/>
  <c r="F47" i="4" s="1"/>
  <c r="F67" i="4" s="1"/>
  <c r="F87" i="4" s="1"/>
  <c r="F107" i="4" s="1"/>
  <c r="F127" i="4" s="1"/>
  <c r="F147" i="4" s="1"/>
  <c r="F167" i="4" s="1"/>
  <c r="F187" i="4" s="1"/>
  <c r="F207" i="4" s="1"/>
  <c r="F227" i="4" s="1"/>
  <c r="F8" i="4"/>
  <c r="F28" i="4" s="1"/>
  <c r="F48" i="4" s="1"/>
  <c r="F68" i="4" s="1"/>
  <c r="F88" i="4" s="1"/>
  <c r="F108" i="4" s="1"/>
  <c r="F128" i="4" s="1"/>
  <c r="F148" i="4" s="1"/>
  <c r="F168" i="4" s="1"/>
  <c r="F188" i="4" s="1"/>
  <c r="F208" i="4" s="1"/>
  <c r="F228" i="4" s="1"/>
  <c r="F9" i="4"/>
  <c r="F29" i="4" s="1"/>
  <c r="F49" i="4" s="1"/>
  <c r="F69" i="4" s="1"/>
  <c r="F89" i="4" s="1"/>
  <c r="F109" i="4" s="1"/>
  <c r="F129" i="4" s="1"/>
  <c r="F149" i="4" s="1"/>
  <c r="F169" i="4" s="1"/>
  <c r="F189" i="4" s="1"/>
  <c r="F209" i="4" s="1"/>
  <c r="F229" i="4" s="1"/>
  <c r="F10" i="4"/>
  <c r="F30" i="4" s="1"/>
  <c r="F50" i="4" s="1"/>
  <c r="F70" i="4" s="1"/>
  <c r="F90" i="4" s="1"/>
  <c r="F110" i="4" s="1"/>
  <c r="F130" i="4" s="1"/>
  <c r="F150" i="4" s="1"/>
  <c r="F170" i="4" s="1"/>
  <c r="F190" i="4" s="1"/>
  <c r="F210" i="4" s="1"/>
  <c r="F230" i="4" s="1"/>
  <c r="F11" i="4"/>
  <c r="F31" i="4" s="1"/>
  <c r="F51" i="4" s="1"/>
  <c r="F71" i="4" s="1"/>
  <c r="F91" i="4" s="1"/>
  <c r="F111" i="4" s="1"/>
  <c r="F131" i="4" s="1"/>
  <c r="F151" i="4" s="1"/>
  <c r="F171" i="4" s="1"/>
  <c r="F191" i="4" s="1"/>
  <c r="F211" i="4" s="1"/>
  <c r="F231" i="4" s="1"/>
  <c r="F12" i="4"/>
  <c r="F32" i="4" s="1"/>
  <c r="F52" i="4" s="1"/>
  <c r="F72" i="4" s="1"/>
  <c r="F92" i="4" s="1"/>
  <c r="F112" i="4" s="1"/>
  <c r="F132" i="4" s="1"/>
  <c r="F152" i="4" s="1"/>
  <c r="F172" i="4" s="1"/>
  <c r="F192" i="4" s="1"/>
  <c r="F212" i="4" s="1"/>
  <c r="F232" i="4" s="1"/>
  <c r="F13" i="4"/>
  <c r="F33" i="4" s="1"/>
  <c r="F53" i="4" s="1"/>
  <c r="F73" i="4" s="1"/>
  <c r="F93" i="4" s="1"/>
  <c r="F113" i="4" s="1"/>
  <c r="F133" i="4" s="1"/>
  <c r="F153" i="4" s="1"/>
  <c r="F173" i="4" s="1"/>
  <c r="F193" i="4" s="1"/>
  <c r="F213" i="4" s="1"/>
  <c r="F233" i="4" s="1"/>
  <c r="F14" i="4"/>
  <c r="F34" i="4" s="1"/>
  <c r="F54" i="4" s="1"/>
  <c r="F74" i="4" s="1"/>
  <c r="F94" i="4" s="1"/>
  <c r="F114" i="4" s="1"/>
  <c r="F134" i="4" s="1"/>
  <c r="F154" i="4" s="1"/>
  <c r="F174" i="4" s="1"/>
  <c r="F194" i="4" s="1"/>
  <c r="F214" i="4" s="1"/>
  <c r="F234" i="4" s="1"/>
  <c r="F15" i="4"/>
  <c r="F35" i="4" s="1"/>
  <c r="F55" i="4" s="1"/>
  <c r="F75" i="4" s="1"/>
  <c r="F95" i="4" s="1"/>
  <c r="F115" i="4" s="1"/>
  <c r="F135" i="4" s="1"/>
  <c r="F155" i="4" s="1"/>
  <c r="F175" i="4" s="1"/>
  <c r="F195" i="4" s="1"/>
  <c r="F215" i="4" s="1"/>
  <c r="F235" i="4" s="1"/>
  <c r="F16" i="4"/>
  <c r="F36" i="4" s="1"/>
  <c r="F56" i="4" s="1"/>
  <c r="F76" i="4" s="1"/>
  <c r="F96" i="4" s="1"/>
  <c r="F116" i="4" s="1"/>
  <c r="F136" i="4" s="1"/>
  <c r="F156" i="4" s="1"/>
  <c r="F176" i="4" s="1"/>
  <c r="F196" i="4" s="1"/>
  <c r="F216" i="4" s="1"/>
  <c r="F236" i="4" s="1"/>
  <c r="F17" i="4"/>
  <c r="F37" i="4" s="1"/>
  <c r="F57" i="4" s="1"/>
  <c r="F77" i="4" s="1"/>
  <c r="F97" i="4" s="1"/>
  <c r="F117" i="4" s="1"/>
  <c r="F137" i="4" s="1"/>
  <c r="F157" i="4" s="1"/>
  <c r="F177" i="4" s="1"/>
  <c r="F197" i="4" s="1"/>
  <c r="F217" i="4" s="1"/>
  <c r="F237" i="4" s="1"/>
  <c r="F18" i="4"/>
  <c r="F38" i="4" s="1"/>
  <c r="F58" i="4" s="1"/>
  <c r="F78" i="4" s="1"/>
  <c r="F98" i="4" s="1"/>
  <c r="F118" i="4" s="1"/>
  <c r="F138" i="4" s="1"/>
  <c r="F158" i="4" s="1"/>
  <c r="F178" i="4" s="1"/>
  <c r="F198" i="4" s="1"/>
  <c r="F218" i="4" s="1"/>
  <c r="F238" i="4" s="1"/>
  <c r="F19" i="4"/>
  <c r="F39" i="4" s="1"/>
  <c r="F59" i="4" s="1"/>
  <c r="F79" i="4" s="1"/>
  <c r="F99" i="4" s="1"/>
  <c r="F119" i="4" s="1"/>
  <c r="F139" i="4" s="1"/>
  <c r="F159" i="4" s="1"/>
  <c r="F179" i="4" s="1"/>
  <c r="F199" i="4" s="1"/>
  <c r="F219" i="4" s="1"/>
  <c r="F239" i="4" s="1"/>
  <c r="F20" i="4"/>
  <c r="F40" i="4" s="1"/>
  <c r="F60" i="4" s="1"/>
  <c r="F80" i="4" s="1"/>
  <c r="F100" i="4" s="1"/>
  <c r="F120" i="4" s="1"/>
  <c r="F140" i="4" s="1"/>
  <c r="F160" i="4" s="1"/>
  <c r="F180" i="4" s="1"/>
  <c r="F200" i="4" s="1"/>
  <c r="F220" i="4" s="1"/>
  <c r="F240" i="4" s="1"/>
  <c r="E25" i="4"/>
  <c r="E45" i="4" s="1"/>
  <c r="E65" i="4" s="1"/>
  <c r="E85" i="4" s="1"/>
  <c r="E105" i="4" s="1"/>
  <c r="E125" i="4" s="1"/>
  <c r="E145" i="4" s="1"/>
  <c r="E165" i="4" s="1"/>
  <c r="E185" i="4" s="1"/>
  <c r="E205" i="4" s="1"/>
  <c r="E225" i="4" s="1"/>
  <c r="E26" i="4"/>
  <c r="E46" i="4" s="1"/>
  <c r="E66" i="4" s="1"/>
  <c r="E86" i="4" s="1"/>
  <c r="E106" i="4" s="1"/>
  <c r="E126" i="4" s="1"/>
  <c r="E146" i="4" s="1"/>
  <c r="E166" i="4" s="1"/>
  <c r="E186" i="4" s="1"/>
  <c r="E206" i="4" s="1"/>
  <c r="E226" i="4" s="1"/>
  <c r="E27" i="4"/>
  <c r="E47" i="4" s="1"/>
  <c r="E67" i="4" s="1"/>
  <c r="E87" i="4" s="1"/>
  <c r="E107" i="4" s="1"/>
  <c r="E127" i="4" s="1"/>
  <c r="E147" i="4" s="1"/>
  <c r="E167" i="4" s="1"/>
  <c r="E187" i="4" s="1"/>
  <c r="E207" i="4" s="1"/>
  <c r="E227" i="4" s="1"/>
  <c r="E28" i="4"/>
  <c r="E48" i="4" s="1"/>
  <c r="E68" i="4" s="1"/>
  <c r="E88" i="4" s="1"/>
  <c r="E108" i="4" s="1"/>
  <c r="E128" i="4" s="1"/>
  <c r="E148" i="4" s="1"/>
  <c r="E168" i="4" s="1"/>
  <c r="E188" i="4" s="1"/>
  <c r="E208" i="4" s="1"/>
  <c r="E228" i="4" s="1"/>
  <c r="E29" i="4"/>
  <c r="E49" i="4" s="1"/>
  <c r="E69" i="4" s="1"/>
  <c r="E89" i="4" s="1"/>
  <c r="E109" i="4" s="1"/>
  <c r="E129" i="4" s="1"/>
  <c r="E149" i="4" s="1"/>
  <c r="E169" i="4" s="1"/>
  <c r="E189" i="4" s="1"/>
  <c r="E209" i="4" s="1"/>
  <c r="E229" i="4" s="1"/>
  <c r="E30" i="4"/>
  <c r="E50" i="4" s="1"/>
  <c r="E70" i="4" s="1"/>
  <c r="E90" i="4" s="1"/>
  <c r="E110" i="4" s="1"/>
  <c r="E130" i="4" s="1"/>
  <c r="E150" i="4" s="1"/>
  <c r="E170" i="4" s="1"/>
  <c r="E190" i="4" s="1"/>
  <c r="E210" i="4" s="1"/>
  <c r="E230" i="4" s="1"/>
  <c r="E31" i="4"/>
  <c r="E51" i="4" s="1"/>
  <c r="E71" i="4" s="1"/>
  <c r="E91" i="4" s="1"/>
  <c r="E111" i="4" s="1"/>
  <c r="E131" i="4" s="1"/>
  <c r="E151" i="4" s="1"/>
  <c r="E171" i="4" s="1"/>
  <c r="E191" i="4" s="1"/>
  <c r="E211" i="4" s="1"/>
  <c r="E231" i="4" s="1"/>
  <c r="E32" i="4"/>
  <c r="E52" i="4" s="1"/>
  <c r="E72" i="4" s="1"/>
  <c r="E92" i="4" s="1"/>
  <c r="E112" i="4" s="1"/>
  <c r="E132" i="4" s="1"/>
  <c r="E152" i="4" s="1"/>
  <c r="E172" i="4" s="1"/>
  <c r="E192" i="4" s="1"/>
  <c r="E212" i="4" s="1"/>
  <c r="E232" i="4" s="1"/>
  <c r="E33" i="4"/>
  <c r="E53" i="4" s="1"/>
  <c r="E73" i="4" s="1"/>
  <c r="E93" i="4" s="1"/>
  <c r="E113" i="4" s="1"/>
  <c r="E133" i="4" s="1"/>
  <c r="E153" i="4" s="1"/>
  <c r="E173" i="4" s="1"/>
  <c r="E193" i="4" s="1"/>
  <c r="E213" i="4" s="1"/>
  <c r="E233" i="4" s="1"/>
  <c r="E34" i="4"/>
  <c r="E54" i="4" s="1"/>
  <c r="E74" i="4" s="1"/>
  <c r="E94" i="4" s="1"/>
  <c r="E114" i="4" s="1"/>
  <c r="E134" i="4" s="1"/>
  <c r="E154" i="4" s="1"/>
  <c r="E174" i="4" s="1"/>
  <c r="E194" i="4" s="1"/>
  <c r="E214" i="4" s="1"/>
  <c r="E234" i="4" s="1"/>
  <c r="E35" i="4"/>
  <c r="E55" i="4" s="1"/>
  <c r="E75" i="4" s="1"/>
  <c r="E95" i="4" s="1"/>
  <c r="E115" i="4" s="1"/>
  <c r="E135" i="4" s="1"/>
  <c r="E155" i="4" s="1"/>
  <c r="E175" i="4" s="1"/>
  <c r="E195" i="4" s="1"/>
  <c r="E215" i="4" s="1"/>
  <c r="E235" i="4" s="1"/>
  <c r="E36" i="4"/>
  <c r="E56" i="4" s="1"/>
  <c r="E76" i="4" s="1"/>
  <c r="E96" i="4" s="1"/>
  <c r="E116" i="4" s="1"/>
  <c r="E136" i="4" s="1"/>
  <c r="E156" i="4" s="1"/>
  <c r="E176" i="4" s="1"/>
  <c r="E196" i="4" s="1"/>
  <c r="E216" i="4" s="1"/>
  <c r="E236" i="4" s="1"/>
  <c r="E37" i="4"/>
  <c r="E57" i="4" s="1"/>
  <c r="E77" i="4" s="1"/>
  <c r="E97" i="4" s="1"/>
  <c r="E117" i="4" s="1"/>
  <c r="E137" i="4" s="1"/>
  <c r="E157" i="4" s="1"/>
  <c r="E177" i="4" s="1"/>
  <c r="E197" i="4" s="1"/>
  <c r="E217" i="4" s="1"/>
  <c r="E237" i="4" s="1"/>
  <c r="E38" i="4"/>
  <c r="E58" i="4" s="1"/>
  <c r="E78" i="4" s="1"/>
  <c r="E98" i="4" s="1"/>
  <c r="E118" i="4" s="1"/>
  <c r="E138" i="4" s="1"/>
  <c r="E158" i="4" s="1"/>
  <c r="E178" i="4" s="1"/>
  <c r="E198" i="4" s="1"/>
  <c r="E218" i="4" s="1"/>
  <c r="E238" i="4" s="1"/>
  <c r="E39" i="4"/>
  <c r="E59" i="4" s="1"/>
  <c r="E79" i="4" s="1"/>
  <c r="E99" i="4" s="1"/>
  <c r="E119" i="4" s="1"/>
  <c r="E139" i="4" s="1"/>
  <c r="E159" i="4" s="1"/>
  <c r="E179" i="4" s="1"/>
  <c r="E199" i="4" s="1"/>
  <c r="E219" i="4" s="1"/>
  <c r="E239" i="4" s="1"/>
  <c r="E40" i="4"/>
  <c r="E60" i="4" s="1"/>
  <c r="E80" i="4" s="1"/>
  <c r="E100" i="4" s="1"/>
  <c r="E120" i="4" s="1"/>
  <c r="E140" i="4" s="1"/>
  <c r="E160" i="4" s="1"/>
  <c r="E180" i="4" s="1"/>
  <c r="E200" i="4" s="1"/>
  <c r="E220" i="4" s="1"/>
  <c r="E240" i="4" s="1"/>
  <c r="AG24" i="4"/>
  <c r="AG44" i="4" s="1"/>
  <c r="AG64" i="4" s="1"/>
  <c r="AG84" i="4" s="1"/>
  <c r="AG104" i="4" s="1"/>
  <c r="AG124" i="4" s="1"/>
  <c r="AG144" i="4" s="1"/>
  <c r="AG164" i="4" s="1"/>
  <c r="AG184" i="4" s="1"/>
  <c r="AG204" i="4" s="1"/>
  <c r="AG224" i="4" s="1"/>
  <c r="AF4" i="4"/>
  <c r="AF24" i="4" s="1"/>
  <c r="AF44" i="4" s="1"/>
  <c r="AF64" i="4" s="1"/>
  <c r="AF84" i="4" s="1"/>
  <c r="AF104" i="4" s="1"/>
  <c r="AF124" i="4" s="1"/>
  <c r="AF144" i="4" s="1"/>
  <c r="AF164" i="4" s="1"/>
  <c r="AF184" i="4" s="1"/>
  <c r="AF204" i="4" s="1"/>
  <c r="AF224" i="4" s="1"/>
  <c r="AE24" i="4"/>
  <c r="AE44" i="4" s="1"/>
  <c r="AE64" i="4" s="1"/>
  <c r="AE84" i="4" s="1"/>
  <c r="AE104" i="4" s="1"/>
  <c r="AE124" i="4" s="1"/>
  <c r="AE144" i="4" s="1"/>
  <c r="AE164" i="4" s="1"/>
  <c r="AE184" i="4" s="1"/>
  <c r="AE204" i="4" s="1"/>
  <c r="AE224" i="4" s="1"/>
  <c r="AD4" i="4"/>
  <c r="AD24" i="4" s="1"/>
  <c r="AD44" i="4" s="1"/>
  <c r="AD64" i="4" s="1"/>
  <c r="AD84" i="4" s="1"/>
  <c r="AD104" i="4" s="1"/>
  <c r="AD124" i="4" s="1"/>
  <c r="AD144" i="4" s="1"/>
  <c r="AD164" i="4" s="1"/>
  <c r="AD184" i="4" s="1"/>
  <c r="AD204" i="4" s="1"/>
  <c r="AD224" i="4" s="1"/>
  <c r="AC24" i="4"/>
  <c r="AC44" i="4" s="1"/>
  <c r="AC64" i="4" s="1"/>
  <c r="AC84" i="4" s="1"/>
  <c r="AC104" i="4" s="1"/>
  <c r="AC124" i="4" s="1"/>
  <c r="AC144" i="4" s="1"/>
  <c r="AC164" i="4" s="1"/>
  <c r="AC184" i="4" s="1"/>
  <c r="AC204" i="4" s="1"/>
  <c r="AC224" i="4" s="1"/>
  <c r="AB4" i="4"/>
  <c r="AB24" i="4" s="1"/>
  <c r="AB44" i="4" s="1"/>
  <c r="AB64" i="4" s="1"/>
  <c r="AB84" i="4" s="1"/>
  <c r="AB104" i="4" s="1"/>
  <c r="AB124" i="4" s="1"/>
  <c r="AB144" i="4" s="1"/>
  <c r="AB164" i="4" s="1"/>
  <c r="AB184" i="4" s="1"/>
  <c r="AB204" i="4" s="1"/>
  <c r="AB224" i="4" s="1"/>
  <c r="AA24" i="4"/>
  <c r="AA44" i="4" s="1"/>
  <c r="AA64" i="4" s="1"/>
  <c r="AA84" i="4" s="1"/>
  <c r="AA104" i="4" s="1"/>
  <c r="AA124" i="4" s="1"/>
  <c r="AA144" i="4" s="1"/>
  <c r="AA164" i="4" s="1"/>
  <c r="AA184" i="4" s="1"/>
  <c r="AA204" i="4" s="1"/>
  <c r="AA224" i="4" s="1"/>
  <c r="Z4" i="4"/>
  <c r="Z24" i="4" s="1"/>
  <c r="Z44" i="4" s="1"/>
  <c r="Z64" i="4" s="1"/>
  <c r="Z84" i="4" s="1"/>
  <c r="Z104" i="4" s="1"/>
  <c r="Z124" i="4" s="1"/>
  <c r="Z144" i="4" s="1"/>
  <c r="Z164" i="4" s="1"/>
  <c r="Z184" i="4" s="1"/>
  <c r="Z204" i="4" s="1"/>
  <c r="Z224" i="4" s="1"/>
  <c r="Y24" i="4"/>
  <c r="Y44" i="4" s="1"/>
  <c r="Y64" i="4" s="1"/>
  <c r="Y84" i="4" s="1"/>
  <c r="Y104" i="4" s="1"/>
  <c r="Y124" i="4" s="1"/>
  <c r="Y144" i="4" s="1"/>
  <c r="Y164" i="4" s="1"/>
  <c r="Y184" i="4" s="1"/>
  <c r="Y204" i="4" s="1"/>
  <c r="Y224" i="4" s="1"/>
  <c r="X4" i="4"/>
  <c r="X24" i="4" s="1"/>
  <c r="X44" i="4" s="1"/>
  <c r="X64" i="4" s="1"/>
  <c r="X84" i="4" s="1"/>
  <c r="X104" i="4" s="1"/>
  <c r="X124" i="4" s="1"/>
  <c r="X144" i="4" s="1"/>
  <c r="X164" i="4" s="1"/>
  <c r="X184" i="4" s="1"/>
  <c r="X204" i="4" s="1"/>
  <c r="X224" i="4" s="1"/>
  <c r="W24" i="4"/>
  <c r="W44" i="4" s="1"/>
  <c r="W64" i="4" s="1"/>
  <c r="W84" i="4" s="1"/>
  <c r="W104" i="4" s="1"/>
  <c r="W124" i="4" s="1"/>
  <c r="W144" i="4" s="1"/>
  <c r="W164" i="4" s="1"/>
  <c r="W184" i="4" s="1"/>
  <c r="W204" i="4" s="1"/>
  <c r="W224" i="4" s="1"/>
  <c r="V4" i="4"/>
  <c r="V24" i="4" s="1"/>
  <c r="V44" i="4" s="1"/>
  <c r="V64" i="4" s="1"/>
  <c r="V84" i="4" s="1"/>
  <c r="V104" i="4" s="1"/>
  <c r="V124" i="4" s="1"/>
  <c r="V144" i="4" s="1"/>
  <c r="V164" i="4" s="1"/>
  <c r="V184" i="4" s="1"/>
  <c r="V204" i="4" s="1"/>
  <c r="V224" i="4" s="1"/>
  <c r="U24" i="4"/>
  <c r="U44" i="4" s="1"/>
  <c r="U64" i="4" s="1"/>
  <c r="U84" i="4" s="1"/>
  <c r="U104" i="4" s="1"/>
  <c r="U124" i="4" s="1"/>
  <c r="U144" i="4" s="1"/>
  <c r="U164" i="4" s="1"/>
  <c r="U184" i="4" s="1"/>
  <c r="U204" i="4" s="1"/>
  <c r="U224" i="4" s="1"/>
  <c r="T4" i="4"/>
  <c r="T24" i="4" s="1"/>
  <c r="T44" i="4" s="1"/>
  <c r="T64" i="4" s="1"/>
  <c r="T84" i="4" s="1"/>
  <c r="T104" i="4" s="1"/>
  <c r="T124" i="4" s="1"/>
  <c r="T144" i="4" s="1"/>
  <c r="T164" i="4" s="1"/>
  <c r="T184" i="4" s="1"/>
  <c r="T204" i="4" s="1"/>
  <c r="T224" i="4" s="1"/>
  <c r="S24" i="4"/>
  <c r="S44" i="4" s="1"/>
  <c r="S64" i="4" s="1"/>
  <c r="S84" i="4" s="1"/>
  <c r="S104" i="4" s="1"/>
  <c r="S124" i="4" s="1"/>
  <c r="S144" i="4" s="1"/>
  <c r="S164" i="4" s="1"/>
  <c r="S184" i="4" s="1"/>
  <c r="S204" i="4" s="1"/>
  <c r="S224" i="4" s="1"/>
  <c r="R4" i="4"/>
  <c r="R24" i="4" s="1"/>
  <c r="R44" i="4" s="1"/>
  <c r="R64" i="4" s="1"/>
  <c r="R84" i="4" s="1"/>
  <c r="R104" i="4" s="1"/>
  <c r="R124" i="4" s="1"/>
  <c r="R144" i="4" s="1"/>
  <c r="R164" i="4" s="1"/>
  <c r="R184" i="4" s="1"/>
  <c r="R204" i="4" s="1"/>
  <c r="R224" i="4" s="1"/>
  <c r="Q24" i="4"/>
  <c r="Q44" i="4" s="1"/>
  <c r="Q64" i="4" s="1"/>
  <c r="Q84" i="4" s="1"/>
  <c r="Q104" i="4" s="1"/>
  <c r="Q124" i="4" s="1"/>
  <c r="Q144" i="4" s="1"/>
  <c r="Q164" i="4" s="1"/>
  <c r="Q184" i="4" s="1"/>
  <c r="Q204" i="4" s="1"/>
  <c r="Q224" i="4" s="1"/>
  <c r="P4" i="4"/>
  <c r="P24" i="4" s="1"/>
  <c r="P44" i="4" s="1"/>
  <c r="P64" i="4" s="1"/>
  <c r="P84" i="4" s="1"/>
  <c r="P104" i="4" s="1"/>
  <c r="P124" i="4" s="1"/>
  <c r="P144" i="4" s="1"/>
  <c r="P164" i="4" s="1"/>
  <c r="P184" i="4" s="1"/>
  <c r="P204" i="4" s="1"/>
  <c r="P224" i="4" s="1"/>
  <c r="O24" i="4"/>
  <c r="O44" i="4" s="1"/>
  <c r="O64" i="4" s="1"/>
  <c r="O84" i="4" s="1"/>
  <c r="O104" i="4" s="1"/>
  <c r="O124" i="4" s="1"/>
  <c r="O144" i="4" s="1"/>
  <c r="O164" i="4" s="1"/>
  <c r="O184" i="4" s="1"/>
  <c r="O204" i="4" s="1"/>
  <c r="O224" i="4" s="1"/>
  <c r="N4" i="4"/>
  <c r="N24" i="4" s="1"/>
  <c r="N44" i="4" s="1"/>
  <c r="N64" i="4" s="1"/>
  <c r="N84" i="4" s="1"/>
  <c r="N104" i="4" s="1"/>
  <c r="N124" i="4" s="1"/>
  <c r="N144" i="4" s="1"/>
  <c r="N164" i="4" s="1"/>
  <c r="N184" i="4" s="1"/>
  <c r="N204" i="4" s="1"/>
  <c r="N224" i="4" s="1"/>
  <c r="M24" i="4"/>
  <c r="M44" i="4" s="1"/>
  <c r="M64" i="4" s="1"/>
  <c r="M84" i="4" s="1"/>
  <c r="M104" i="4" s="1"/>
  <c r="M124" i="4" s="1"/>
  <c r="M144" i="4" s="1"/>
  <c r="M164" i="4" s="1"/>
  <c r="M184" i="4" s="1"/>
  <c r="M204" i="4" s="1"/>
  <c r="M224" i="4" s="1"/>
  <c r="L4" i="4"/>
  <c r="L24" i="4" s="1"/>
  <c r="L44" i="4" s="1"/>
  <c r="L64" i="4" s="1"/>
  <c r="L84" i="4" s="1"/>
  <c r="L104" i="4" s="1"/>
  <c r="L124" i="4" s="1"/>
  <c r="L144" i="4" s="1"/>
  <c r="L164" i="4" s="1"/>
  <c r="L184" i="4" s="1"/>
  <c r="L204" i="4" s="1"/>
  <c r="L224" i="4" s="1"/>
  <c r="J4" i="4"/>
  <c r="J24" i="4" s="1"/>
  <c r="J44" i="4" s="1"/>
  <c r="J64" i="4" s="1"/>
  <c r="J84" i="4" s="1"/>
  <c r="J104" i="4" s="1"/>
  <c r="J124" i="4" s="1"/>
  <c r="J144" i="4" s="1"/>
  <c r="J164" i="4" s="1"/>
  <c r="J184" i="4" s="1"/>
  <c r="J204" i="4" s="1"/>
  <c r="J224" i="4" s="1"/>
  <c r="I24" i="4"/>
  <c r="I44" i="4" s="1"/>
  <c r="I64" i="4" s="1"/>
  <c r="I84" i="4" s="1"/>
  <c r="I104" i="4" s="1"/>
  <c r="I124" i="4" s="1"/>
  <c r="I144" i="4" s="1"/>
  <c r="I164" i="4" s="1"/>
  <c r="I184" i="4" s="1"/>
  <c r="I204" i="4" s="1"/>
  <c r="I224" i="4" s="1"/>
  <c r="H4" i="4"/>
  <c r="H24" i="4" s="1"/>
  <c r="H44" i="4" s="1"/>
  <c r="H64" i="4" s="1"/>
  <c r="H84" i="4" s="1"/>
  <c r="H104" i="4" s="1"/>
  <c r="H124" i="4" s="1"/>
  <c r="H144" i="4" s="1"/>
  <c r="H164" i="4" s="1"/>
  <c r="H184" i="4" s="1"/>
  <c r="H204" i="4" s="1"/>
  <c r="H224" i="4" s="1"/>
  <c r="G24" i="4"/>
  <c r="G44" i="4" s="1"/>
  <c r="G64" i="4" s="1"/>
  <c r="G84" i="4" s="1"/>
  <c r="G104" i="4" s="1"/>
  <c r="G124" i="4" s="1"/>
  <c r="G144" i="4" s="1"/>
  <c r="G164" i="4" s="1"/>
  <c r="G184" i="4" s="1"/>
  <c r="G204" i="4" s="1"/>
  <c r="G224" i="4" s="1"/>
  <c r="F4" i="4"/>
  <c r="F24" i="4" s="1"/>
  <c r="F44" i="4" s="1"/>
  <c r="F64" i="4" s="1"/>
  <c r="F84" i="4" s="1"/>
  <c r="F104" i="4" s="1"/>
  <c r="F124" i="4" s="1"/>
  <c r="F144" i="4" s="1"/>
  <c r="F164" i="4" s="1"/>
  <c r="F184" i="4" s="1"/>
  <c r="F204" i="4" s="1"/>
  <c r="F224" i="4" s="1"/>
  <c r="E24" i="4"/>
  <c r="E44" i="4" s="1"/>
  <c r="E64" i="4" s="1"/>
  <c r="E84" i="4" s="1"/>
  <c r="E104" i="4" s="1"/>
  <c r="E124" i="4" s="1"/>
  <c r="E144" i="4" s="1"/>
  <c r="E164" i="4" s="1"/>
  <c r="E184" i="4" s="1"/>
  <c r="E204" i="4" s="1"/>
  <c r="E224" i="4" s="1"/>
  <c r="D5" i="4"/>
  <c r="D25" i="4" s="1"/>
  <c r="D45" i="4" s="1"/>
  <c r="D65" i="4" s="1"/>
  <c r="D85" i="4" s="1"/>
  <c r="D105" i="4" s="1"/>
  <c r="D125" i="4" s="1"/>
  <c r="D145" i="4" s="1"/>
  <c r="D165" i="4" s="1"/>
  <c r="D185" i="4" s="1"/>
  <c r="D205" i="4" s="1"/>
  <c r="D225" i="4" s="1"/>
  <c r="D6" i="4"/>
  <c r="D26" i="4" s="1"/>
  <c r="D46" i="4" s="1"/>
  <c r="D66" i="4" s="1"/>
  <c r="D86" i="4" s="1"/>
  <c r="D106" i="4" s="1"/>
  <c r="D126" i="4" s="1"/>
  <c r="D146" i="4" s="1"/>
  <c r="D166" i="4" s="1"/>
  <c r="D186" i="4" s="1"/>
  <c r="D206" i="4" s="1"/>
  <c r="D226" i="4" s="1"/>
  <c r="D7" i="4"/>
  <c r="D27" i="4" s="1"/>
  <c r="D47" i="4" s="1"/>
  <c r="D67" i="4" s="1"/>
  <c r="D87" i="4" s="1"/>
  <c r="D107" i="4" s="1"/>
  <c r="D127" i="4" s="1"/>
  <c r="D147" i="4" s="1"/>
  <c r="D167" i="4" s="1"/>
  <c r="D187" i="4" s="1"/>
  <c r="D207" i="4" s="1"/>
  <c r="D227" i="4" s="1"/>
  <c r="D8" i="4"/>
  <c r="D28" i="4" s="1"/>
  <c r="D48" i="4" s="1"/>
  <c r="D68" i="4" s="1"/>
  <c r="D88" i="4" s="1"/>
  <c r="D108" i="4" s="1"/>
  <c r="D128" i="4" s="1"/>
  <c r="D148" i="4" s="1"/>
  <c r="D168" i="4" s="1"/>
  <c r="D188" i="4" s="1"/>
  <c r="D208" i="4" s="1"/>
  <c r="D228" i="4" s="1"/>
  <c r="D9" i="4"/>
  <c r="D29" i="4" s="1"/>
  <c r="D49" i="4" s="1"/>
  <c r="D69" i="4" s="1"/>
  <c r="D89" i="4" s="1"/>
  <c r="D109" i="4" s="1"/>
  <c r="D129" i="4" s="1"/>
  <c r="D149" i="4" s="1"/>
  <c r="D169" i="4" s="1"/>
  <c r="D189" i="4" s="1"/>
  <c r="D209" i="4" s="1"/>
  <c r="D229" i="4" s="1"/>
  <c r="D10" i="4"/>
  <c r="D30" i="4" s="1"/>
  <c r="D50" i="4" s="1"/>
  <c r="D70" i="4" s="1"/>
  <c r="D90" i="4" s="1"/>
  <c r="D110" i="4" s="1"/>
  <c r="D130" i="4" s="1"/>
  <c r="D150" i="4" s="1"/>
  <c r="D170" i="4" s="1"/>
  <c r="D190" i="4" s="1"/>
  <c r="D210" i="4" s="1"/>
  <c r="D230" i="4" s="1"/>
  <c r="D11" i="4"/>
  <c r="D31" i="4" s="1"/>
  <c r="D51" i="4" s="1"/>
  <c r="D71" i="4" s="1"/>
  <c r="D91" i="4" s="1"/>
  <c r="D111" i="4" s="1"/>
  <c r="D131" i="4" s="1"/>
  <c r="D151" i="4" s="1"/>
  <c r="D171" i="4" s="1"/>
  <c r="D191" i="4" s="1"/>
  <c r="D211" i="4" s="1"/>
  <c r="D231" i="4" s="1"/>
  <c r="D12" i="4"/>
  <c r="D32" i="4" s="1"/>
  <c r="D52" i="4" s="1"/>
  <c r="D72" i="4" s="1"/>
  <c r="D92" i="4" s="1"/>
  <c r="D112" i="4" s="1"/>
  <c r="D132" i="4" s="1"/>
  <c r="D152" i="4" s="1"/>
  <c r="D172" i="4" s="1"/>
  <c r="D192" i="4" s="1"/>
  <c r="D212" i="4" s="1"/>
  <c r="D232" i="4" s="1"/>
  <c r="D13" i="4"/>
  <c r="D33" i="4" s="1"/>
  <c r="D53" i="4" s="1"/>
  <c r="D73" i="4" s="1"/>
  <c r="D93" i="4" s="1"/>
  <c r="D113" i="4" s="1"/>
  <c r="D133" i="4" s="1"/>
  <c r="D153" i="4" s="1"/>
  <c r="D173" i="4" s="1"/>
  <c r="D193" i="4" s="1"/>
  <c r="D213" i="4" s="1"/>
  <c r="D233" i="4" s="1"/>
  <c r="D14" i="4"/>
  <c r="D34" i="4" s="1"/>
  <c r="D54" i="4" s="1"/>
  <c r="D74" i="4" s="1"/>
  <c r="D94" i="4" s="1"/>
  <c r="D114" i="4" s="1"/>
  <c r="D134" i="4" s="1"/>
  <c r="D154" i="4" s="1"/>
  <c r="D174" i="4" s="1"/>
  <c r="D194" i="4" s="1"/>
  <c r="D214" i="4" s="1"/>
  <c r="D234" i="4" s="1"/>
  <c r="D15" i="4"/>
  <c r="D35" i="4" s="1"/>
  <c r="D55" i="4" s="1"/>
  <c r="D75" i="4" s="1"/>
  <c r="D95" i="4" s="1"/>
  <c r="D115" i="4" s="1"/>
  <c r="D135" i="4" s="1"/>
  <c r="D155" i="4" s="1"/>
  <c r="D175" i="4" s="1"/>
  <c r="D195" i="4" s="1"/>
  <c r="D215" i="4" s="1"/>
  <c r="D235" i="4" s="1"/>
  <c r="D16" i="4"/>
  <c r="D36" i="4" s="1"/>
  <c r="D56" i="4" s="1"/>
  <c r="D76" i="4" s="1"/>
  <c r="D96" i="4" s="1"/>
  <c r="D116" i="4" s="1"/>
  <c r="D136" i="4" s="1"/>
  <c r="D156" i="4" s="1"/>
  <c r="D176" i="4" s="1"/>
  <c r="D196" i="4" s="1"/>
  <c r="D216" i="4" s="1"/>
  <c r="D236" i="4" s="1"/>
  <c r="D17" i="4"/>
  <c r="D37" i="4" s="1"/>
  <c r="D57" i="4" s="1"/>
  <c r="D77" i="4" s="1"/>
  <c r="D97" i="4" s="1"/>
  <c r="D117" i="4" s="1"/>
  <c r="D137" i="4" s="1"/>
  <c r="D157" i="4" s="1"/>
  <c r="D177" i="4" s="1"/>
  <c r="D197" i="4" s="1"/>
  <c r="D217" i="4" s="1"/>
  <c r="D237" i="4" s="1"/>
  <c r="D18" i="4"/>
  <c r="D38" i="4" s="1"/>
  <c r="D58" i="4" s="1"/>
  <c r="D78" i="4" s="1"/>
  <c r="D98" i="4" s="1"/>
  <c r="D118" i="4" s="1"/>
  <c r="D138" i="4" s="1"/>
  <c r="D158" i="4" s="1"/>
  <c r="D178" i="4" s="1"/>
  <c r="D198" i="4" s="1"/>
  <c r="D218" i="4" s="1"/>
  <c r="D238" i="4" s="1"/>
  <c r="D19" i="4"/>
  <c r="D39" i="4" s="1"/>
  <c r="D59" i="4" s="1"/>
  <c r="D79" i="4" s="1"/>
  <c r="D99" i="4" s="1"/>
  <c r="D119" i="4" s="1"/>
  <c r="D139" i="4" s="1"/>
  <c r="D159" i="4" s="1"/>
  <c r="D179" i="4" s="1"/>
  <c r="D199" i="4" s="1"/>
  <c r="D219" i="4" s="1"/>
  <c r="D239" i="4" s="1"/>
  <c r="D20" i="4"/>
  <c r="D40" i="4" s="1"/>
  <c r="D60" i="4" s="1"/>
  <c r="D80" i="4" s="1"/>
  <c r="D100" i="4" s="1"/>
  <c r="D120" i="4" s="1"/>
  <c r="D140" i="4" s="1"/>
  <c r="D160" i="4" s="1"/>
  <c r="D180" i="4" s="1"/>
  <c r="D200" i="4" s="1"/>
  <c r="D220" i="4" s="1"/>
  <c r="D240" i="4" s="1"/>
  <c r="D4" i="4"/>
  <c r="D24" i="4" s="1"/>
  <c r="D44" i="4" s="1"/>
  <c r="D64" i="4" s="1"/>
  <c r="D84" i="4" s="1"/>
  <c r="D104" i="4" s="1"/>
  <c r="D124" i="4" s="1"/>
  <c r="D144" i="4" s="1"/>
  <c r="D164" i="4" s="1"/>
  <c r="D184" i="4" s="1"/>
  <c r="D204" i="4" s="1"/>
  <c r="D224" i="4" s="1"/>
  <c r="B23" i="4"/>
  <c r="B24" i="4" s="1"/>
  <c r="B3" i="4"/>
  <c r="B4" i="4" s="1"/>
  <c r="B5" i="4" l="1"/>
  <c r="C5" i="4" s="1"/>
  <c r="C4" i="4"/>
  <c r="C224" i="4"/>
  <c r="B225" i="4"/>
  <c r="C204" i="4"/>
  <c r="B205" i="4"/>
  <c r="C184" i="4"/>
  <c r="B185" i="4"/>
  <c r="C164" i="4"/>
  <c r="B165" i="4"/>
  <c r="C144" i="4"/>
  <c r="B145" i="4"/>
  <c r="C124" i="4"/>
  <c r="B125" i="4"/>
  <c r="C104" i="4"/>
  <c r="B105" i="4"/>
  <c r="C84" i="4"/>
  <c r="B85" i="4"/>
  <c r="C64" i="4"/>
  <c r="B65" i="4"/>
  <c r="C44" i="4"/>
  <c r="B45" i="4"/>
  <c r="C24" i="4"/>
  <c r="B25" i="4"/>
  <c r="B6" i="4" l="1"/>
  <c r="B7" i="4" s="1"/>
  <c r="C225" i="4"/>
  <c r="B226" i="4"/>
  <c r="C205" i="4"/>
  <c r="B206" i="4"/>
  <c r="C185" i="4"/>
  <c r="B186" i="4"/>
  <c r="C165" i="4"/>
  <c r="B166" i="4"/>
  <c r="C145" i="4"/>
  <c r="B146" i="4"/>
  <c r="C125" i="4"/>
  <c r="B126" i="4"/>
  <c r="C105" i="4"/>
  <c r="B106" i="4"/>
  <c r="C85" i="4"/>
  <c r="B86" i="4"/>
  <c r="C65" i="4"/>
  <c r="B66" i="4"/>
  <c r="C45" i="4"/>
  <c r="B46" i="4"/>
  <c r="C25" i="4"/>
  <c r="B26" i="4"/>
  <c r="C6" i="4" l="1"/>
  <c r="C226" i="4"/>
  <c r="B227" i="4"/>
  <c r="C206" i="4"/>
  <c r="B207" i="4"/>
  <c r="C186" i="4"/>
  <c r="B187" i="4"/>
  <c r="C166" i="4"/>
  <c r="B167" i="4"/>
  <c r="C146" i="4"/>
  <c r="B147" i="4"/>
  <c r="C126" i="4"/>
  <c r="B127" i="4"/>
  <c r="C106" i="4"/>
  <c r="B107" i="4"/>
  <c r="C86" i="4"/>
  <c r="B87" i="4"/>
  <c r="C66" i="4"/>
  <c r="B67" i="4"/>
  <c r="C46" i="4"/>
  <c r="B47" i="4"/>
  <c r="C26" i="4"/>
  <c r="B27" i="4"/>
  <c r="B8" i="4"/>
  <c r="C7" i="4"/>
  <c r="C227" i="4" l="1"/>
  <c r="B228" i="4"/>
  <c r="C207" i="4"/>
  <c r="B208" i="4"/>
  <c r="C187" i="4"/>
  <c r="B188" i="4"/>
  <c r="C167" i="4"/>
  <c r="B168" i="4"/>
  <c r="C147" i="4"/>
  <c r="B148" i="4"/>
  <c r="C127" i="4"/>
  <c r="B128" i="4"/>
  <c r="C107" i="4"/>
  <c r="B108" i="4"/>
  <c r="C87" i="4"/>
  <c r="B88" i="4"/>
  <c r="C67" i="4"/>
  <c r="B68" i="4"/>
  <c r="C47" i="4"/>
  <c r="B48" i="4"/>
  <c r="C27" i="4"/>
  <c r="B28" i="4"/>
  <c r="B9" i="4"/>
  <c r="C8" i="4"/>
  <c r="C228" i="4" l="1"/>
  <c r="B229" i="4"/>
  <c r="C208" i="4"/>
  <c r="B209" i="4"/>
  <c r="C188" i="4"/>
  <c r="B189" i="4"/>
  <c r="C168" i="4"/>
  <c r="B169" i="4"/>
  <c r="C148" i="4"/>
  <c r="B149" i="4"/>
  <c r="C128" i="4"/>
  <c r="B129" i="4"/>
  <c r="C108" i="4"/>
  <c r="B109" i="4"/>
  <c r="C88" i="4"/>
  <c r="B89" i="4"/>
  <c r="C68" i="4"/>
  <c r="B69" i="4"/>
  <c r="C48" i="4"/>
  <c r="B49" i="4"/>
  <c r="C28" i="4"/>
  <c r="B29" i="4"/>
  <c r="B10" i="4"/>
  <c r="C9" i="4"/>
  <c r="C229" i="4" l="1"/>
  <c r="B230" i="4"/>
  <c r="C209" i="4"/>
  <c r="B210" i="4"/>
  <c r="C189" i="4"/>
  <c r="B190" i="4"/>
  <c r="C169" i="4"/>
  <c r="B170" i="4"/>
  <c r="C149" i="4"/>
  <c r="B150" i="4"/>
  <c r="C129" i="4"/>
  <c r="B130" i="4"/>
  <c r="C109" i="4"/>
  <c r="B110" i="4"/>
  <c r="C89" i="4"/>
  <c r="B90" i="4"/>
  <c r="C69" i="4"/>
  <c r="B70" i="4"/>
  <c r="C49" i="4"/>
  <c r="B50" i="4"/>
  <c r="C29" i="4"/>
  <c r="B30" i="4"/>
  <c r="B11" i="4"/>
  <c r="C10" i="4"/>
  <c r="C230" i="4" l="1"/>
  <c r="B231" i="4"/>
  <c r="C210" i="4"/>
  <c r="B211" i="4"/>
  <c r="C190" i="4"/>
  <c r="B191" i="4"/>
  <c r="C170" i="4"/>
  <c r="B171" i="4"/>
  <c r="C150" i="4"/>
  <c r="B151" i="4"/>
  <c r="C130" i="4"/>
  <c r="B131" i="4"/>
  <c r="C110" i="4"/>
  <c r="B111" i="4"/>
  <c r="C90" i="4"/>
  <c r="B91" i="4"/>
  <c r="C70" i="4"/>
  <c r="B71" i="4"/>
  <c r="C50" i="4"/>
  <c r="B51" i="4"/>
  <c r="C30" i="4"/>
  <c r="B31" i="4"/>
  <c r="B12" i="4"/>
  <c r="C11" i="4"/>
  <c r="C231" i="4" l="1"/>
  <c r="B232" i="4"/>
  <c r="C211" i="4"/>
  <c r="B212" i="4"/>
  <c r="C191" i="4"/>
  <c r="B192" i="4"/>
  <c r="C171" i="4"/>
  <c r="B172" i="4"/>
  <c r="C151" i="4"/>
  <c r="B152" i="4"/>
  <c r="C131" i="4"/>
  <c r="B132" i="4"/>
  <c r="C111" i="4"/>
  <c r="B112" i="4"/>
  <c r="C91" i="4"/>
  <c r="B92" i="4"/>
  <c r="C71" i="4"/>
  <c r="B72" i="4"/>
  <c r="C51" i="4"/>
  <c r="B52" i="4"/>
  <c r="C31" i="4"/>
  <c r="B32" i="4"/>
  <c r="B13" i="4"/>
  <c r="C12" i="4"/>
  <c r="C232" i="4" l="1"/>
  <c r="B233" i="4"/>
  <c r="C212" i="4"/>
  <c r="B213" i="4"/>
  <c r="C192" i="4"/>
  <c r="B193" i="4"/>
  <c r="C172" i="4"/>
  <c r="B173" i="4"/>
  <c r="C152" i="4"/>
  <c r="B153" i="4"/>
  <c r="C132" i="4"/>
  <c r="B133" i="4"/>
  <c r="C112" i="4"/>
  <c r="B113" i="4"/>
  <c r="C92" i="4"/>
  <c r="B93" i="4"/>
  <c r="C72" i="4"/>
  <c r="B73" i="4"/>
  <c r="C52" i="4"/>
  <c r="B53" i="4"/>
  <c r="C32" i="4"/>
  <c r="B33" i="4"/>
  <c r="B14" i="4"/>
  <c r="C13" i="4"/>
  <c r="C233" i="4" l="1"/>
  <c r="B234" i="4"/>
  <c r="C213" i="4"/>
  <c r="B214" i="4"/>
  <c r="C193" i="4"/>
  <c r="B194" i="4"/>
  <c r="C173" i="4"/>
  <c r="B174" i="4"/>
  <c r="C153" i="4"/>
  <c r="B154" i="4"/>
  <c r="C133" i="4"/>
  <c r="B134" i="4"/>
  <c r="C113" i="4"/>
  <c r="B114" i="4"/>
  <c r="C93" i="4"/>
  <c r="B94" i="4"/>
  <c r="C73" i="4"/>
  <c r="B74" i="4"/>
  <c r="C53" i="4"/>
  <c r="B54" i="4"/>
  <c r="C33" i="4"/>
  <c r="B34" i="4"/>
  <c r="B15" i="4"/>
  <c r="C14" i="4"/>
  <c r="C234" i="4" l="1"/>
  <c r="B235" i="4"/>
  <c r="C214" i="4"/>
  <c r="B215" i="4"/>
  <c r="C194" i="4"/>
  <c r="B195" i="4"/>
  <c r="C174" i="4"/>
  <c r="B175" i="4"/>
  <c r="C154" i="4"/>
  <c r="B155" i="4"/>
  <c r="C134" i="4"/>
  <c r="B135" i="4"/>
  <c r="C114" i="4"/>
  <c r="B115" i="4"/>
  <c r="C94" i="4"/>
  <c r="B95" i="4"/>
  <c r="C74" i="4"/>
  <c r="B75" i="4"/>
  <c r="C54" i="4"/>
  <c r="B55" i="4"/>
  <c r="C34" i="4"/>
  <c r="B35" i="4"/>
  <c r="B16" i="4"/>
  <c r="C15" i="4"/>
  <c r="C235" i="4" l="1"/>
  <c r="B236" i="4"/>
  <c r="C215" i="4"/>
  <c r="B216" i="4"/>
  <c r="C195" i="4"/>
  <c r="B196" i="4"/>
  <c r="C175" i="4"/>
  <c r="B176" i="4"/>
  <c r="C155" i="4"/>
  <c r="B156" i="4"/>
  <c r="C135" i="4"/>
  <c r="B136" i="4"/>
  <c r="C115" i="4"/>
  <c r="B116" i="4"/>
  <c r="C95" i="4"/>
  <c r="B96" i="4"/>
  <c r="C75" i="4"/>
  <c r="B76" i="4"/>
  <c r="C55" i="4"/>
  <c r="B56" i="4"/>
  <c r="C35" i="4"/>
  <c r="B36" i="4"/>
  <c r="B17" i="4"/>
  <c r="C16" i="4"/>
  <c r="C236" i="4" l="1"/>
  <c r="B237" i="4"/>
  <c r="C216" i="4"/>
  <c r="B217" i="4"/>
  <c r="C196" i="4"/>
  <c r="B197" i="4"/>
  <c r="C176" i="4"/>
  <c r="B177" i="4"/>
  <c r="C156" i="4"/>
  <c r="B157" i="4"/>
  <c r="C136" i="4"/>
  <c r="B137" i="4"/>
  <c r="C116" i="4"/>
  <c r="B117" i="4"/>
  <c r="C96" i="4"/>
  <c r="B97" i="4"/>
  <c r="C76" i="4"/>
  <c r="B77" i="4"/>
  <c r="C56" i="4"/>
  <c r="B57" i="4"/>
  <c r="C36" i="4"/>
  <c r="B37" i="4"/>
  <c r="B18" i="4"/>
  <c r="C17" i="4"/>
  <c r="C237" i="4" l="1"/>
  <c r="B238" i="4"/>
  <c r="C217" i="4"/>
  <c r="B218" i="4"/>
  <c r="C197" i="4"/>
  <c r="B198" i="4"/>
  <c r="C177" i="4"/>
  <c r="B178" i="4"/>
  <c r="C157" i="4"/>
  <c r="B158" i="4"/>
  <c r="C137" i="4"/>
  <c r="B138" i="4"/>
  <c r="C117" i="4"/>
  <c r="B118" i="4"/>
  <c r="C97" i="4"/>
  <c r="B98" i="4"/>
  <c r="C77" i="4"/>
  <c r="B78" i="4"/>
  <c r="C57" i="4"/>
  <c r="B58" i="4"/>
  <c r="C37" i="4"/>
  <c r="B38" i="4"/>
  <c r="B19" i="4"/>
  <c r="C18" i="4"/>
  <c r="C238" i="4" l="1"/>
  <c r="B239" i="4"/>
  <c r="C218" i="4"/>
  <c r="B219" i="4"/>
  <c r="C198" i="4"/>
  <c r="B199" i="4"/>
  <c r="C178" i="4"/>
  <c r="B179" i="4"/>
  <c r="C158" i="4"/>
  <c r="B159" i="4"/>
  <c r="C138" i="4"/>
  <c r="B139" i="4"/>
  <c r="C118" i="4"/>
  <c r="B119" i="4"/>
  <c r="C98" i="4"/>
  <c r="B99" i="4"/>
  <c r="C78" i="4"/>
  <c r="B79" i="4"/>
  <c r="C58" i="4"/>
  <c r="B59" i="4"/>
  <c r="C38" i="4"/>
  <c r="B39" i="4"/>
  <c r="B20" i="4"/>
  <c r="C20" i="4" s="1"/>
  <c r="C19" i="4"/>
  <c r="C239" i="4" l="1"/>
  <c r="B240" i="4"/>
  <c r="C240" i="4" s="1"/>
  <c r="C219" i="4"/>
  <c r="B220" i="4"/>
  <c r="C220" i="4" s="1"/>
  <c r="C199" i="4"/>
  <c r="B200" i="4"/>
  <c r="C200" i="4" s="1"/>
  <c r="C179" i="4"/>
  <c r="B180" i="4"/>
  <c r="C180" i="4" s="1"/>
  <c r="C159" i="4"/>
  <c r="B160" i="4"/>
  <c r="C160" i="4" s="1"/>
  <c r="C139" i="4"/>
  <c r="B140" i="4"/>
  <c r="C140" i="4" s="1"/>
  <c r="C119" i="4"/>
  <c r="B120" i="4"/>
  <c r="C120" i="4" s="1"/>
  <c r="C99" i="4"/>
  <c r="B100" i="4"/>
  <c r="C100" i="4" s="1"/>
  <c r="C79" i="4"/>
  <c r="B80" i="4"/>
  <c r="C80" i="4" s="1"/>
  <c r="C59" i="4"/>
  <c r="B60" i="4"/>
  <c r="C60" i="4" s="1"/>
  <c r="C39" i="4"/>
  <c r="B40" i="4"/>
  <c r="C40" i="4" s="1"/>
</calcChain>
</file>

<file path=xl/comments1.xml><?xml version="1.0" encoding="utf-8"?>
<comments xmlns="http://schemas.openxmlformats.org/spreadsheetml/2006/main">
  <authors>
    <author>Thiago Campos</author>
  </authors>
  <commentList>
    <comment ref="H15" authorId="0">
      <text>
        <r>
          <rPr>
            <b/>
            <sz val="7"/>
            <color indexed="81"/>
            <rFont val="Tahoma"/>
            <family val="2"/>
          </rPr>
          <t>Thiago Campos: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Para possibilitar as manipulações das variáveis, as Rep, Cargas (Kg) e Estimativas em %, estarão manualmente, sendo a interligação entre os blocos, a critério do Treinador...</t>
        </r>
      </text>
    </comment>
    <comment ref="Q15" authorId="0">
      <text>
        <r>
          <rPr>
            <b/>
            <sz val="7"/>
            <color indexed="81"/>
            <rFont val="Tahoma"/>
            <family val="2"/>
          </rPr>
          <t>Thiago Campos: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 xml:space="preserve">170 Kg = 170,00 </t>
        </r>
      </text>
    </comment>
    <comment ref="X15" authorId="0">
      <text>
        <r>
          <rPr>
            <b/>
            <sz val="7"/>
            <color indexed="81"/>
            <rFont val="Tahoma"/>
            <family val="2"/>
          </rPr>
          <t>Thiago Campos: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Exercícios Básicos / 1RM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Thiago Campos: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Comic Sans MS"/>
            <family val="4"/>
          </rPr>
          <t>Para que produza os efeitos Legais, é necessário o respaldo Profissional...</t>
        </r>
      </text>
    </comment>
    <comment ref="BX30" authorId="0">
      <text>
        <r>
          <rPr>
            <b/>
            <sz val="9"/>
            <color indexed="81"/>
            <rFont val="Tahoma"/>
            <family val="2"/>
          </rPr>
          <t>Thiago Campos: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Comic Sans MS"/>
            <family val="4"/>
          </rPr>
          <t>Para que produza os efeitos Legais, é necessário o respaldo Profissional...</t>
        </r>
      </text>
    </comment>
  </commentList>
</comments>
</file>

<file path=xl/sharedStrings.xml><?xml version="1.0" encoding="utf-8"?>
<sst xmlns="http://schemas.openxmlformats.org/spreadsheetml/2006/main" count="1801" uniqueCount="629">
  <si>
    <t>A</t>
  </si>
  <si>
    <t>Fase:</t>
  </si>
  <si>
    <t>Unil.</t>
  </si>
  <si>
    <t>Carga (Kg)</t>
  </si>
  <si>
    <t>kgf/kp</t>
  </si>
  <si>
    <t>Cad.</t>
  </si>
  <si>
    <t>Segunda</t>
  </si>
  <si>
    <t>Programa:</t>
  </si>
  <si>
    <t>N° Treinamento:</t>
  </si>
  <si>
    <t>Treinamento de Musculação</t>
  </si>
  <si>
    <t>Inserir a Logo e descrição da sua Empresa</t>
  </si>
  <si>
    <t>Treino:</t>
  </si>
  <si>
    <t>Período</t>
  </si>
  <si>
    <t>Método:</t>
  </si>
  <si>
    <t>IMC:</t>
  </si>
  <si>
    <t>Ord.</t>
  </si>
  <si>
    <t>Terça</t>
  </si>
  <si>
    <t>Quarta</t>
  </si>
  <si>
    <t>Quinta</t>
  </si>
  <si>
    <t>Sexta</t>
  </si>
  <si>
    <t>Sábado</t>
  </si>
  <si>
    <t>Domingo</t>
  </si>
  <si>
    <t>B</t>
  </si>
  <si>
    <t>C</t>
  </si>
  <si>
    <t>D</t>
  </si>
  <si>
    <t>E</t>
  </si>
  <si>
    <t>F</t>
  </si>
  <si>
    <t>Dia:</t>
  </si>
  <si>
    <t>Semana:</t>
  </si>
  <si>
    <t>Rep.</t>
  </si>
  <si>
    <t>Inter. " (Ser.)</t>
  </si>
  <si>
    <t>Término</t>
  </si>
  <si>
    <t>Esteira</t>
  </si>
  <si>
    <t>Elíptico</t>
  </si>
  <si>
    <t>CONFEF/CREF:</t>
  </si>
  <si>
    <t>Assinatura</t>
  </si>
  <si>
    <t>SIM</t>
  </si>
  <si>
    <t>NÃO</t>
  </si>
  <si>
    <t>Bíceps</t>
  </si>
  <si>
    <t>Tríceps</t>
  </si>
  <si>
    <t>ORDEM</t>
  </si>
  <si>
    <t>EXERCICIO</t>
  </si>
  <si>
    <t>FICHA A</t>
  </si>
  <si>
    <t>Ombro (Cla/Acr)</t>
  </si>
  <si>
    <t>Ombro (Esp)</t>
  </si>
  <si>
    <t>Costa</t>
  </si>
  <si>
    <t>Peito</t>
  </si>
  <si>
    <t>AnteBraço</t>
  </si>
  <si>
    <t>Coxa (Pos)</t>
  </si>
  <si>
    <t>Coxa (Ant)</t>
  </si>
  <si>
    <t xml:space="preserve">Trapézio </t>
  </si>
  <si>
    <t xml:space="preserve">Glúteo </t>
  </si>
  <si>
    <t xml:space="preserve">Abdutor </t>
  </si>
  <si>
    <t xml:space="preserve">Adutor </t>
  </si>
  <si>
    <t>Perna</t>
  </si>
  <si>
    <t>Abdominal</t>
  </si>
  <si>
    <t>G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</si>
  <si>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</si>
  <si>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</si>
  <si>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</si>
  <si>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</si>
  <si>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</si>
  <si>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</si>
  <si>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</si>
  <si>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</si>
  <si>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</si>
  <si>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</si>
  <si>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</si>
  <si>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</si>
  <si>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</si>
  <si>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</si>
  <si>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</si>
  <si>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</si>
  <si>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</si>
  <si>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</si>
  <si>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</si>
  <si>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</si>
  <si>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</si>
  <si>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</si>
  <si>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</si>
  <si>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</si>
  <si>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</si>
  <si>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</si>
  <si>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</si>
  <si>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</si>
  <si>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</si>
  <si>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</si>
  <si>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</si>
  <si>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</si>
  <si>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</si>
  <si>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</si>
  <si>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</si>
  <si>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</si>
  <si>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</si>
  <si>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</si>
  <si>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</si>
  <si>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</si>
  <si>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</si>
  <si>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</si>
  <si>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</si>
  <si>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</si>
  <si>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Durante</t>
  </si>
  <si>
    <t>Professor:</t>
  </si>
  <si>
    <t>Carga %</t>
  </si>
  <si>
    <t>Grupo Muscular/Cár.</t>
  </si>
  <si>
    <t>Exercícios/Time "</t>
  </si>
  <si>
    <t>Intervalo Ativo</t>
  </si>
  <si>
    <t>CÁRDIO</t>
  </si>
  <si>
    <t>Inicio</t>
  </si>
  <si>
    <t>Força Relativa</t>
  </si>
  <si>
    <t>Gênero:</t>
  </si>
  <si>
    <t>Masculino</t>
  </si>
  <si>
    <t>Feminino</t>
  </si>
  <si>
    <t>Nível:</t>
  </si>
  <si>
    <t>Iniciante</t>
  </si>
  <si>
    <t>Intermediario</t>
  </si>
  <si>
    <t>Avançado</t>
  </si>
  <si>
    <t>Força Pura</t>
  </si>
  <si>
    <t>Hipertrofia</t>
  </si>
  <si>
    <t>Força Máxima</t>
  </si>
  <si>
    <t>Definição</t>
  </si>
  <si>
    <t>Estética</t>
  </si>
  <si>
    <t>Adaptação</t>
  </si>
  <si>
    <t>Misto</t>
  </si>
  <si>
    <t>Transição</t>
  </si>
  <si>
    <t>Cad</t>
  </si>
  <si>
    <t>FR</t>
  </si>
  <si>
    <t>%</t>
  </si>
  <si>
    <t>Qtd. Ser.</t>
  </si>
  <si>
    <t>=</t>
  </si>
  <si>
    <t>Volume (Kg)</t>
  </si>
  <si>
    <t>Qtd. Exe.</t>
  </si>
  <si>
    <t>Qtd. Rep.</t>
  </si>
  <si>
    <t>Int. Ser.</t>
  </si>
  <si>
    <t>Ser X Int</t>
  </si>
  <si>
    <t>CR + SI</t>
  </si>
  <si>
    <t>Cardio</t>
  </si>
  <si>
    <t>Resultado em "</t>
  </si>
  <si>
    <t>Rep X Cad</t>
  </si>
  <si>
    <t>N° Exercicios</t>
  </si>
  <si>
    <t>Tempo Estimado '</t>
  </si>
  <si>
    <t>Programa TRP</t>
  </si>
  <si>
    <t>Tempo "</t>
  </si>
  <si>
    <t>Cárdio / 1</t>
  </si>
  <si>
    <t>Cárdio / 2</t>
  </si>
  <si>
    <t>Cárdio / 3</t>
  </si>
  <si>
    <t>Programa Cárdio</t>
  </si>
  <si>
    <t>Cárdio / Ord.</t>
  </si>
  <si>
    <t>N° Cárdios</t>
  </si>
  <si>
    <t>Tempo Cár. "</t>
  </si>
  <si>
    <t>Tempo Exe. "</t>
  </si>
  <si>
    <t>Tem. Prog. ':</t>
  </si>
  <si>
    <t>Tempo ':</t>
  </si>
  <si>
    <t>Tempo Total (Prog.) '</t>
  </si>
  <si>
    <t>Tempo Total '</t>
  </si>
  <si>
    <t>Progressivo</t>
  </si>
  <si>
    <t>Isolado</t>
  </si>
  <si>
    <t>Confusão Muscular</t>
  </si>
  <si>
    <t>Dividido</t>
  </si>
  <si>
    <t>Fluxo</t>
  </si>
  <si>
    <t>Super-Sér</t>
  </si>
  <si>
    <t>Ciclo</t>
  </si>
  <si>
    <t>Isotensão</t>
  </si>
  <si>
    <t>Rep forçada</t>
  </si>
  <si>
    <t>Drop Set</t>
  </si>
  <si>
    <t>Pré-exaustão</t>
  </si>
  <si>
    <t>Sér negativa</t>
  </si>
  <si>
    <t>Sér combinada</t>
  </si>
  <si>
    <t>Pirâmide cresc</t>
  </si>
  <si>
    <t>Pirâmide decresc</t>
  </si>
  <si>
    <t>Em Sér</t>
  </si>
  <si>
    <t>Prioritário</t>
  </si>
  <si>
    <t>Mesoendomorfo</t>
  </si>
  <si>
    <t>Endomorfo balanceado</t>
  </si>
  <si>
    <t>Endomesomorfo</t>
  </si>
  <si>
    <t>Mesomorfo balanceado</t>
  </si>
  <si>
    <t>Ectomesomorfo</t>
  </si>
  <si>
    <t>Mesomorfo-ectomorfo</t>
  </si>
  <si>
    <t>Mesoectomorfo</t>
  </si>
  <si>
    <t>Ectomorfo balanceado</t>
  </si>
  <si>
    <t>Endoectomorfo</t>
  </si>
  <si>
    <t>Endomorfo-ectomorfo</t>
  </si>
  <si>
    <t>Ectoendomorfo</t>
  </si>
  <si>
    <t>Central</t>
  </si>
  <si>
    <t>Endomorfo-mesomorfo</t>
  </si>
  <si>
    <t>Ev/Inv Vol %:</t>
  </si>
  <si>
    <t>Exe. / Ord.</t>
  </si>
  <si>
    <t>Cárdio</t>
  </si>
  <si>
    <t>&lt;</t>
  </si>
  <si>
    <t>Saudável</t>
  </si>
  <si>
    <t>16a</t>
  </si>
  <si>
    <t>17a</t>
  </si>
  <si>
    <t>18,5a</t>
  </si>
  <si>
    <t>25a</t>
  </si>
  <si>
    <t>30a</t>
  </si>
  <si>
    <t>35a</t>
  </si>
  <si>
    <t>acima</t>
  </si>
  <si>
    <t>Sobrepeso</t>
  </si>
  <si>
    <t>Obesidade ° I</t>
  </si>
  <si>
    <t>Obesidade ° II</t>
  </si>
  <si>
    <t>Obesidade ° III</t>
  </si>
  <si>
    <t>Magreza grave</t>
  </si>
  <si>
    <t>Magreza moderada</t>
  </si>
  <si>
    <t>Magreza leve</t>
  </si>
  <si>
    <t>1"</t>
  </si>
  <si>
    <t>0,500"</t>
  </si>
  <si>
    <t>Recuperação de 96h</t>
  </si>
  <si>
    <t>Não se treina no domingo</t>
  </si>
  <si>
    <t>Off no fim de semana</t>
  </si>
  <si>
    <t>Combinam-se os treinos na sexta-feira</t>
  </si>
  <si>
    <t>Quatro treinos em duas semanas</t>
  </si>
  <si>
    <t>Predominante no Bodybuilding</t>
  </si>
  <si>
    <t>Permite realizar fortes treinos na quinta-feira e no sábado</t>
  </si>
  <si>
    <t>Três treinos semanais</t>
  </si>
  <si>
    <t>Predominante no plano intermediário ou acessório</t>
  </si>
  <si>
    <t>3 X 1</t>
  </si>
  <si>
    <t>3 X 1 X 2 X 1</t>
  </si>
  <si>
    <t>5 X 2</t>
  </si>
  <si>
    <t>3 X 1 X 1 X 2</t>
  </si>
  <si>
    <t>4 X 1</t>
  </si>
  <si>
    <t>6 X 1</t>
  </si>
  <si>
    <t>2 X 1 X 1 X 1 X 1 X 1</t>
  </si>
  <si>
    <t>1 X 1 X 1 X 1 X 1 X 1 X 1</t>
  </si>
  <si>
    <t>A / B</t>
  </si>
  <si>
    <t>A / C</t>
  </si>
  <si>
    <t>B / A</t>
  </si>
  <si>
    <t>B / C</t>
  </si>
  <si>
    <t>C / A</t>
  </si>
  <si>
    <t>C / B</t>
  </si>
  <si>
    <t>A / B / C</t>
  </si>
  <si>
    <t>Off</t>
  </si>
  <si>
    <t>.....</t>
  </si>
  <si>
    <t>DS:</t>
  </si>
  <si>
    <t>Semana</t>
  </si>
  <si>
    <t>Semana 1</t>
  </si>
  <si>
    <t>Semana 2</t>
  </si>
  <si>
    <t>Semana 3</t>
  </si>
  <si>
    <t>-</t>
  </si>
  <si>
    <t>GM por Exe.:</t>
  </si>
  <si>
    <t>Divisão Semanal</t>
  </si>
  <si>
    <t>CREF/CONFEF:</t>
  </si>
  <si>
    <t>Período:</t>
  </si>
  <si>
    <t>Assinatura:</t>
  </si>
  <si>
    <t>Desenvolvimento</t>
  </si>
  <si>
    <t>Levantamento lateral</t>
  </si>
  <si>
    <t>Agachamento hack</t>
  </si>
  <si>
    <t>Leg press</t>
  </si>
  <si>
    <t>Extensão de perna</t>
  </si>
  <si>
    <t>Flexão de perna</t>
  </si>
  <si>
    <t>Matrícula</t>
  </si>
  <si>
    <t>Aluno</t>
  </si>
  <si>
    <t>Gênero</t>
  </si>
  <si>
    <t>Matrícula:</t>
  </si>
  <si>
    <t>Data</t>
  </si>
  <si>
    <t>Ord</t>
  </si>
  <si>
    <t>N° Avaliação (Atual)</t>
  </si>
  <si>
    <t>Data Treinamento (Atual)</t>
  </si>
  <si>
    <t>Data Treinamento (Anterior)</t>
  </si>
  <si>
    <t>N° Avaliação (Inicial)</t>
  </si>
  <si>
    <r>
      <t xml:space="preserve">N° Avaliação </t>
    </r>
    <r>
      <rPr>
        <b/>
        <sz val="5"/>
        <rFont val="Times New Roman"/>
        <family val="1"/>
      </rPr>
      <t>(Atual)</t>
    </r>
    <r>
      <rPr>
        <b/>
        <sz val="7"/>
        <rFont val="Times New Roman"/>
        <family val="1"/>
      </rPr>
      <t>:</t>
    </r>
  </si>
  <si>
    <t>Altura (cm)</t>
  </si>
  <si>
    <t>Peso (kg)</t>
  </si>
  <si>
    <r>
      <t xml:space="preserve">Peso </t>
    </r>
    <r>
      <rPr>
        <b/>
        <sz val="5"/>
        <rFont val="Times New Roman"/>
        <family val="1"/>
      </rPr>
      <t>(Kg)</t>
    </r>
    <r>
      <rPr>
        <b/>
        <sz val="7"/>
        <rFont val="Times New Roman"/>
        <family val="1"/>
      </rPr>
      <t>:</t>
    </r>
  </si>
  <si>
    <r>
      <t xml:space="preserve">Altura </t>
    </r>
    <r>
      <rPr>
        <b/>
        <sz val="5"/>
        <rFont val="Times New Roman"/>
        <family val="1"/>
      </rPr>
      <t>(cm)</t>
    </r>
    <r>
      <rPr>
        <b/>
        <sz val="7"/>
        <rFont val="Times New Roman"/>
        <family val="1"/>
      </rPr>
      <t>:</t>
    </r>
  </si>
  <si>
    <r>
      <t xml:space="preserve">Peso Total </t>
    </r>
    <r>
      <rPr>
        <b/>
        <sz val="5"/>
        <color theme="1"/>
        <rFont val="Times New Roman"/>
        <family val="1"/>
      </rPr>
      <t>(Kg)</t>
    </r>
    <r>
      <rPr>
        <b/>
        <sz val="7"/>
        <color theme="1"/>
        <rFont val="Times New Roman"/>
        <family val="1"/>
      </rPr>
      <t>:</t>
    </r>
  </si>
  <si>
    <r>
      <t xml:space="preserve">Tempo Total </t>
    </r>
    <r>
      <rPr>
        <b/>
        <sz val="5"/>
        <color theme="1"/>
        <rFont val="Times New Roman"/>
        <family val="1"/>
      </rPr>
      <t>(min)</t>
    </r>
    <r>
      <rPr>
        <b/>
        <sz val="7"/>
        <color theme="1"/>
        <rFont val="Times New Roman"/>
        <family val="1"/>
      </rPr>
      <t>:</t>
    </r>
  </si>
  <si>
    <r>
      <t xml:space="preserve">Peso Treinamento A </t>
    </r>
    <r>
      <rPr>
        <b/>
        <sz val="5"/>
        <rFont val="Times New Roman"/>
        <family val="1"/>
      </rPr>
      <t>(anterior)</t>
    </r>
    <r>
      <rPr>
        <b/>
        <sz val="7"/>
        <rFont val="Times New Roman"/>
        <family val="1"/>
      </rPr>
      <t>:</t>
    </r>
  </si>
  <si>
    <r>
      <t xml:space="preserve">Aluno </t>
    </r>
    <r>
      <rPr>
        <b/>
        <sz val="5"/>
        <rFont val="Times New Roman"/>
        <family val="1"/>
      </rPr>
      <t>(a)</t>
    </r>
    <r>
      <rPr>
        <b/>
        <sz val="7"/>
        <rFont val="Times New Roman"/>
        <family val="1"/>
      </rPr>
      <t>:</t>
    </r>
  </si>
  <si>
    <r>
      <t xml:space="preserve">SMT. </t>
    </r>
    <r>
      <rPr>
        <b/>
        <sz val="5"/>
        <rFont val="Times New Roman"/>
        <family val="1"/>
      </rPr>
      <t>(Inicial)</t>
    </r>
    <r>
      <rPr>
        <b/>
        <sz val="7"/>
        <rFont val="Times New Roman"/>
        <family val="1"/>
      </rPr>
      <t>:</t>
    </r>
  </si>
  <si>
    <r>
      <t xml:space="preserve">SMT. </t>
    </r>
    <r>
      <rPr>
        <b/>
        <sz val="5"/>
        <rFont val="Times New Roman"/>
        <family val="1"/>
      </rPr>
      <t>(Atual)</t>
    </r>
    <r>
      <rPr>
        <b/>
        <sz val="7"/>
        <rFont val="Times New Roman"/>
        <family val="1"/>
      </rPr>
      <t>:</t>
    </r>
  </si>
  <si>
    <t>Somatotipo</t>
  </si>
  <si>
    <t>Dorian Yates</t>
  </si>
  <si>
    <t>Flex Wheeler</t>
  </si>
  <si>
    <t>Shawn Ray</t>
  </si>
  <si>
    <t>Lee Labrada</t>
  </si>
  <si>
    <t>Kevin Levrone</t>
  </si>
  <si>
    <t>Paul Dillett</t>
  </si>
  <si>
    <t>Charles Clairmonte</t>
  </si>
  <si>
    <t>Sonny Schmidt</t>
  </si>
  <si>
    <t>Andreas Munzer</t>
  </si>
  <si>
    <t>Juliana Malacarne</t>
  </si>
  <si>
    <t>Oksana Grishina</t>
  </si>
  <si>
    <t>Ashley Kaltwasser</t>
  </si>
  <si>
    <t>Nicole Wilkins</t>
  </si>
  <si>
    <t>Simone Oliveira</t>
  </si>
  <si>
    <t>Anne Freitas</t>
  </si>
  <si>
    <t>Lou Ferrigno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</si>
  <si>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</si>
  <si>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</si>
  <si>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</si>
  <si>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</si>
  <si>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</si>
  <si>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</si>
  <si>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</si>
  <si>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</si>
  <si>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</si>
  <si>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</si>
  <si>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</si>
  <si>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</si>
  <si>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2015-13</t>
  </si>
  <si>
    <t>2015-14</t>
  </si>
  <si>
    <t>2015-15</t>
  </si>
  <si>
    <t>2015-16</t>
  </si>
  <si>
    <t>2015-17</t>
  </si>
  <si>
    <t>Nasc</t>
  </si>
  <si>
    <t>Endomorfo</t>
  </si>
  <si>
    <t>Mesomorfo</t>
  </si>
  <si>
    <t>Ectomorfo</t>
  </si>
  <si>
    <t>Iris Kyle Floyd</t>
  </si>
  <si>
    <t>2015-02/01/A</t>
  </si>
  <si>
    <t>2015-03/01/A</t>
  </si>
  <si>
    <t>2015-04/01/A</t>
  </si>
  <si>
    <t>2015-05/01/A</t>
  </si>
  <si>
    <t>2015-06/01/A</t>
  </si>
  <si>
    <t>2015-07/01/A</t>
  </si>
  <si>
    <t>2015-08/01/A</t>
  </si>
  <si>
    <t>2015-09/01/A</t>
  </si>
  <si>
    <t>2015-10/01/A</t>
  </si>
  <si>
    <t>2015-11/01/A</t>
  </si>
  <si>
    <t>2015-12/01/A</t>
  </si>
  <si>
    <t>2015-13/01/A</t>
  </si>
  <si>
    <t>2015-14/01/A</t>
  </si>
  <si>
    <t>2015-15/01/A</t>
  </si>
  <si>
    <t>2015-16/01/A</t>
  </si>
  <si>
    <t>2015-17/01/A</t>
  </si>
  <si>
    <t>N° T (Atual) - A</t>
  </si>
  <si>
    <t>N° T (Atual) - B</t>
  </si>
  <si>
    <t>N° T (Atual) - C</t>
  </si>
  <si>
    <t>N° T (Atual) - D</t>
  </si>
  <si>
    <t>N° T (Atual) - E</t>
  </si>
  <si>
    <t>N° T (Atual) - F</t>
  </si>
  <si>
    <t>N° T (Atual) - G</t>
  </si>
  <si>
    <t>Id</t>
  </si>
  <si>
    <t>Pag.:</t>
  </si>
  <si>
    <t>2015-01/01</t>
  </si>
  <si>
    <t>2015-02/01</t>
  </si>
  <si>
    <t>2015-03/01</t>
  </si>
  <si>
    <t>2015-04/01</t>
  </si>
  <si>
    <t>2015-05/01</t>
  </si>
  <si>
    <t>2015-06/01</t>
  </si>
  <si>
    <t>2015-07/01</t>
  </si>
  <si>
    <t>2015-08/01</t>
  </si>
  <si>
    <t>2015-09/01</t>
  </si>
  <si>
    <t>2015-10/01</t>
  </si>
  <si>
    <t>2015-11/01</t>
  </si>
  <si>
    <t>2015-12/01</t>
  </si>
  <si>
    <t>2015-13/01</t>
  </si>
  <si>
    <t>2015-14/01</t>
  </si>
  <si>
    <t>2015-15/01</t>
  </si>
  <si>
    <t>2015-16/01</t>
  </si>
  <si>
    <t>2015-17/01</t>
  </si>
  <si>
    <t>2015-01/01 1</t>
  </si>
  <si>
    <t>2015-02/01 1</t>
  </si>
  <si>
    <t>2015-03/01 1</t>
  </si>
  <si>
    <t>2015-04/01 1</t>
  </si>
  <si>
    <t>2015-05/01 1</t>
  </si>
  <si>
    <t>2015-06/01 1</t>
  </si>
  <si>
    <t>2015-07/01 1</t>
  </si>
  <si>
    <t>2015-08/01 1</t>
  </si>
  <si>
    <t>2015-09/01 1</t>
  </si>
  <si>
    <t>2015-10/01 1</t>
  </si>
  <si>
    <t>2015-11/01 1</t>
  </si>
  <si>
    <t>2015-12/01 1</t>
  </si>
  <si>
    <t>2015-13/01 1</t>
  </si>
  <si>
    <t>2015-14/01 1</t>
  </si>
  <si>
    <t>2015-15/01 1</t>
  </si>
  <si>
    <t>2015-16/01 1</t>
  </si>
  <si>
    <t>2015-17/01 1</t>
  </si>
  <si>
    <r>
      <t xml:space="preserve">N° Treinamento A </t>
    </r>
    <r>
      <rPr>
        <b/>
        <sz val="5"/>
        <rFont val="Times New Roman"/>
        <family val="1"/>
      </rPr>
      <t>(anterior)</t>
    </r>
    <r>
      <rPr>
        <b/>
        <sz val="7"/>
        <rFont val="Times New Roman"/>
        <family val="1"/>
      </rPr>
      <t>:</t>
    </r>
  </si>
  <si>
    <r>
      <t xml:space="preserve">N° Treinamento C </t>
    </r>
    <r>
      <rPr>
        <b/>
        <sz val="5"/>
        <rFont val="Times New Roman"/>
        <family val="1"/>
      </rPr>
      <t>(anterior)</t>
    </r>
    <r>
      <rPr>
        <b/>
        <sz val="7"/>
        <rFont val="Times New Roman"/>
        <family val="1"/>
      </rPr>
      <t>:</t>
    </r>
  </si>
  <si>
    <r>
      <t xml:space="preserve">Peso Treinamento C </t>
    </r>
    <r>
      <rPr>
        <b/>
        <sz val="5"/>
        <rFont val="Times New Roman"/>
        <family val="1"/>
      </rPr>
      <t>(anterior)</t>
    </r>
    <r>
      <rPr>
        <b/>
        <sz val="7"/>
        <rFont val="Times New Roman"/>
        <family val="1"/>
      </rPr>
      <t>:</t>
    </r>
  </si>
  <si>
    <t>Programação</t>
  </si>
  <si>
    <r>
      <t xml:space="preserve">N° Treinamento D </t>
    </r>
    <r>
      <rPr>
        <b/>
        <sz val="5"/>
        <rFont val="Times New Roman"/>
        <family val="1"/>
      </rPr>
      <t>(anterior)</t>
    </r>
    <r>
      <rPr>
        <b/>
        <sz val="7"/>
        <rFont val="Times New Roman"/>
        <family val="1"/>
      </rPr>
      <t>:</t>
    </r>
  </si>
  <si>
    <r>
      <t xml:space="preserve">Peso Treinamento D </t>
    </r>
    <r>
      <rPr>
        <b/>
        <sz val="5"/>
        <rFont val="Times New Roman"/>
        <family val="1"/>
      </rPr>
      <t>(anterior)</t>
    </r>
    <r>
      <rPr>
        <b/>
        <sz val="7"/>
        <rFont val="Times New Roman"/>
        <family val="1"/>
      </rPr>
      <t>:</t>
    </r>
  </si>
  <si>
    <r>
      <t xml:space="preserve">N° Treinamento E </t>
    </r>
    <r>
      <rPr>
        <b/>
        <sz val="5"/>
        <rFont val="Times New Roman"/>
        <family val="1"/>
      </rPr>
      <t>(anterior)</t>
    </r>
    <r>
      <rPr>
        <b/>
        <sz val="7"/>
        <rFont val="Times New Roman"/>
        <family val="1"/>
      </rPr>
      <t>:</t>
    </r>
  </si>
  <si>
    <r>
      <t xml:space="preserve">Peso Treinamento E </t>
    </r>
    <r>
      <rPr>
        <b/>
        <sz val="5"/>
        <rFont val="Times New Roman"/>
        <family val="1"/>
      </rPr>
      <t>(anterior)</t>
    </r>
    <r>
      <rPr>
        <b/>
        <sz val="7"/>
        <rFont val="Times New Roman"/>
        <family val="1"/>
      </rPr>
      <t>:</t>
    </r>
  </si>
  <si>
    <r>
      <t xml:space="preserve">Nº Treinamento F </t>
    </r>
    <r>
      <rPr>
        <b/>
        <sz val="5"/>
        <rFont val="Times New Roman"/>
        <family val="1"/>
      </rPr>
      <t>(anterior)</t>
    </r>
    <r>
      <rPr>
        <b/>
        <sz val="7"/>
        <rFont val="Times New Roman"/>
        <family val="1"/>
      </rPr>
      <t>:</t>
    </r>
  </si>
  <si>
    <r>
      <t xml:space="preserve">Peso Treinamento F </t>
    </r>
    <r>
      <rPr>
        <b/>
        <sz val="5"/>
        <rFont val="Times New Roman"/>
        <family val="1"/>
      </rPr>
      <t>(anterior)</t>
    </r>
    <r>
      <rPr>
        <b/>
        <sz val="7"/>
        <rFont val="Times New Roman"/>
        <family val="1"/>
      </rPr>
      <t>:</t>
    </r>
  </si>
  <si>
    <r>
      <t xml:space="preserve">N° Treinamento G </t>
    </r>
    <r>
      <rPr>
        <b/>
        <sz val="5"/>
        <rFont val="Times New Roman"/>
        <family val="1"/>
      </rPr>
      <t>(anterior)</t>
    </r>
    <r>
      <rPr>
        <b/>
        <sz val="7"/>
        <rFont val="Times New Roman"/>
        <family val="1"/>
      </rPr>
      <t>:</t>
    </r>
  </si>
  <si>
    <r>
      <t xml:space="preserve">Peso Treinamento G </t>
    </r>
    <r>
      <rPr>
        <b/>
        <sz val="5"/>
        <rFont val="Times New Roman"/>
        <family val="1"/>
      </rPr>
      <t>(anterior)</t>
    </r>
    <r>
      <rPr>
        <b/>
        <sz val="7"/>
        <rFont val="Times New Roman"/>
        <family val="1"/>
      </rPr>
      <t>:</t>
    </r>
  </si>
  <si>
    <t>2015-01/01/B</t>
  </si>
  <si>
    <t>2015-01/01/C</t>
  </si>
  <si>
    <t>2015-01/01/D</t>
  </si>
  <si>
    <t>2015-01/01/E</t>
  </si>
  <si>
    <t>2015-01/01/F</t>
  </si>
  <si>
    <t>2015-01/01/G</t>
  </si>
  <si>
    <t>FICHA C</t>
  </si>
  <si>
    <t>FICHA B</t>
  </si>
  <si>
    <t>FICHA D</t>
  </si>
  <si>
    <t>FICHA G</t>
  </si>
  <si>
    <t>FICHA F</t>
  </si>
  <si>
    <t>FICHA E</t>
  </si>
  <si>
    <t>Supino</t>
  </si>
  <si>
    <t>Rosca punho</t>
  </si>
  <si>
    <t>Glúteo 4 apoios</t>
  </si>
  <si>
    <t>Adutor maq</t>
  </si>
  <si>
    <t>Elevação de pernas</t>
  </si>
  <si>
    <t>20/08/07 - 20/09/07</t>
  </si>
  <si>
    <t>em Blocos</t>
  </si>
  <si>
    <t>Elevação de ombros</t>
  </si>
  <si>
    <t>Remada alta</t>
  </si>
  <si>
    <t>Voador inv.</t>
  </si>
  <si>
    <t>Supino inclinado</t>
  </si>
  <si>
    <t>Supino declinado</t>
  </si>
  <si>
    <t>Crucifixo</t>
  </si>
  <si>
    <t>Cross over</t>
  </si>
  <si>
    <t>Crucifixo inv.</t>
  </si>
  <si>
    <t>Puxada à frente</t>
  </si>
  <si>
    <t>Remada unilteral</t>
  </si>
  <si>
    <t>Remada curvada</t>
  </si>
  <si>
    <t>Levantamento terra</t>
  </si>
  <si>
    <t>Hiperextensão</t>
  </si>
  <si>
    <t>Paralelas</t>
  </si>
  <si>
    <t>Voador</t>
  </si>
  <si>
    <t>Rosca direta</t>
  </si>
  <si>
    <t>Rosca alternada</t>
  </si>
  <si>
    <t>Rosca consentrada</t>
  </si>
  <si>
    <t>Rosca scott</t>
  </si>
  <si>
    <t>Rosca testa</t>
  </si>
  <si>
    <t>Rosca francesa</t>
  </si>
  <si>
    <t>Rosca punho inv.</t>
  </si>
  <si>
    <t>Extensão de cotovelo</t>
  </si>
  <si>
    <t>Extensão cot. uni.</t>
  </si>
  <si>
    <t>Tríceps uni. Curvado</t>
  </si>
  <si>
    <t>Glúteo em pé</t>
  </si>
  <si>
    <t>Abdutor maq.</t>
  </si>
  <si>
    <t>Abdutor apo.</t>
  </si>
  <si>
    <t>Abdutor cabo</t>
  </si>
  <si>
    <t>Adutor apo.</t>
  </si>
  <si>
    <t>Adutor cabo</t>
  </si>
  <si>
    <t>Agachamento</t>
  </si>
  <si>
    <t>Avanço</t>
  </si>
  <si>
    <t>Stiff</t>
  </si>
  <si>
    <t>Gêmeos em pé</t>
  </si>
  <si>
    <t>Gêmeos sentado</t>
  </si>
  <si>
    <t>Elevação frontal</t>
  </si>
  <si>
    <t>Rosca direta peg. pro.</t>
  </si>
  <si>
    <t>Flexora em pé</t>
  </si>
  <si>
    <t>Burrinho maq.</t>
  </si>
  <si>
    <t>Tibial</t>
  </si>
  <si>
    <t>Flexora sentado</t>
  </si>
  <si>
    <t>Supra-abdominal</t>
  </si>
  <si>
    <t>Flexão lateral</t>
  </si>
  <si>
    <t>Rosca concentrada</t>
  </si>
  <si>
    <t>Remada sentada</t>
  </si>
  <si>
    <t>Extensão de cotovelo (cabo)</t>
  </si>
  <si>
    <t>40</t>
  </si>
  <si>
    <r>
      <t xml:space="preserve">N° Treinamento B </t>
    </r>
    <r>
      <rPr>
        <b/>
        <sz val="5"/>
        <rFont val="Times New Roman"/>
        <family val="1"/>
      </rPr>
      <t>(anterior)</t>
    </r>
    <r>
      <rPr>
        <b/>
        <sz val="7"/>
        <rFont val="Times New Roman"/>
        <family val="1"/>
      </rPr>
      <t>:</t>
    </r>
  </si>
  <si>
    <r>
      <t xml:space="preserve">Peso Treinamento B </t>
    </r>
    <r>
      <rPr>
        <b/>
        <sz val="5"/>
        <rFont val="Times New Roman"/>
        <family val="1"/>
      </rPr>
      <t>(anterior)</t>
    </r>
    <r>
      <rPr>
        <b/>
        <sz val="7"/>
        <rFont val="Times New Roman"/>
        <family val="1"/>
      </rPr>
      <t>:</t>
    </r>
  </si>
  <si>
    <t>1,96</t>
  </si>
  <si>
    <t>37</t>
  </si>
  <si>
    <t>29</t>
  </si>
  <si>
    <t>Tem.:</t>
  </si>
  <si>
    <t>T. Prog.:</t>
  </si>
  <si>
    <t>TRP</t>
  </si>
  <si>
    <r>
      <t xml:space="preserve">( </t>
    </r>
    <r>
      <rPr>
        <b/>
        <sz val="10"/>
        <color rgb="FFFF0000"/>
        <rFont val="Times New Roman"/>
        <family val="1"/>
      </rPr>
      <t>'</t>
    </r>
    <r>
      <rPr>
        <b/>
        <sz val="10"/>
        <color theme="1"/>
        <rFont val="Times New Roman"/>
        <family val="1"/>
      </rPr>
      <t xml:space="preserve"> )</t>
    </r>
  </si>
  <si>
    <r>
      <t xml:space="preserve">( </t>
    </r>
    <r>
      <rPr>
        <b/>
        <sz val="10"/>
        <color rgb="FFFF0000"/>
        <rFont val="Times New Roman"/>
        <family val="1"/>
      </rPr>
      <t>"</t>
    </r>
    <r>
      <rPr>
        <b/>
        <sz val="10"/>
        <color theme="1"/>
        <rFont val="Times New Roman"/>
        <family val="1"/>
      </rPr>
      <t xml:space="preserve"> )</t>
    </r>
  </si>
  <si>
    <r>
      <t>(</t>
    </r>
    <r>
      <rPr>
        <b/>
        <sz val="10"/>
        <color rgb="FFFF0000"/>
        <rFont val="Times New Roman"/>
        <family val="1"/>
      </rPr>
      <t xml:space="preserve"> ' </t>
    </r>
    <r>
      <rPr>
        <b/>
        <sz val="10"/>
        <color theme="1"/>
        <rFont val="Times New Roman"/>
        <family val="1"/>
      </rPr>
      <t>)</t>
    </r>
  </si>
  <si>
    <t>1,60</t>
  </si>
  <si>
    <t>1,70</t>
  </si>
  <si>
    <t>Grupos Musculares/Exercícios</t>
  </si>
  <si>
    <t>N° Exercícios</t>
  </si>
  <si>
    <t>53</t>
  </si>
  <si>
    <t>1,57</t>
  </si>
  <si>
    <t>Exercício / 1</t>
  </si>
  <si>
    <t>Exercício / 2</t>
  </si>
  <si>
    <t>Exercício / 3</t>
  </si>
  <si>
    <t>Exercício / 4</t>
  </si>
  <si>
    <t>Exercício / 5</t>
  </si>
  <si>
    <t>Exercício / 6</t>
  </si>
  <si>
    <t>Exercício / 7</t>
  </si>
  <si>
    <t>Exercício / 8</t>
  </si>
  <si>
    <t>Exercício / 9</t>
  </si>
  <si>
    <t>Exercício / 10</t>
  </si>
  <si>
    <t>Exercício / 11</t>
  </si>
  <si>
    <t>Exercício / 12</t>
  </si>
  <si>
    <t>1 X 1 X 1 X 1 X 1 X 2</t>
  </si>
  <si>
    <t>2 X 1 X 2 X 2</t>
  </si>
  <si>
    <t>Alta intensidade, porem coerente com ótimas condições anabólicas.</t>
  </si>
  <si>
    <t>N° Exercícios:</t>
  </si>
  <si>
    <t>Bicicleta Ergométrica</t>
  </si>
  <si>
    <t>2015-01/01/A</t>
  </si>
  <si>
    <t>2015-02/01/B</t>
  </si>
  <si>
    <t>2015-03/01/B</t>
  </si>
  <si>
    <t>2015-04/01/B</t>
  </si>
  <si>
    <t>2015-05/01/B</t>
  </si>
  <si>
    <t>2015-06/01/B</t>
  </si>
  <si>
    <t>2015-07/01/B</t>
  </si>
  <si>
    <t>2015-08/01/B</t>
  </si>
  <si>
    <t>2015-09/01/B</t>
  </si>
  <si>
    <t>2015-10/01/B</t>
  </si>
  <si>
    <t>2015-11/01/B</t>
  </si>
  <si>
    <t>2015-12/01/B</t>
  </si>
  <si>
    <t>2015-13/01/B</t>
  </si>
  <si>
    <t>2015-14/01/B</t>
  </si>
  <si>
    <t>2015-15/01/B</t>
  </si>
  <si>
    <t>2015-16/01/B</t>
  </si>
  <si>
    <t>2015-17/01/B</t>
  </si>
  <si>
    <t>2015-02/01/C</t>
  </si>
  <si>
    <t>2015-03/01/C</t>
  </si>
  <si>
    <t>2015-04/01/C</t>
  </si>
  <si>
    <t>2015-05/01/C</t>
  </si>
  <si>
    <t>2015-06/01/C</t>
  </si>
  <si>
    <t>2015-07/01/C</t>
  </si>
  <si>
    <t>2015-08/01/C</t>
  </si>
  <si>
    <t>2015-09/01/C</t>
  </si>
  <si>
    <t>2015-10/01/C</t>
  </si>
  <si>
    <t>2015-11/01/C</t>
  </si>
  <si>
    <t>2015-12/01/C</t>
  </si>
  <si>
    <t>2015-13/01/C</t>
  </si>
  <si>
    <t>2015-14/01/C</t>
  </si>
  <si>
    <t>2015-15/01/C</t>
  </si>
  <si>
    <t>2015-16/01/C</t>
  </si>
  <si>
    <t>2015-17/01/C</t>
  </si>
  <si>
    <t>2015-02/01/D</t>
  </si>
  <si>
    <t>2015-03/01/D</t>
  </si>
  <si>
    <t>2015-04/01/D</t>
  </si>
  <si>
    <t>2015-05/01/D</t>
  </si>
  <si>
    <t>2015-06/01/D</t>
  </si>
  <si>
    <t>2015-07/01/D</t>
  </si>
  <si>
    <t>2015-08/01/D</t>
  </si>
  <si>
    <t>2015-09/01/D</t>
  </si>
  <si>
    <t>2015-10/01/D</t>
  </si>
  <si>
    <t>2015-11/01/D</t>
  </si>
  <si>
    <t>2015-12/01/D</t>
  </si>
  <si>
    <t>2015-13/01/D</t>
  </si>
  <si>
    <t>2015-14/01/D</t>
  </si>
  <si>
    <t>2015-15/01/D</t>
  </si>
  <si>
    <t>2015-16/01/D</t>
  </si>
  <si>
    <t>2015-17/01/D</t>
  </si>
  <si>
    <t>2015-02/01/E</t>
  </si>
  <si>
    <t>2015-03/01/E</t>
  </si>
  <si>
    <t>2015-04/01/E</t>
  </si>
  <si>
    <t>2015-05/01/E</t>
  </si>
  <si>
    <t>2015-06/01/E</t>
  </si>
  <si>
    <t>2015-07/01/E</t>
  </si>
  <si>
    <t>2015-08/01/E</t>
  </si>
  <si>
    <t>2015-09/01/E</t>
  </si>
  <si>
    <t>2015-10/01/E</t>
  </si>
  <si>
    <t>2015-11/01/E</t>
  </si>
  <si>
    <t>2015-12/01/E</t>
  </si>
  <si>
    <t>2015-13/01/E</t>
  </si>
  <si>
    <t>2015-14/01/E</t>
  </si>
  <si>
    <t>2015-15/01/E</t>
  </si>
  <si>
    <t>2015-16/01/E</t>
  </si>
  <si>
    <t>2015-17/01/E</t>
  </si>
  <si>
    <t>2015-02/01/F</t>
  </si>
  <si>
    <t>2015-03/01/F</t>
  </si>
  <si>
    <t>2015-04/01/F</t>
  </si>
  <si>
    <t>2015-05/01/F</t>
  </si>
  <si>
    <t>2015-06/01/F</t>
  </si>
  <si>
    <t>2015-07/01/F</t>
  </si>
  <si>
    <t>2015-08/01/F</t>
  </si>
  <si>
    <t>2015-09/01/F</t>
  </si>
  <si>
    <t>2015-10/01/F</t>
  </si>
  <si>
    <t>2015-11/01/F</t>
  </si>
  <si>
    <t>2015-12/01/F</t>
  </si>
  <si>
    <t>2015-13/01/F</t>
  </si>
  <si>
    <t>2015-14/01/F</t>
  </si>
  <si>
    <t>2015-15/01/F</t>
  </si>
  <si>
    <t>2015-16/01/F</t>
  </si>
  <si>
    <t>2015-17/01/F</t>
  </si>
  <si>
    <t>2015-02/01/G</t>
  </si>
  <si>
    <t>2015-03/01/G</t>
  </si>
  <si>
    <t>2015-04/01/G</t>
  </si>
  <si>
    <t>2015-05/01/G</t>
  </si>
  <si>
    <t>2015-06/01/G</t>
  </si>
  <si>
    <t>2015-07/01/G</t>
  </si>
  <si>
    <t>2015-08/01/G</t>
  </si>
  <si>
    <t>2015-09/01/G</t>
  </si>
  <si>
    <t>2015-10/01/G</t>
  </si>
  <si>
    <t>2015-11/01/G</t>
  </si>
  <si>
    <t>2015-12/01/G</t>
  </si>
  <si>
    <t>2015-13/01/G</t>
  </si>
  <si>
    <t>2015-14/01/G</t>
  </si>
  <si>
    <t>2015-15/01/G</t>
  </si>
  <si>
    <t>2015-16/01/G</t>
  </si>
  <si>
    <t>2015-17/01/G</t>
  </si>
  <si>
    <t>2015-01/01/A 1</t>
  </si>
  <si>
    <t>2015-01/01/B 1</t>
  </si>
  <si>
    <t>2015-01/01/C 1</t>
  </si>
  <si>
    <t>2015-01/01/D 1</t>
  </si>
  <si>
    <t>2015-01/01/E 1</t>
  </si>
  <si>
    <t>2015-01/01/F 1</t>
  </si>
  <si>
    <t>2015-01/01/G 1</t>
  </si>
  <si>
    <t>Elaborado por Thiago Campos</t>
  </si>
  <si>
    <t>1-2</t>
  </si>
  <si>
    <t>2-2</t>
  </si>
  <si>
    <t>CRÉDITOS</t>
  </si>
  <si>
    <t>REFERÊNCIAS</t>
  </si>
  <si>
    <t>GUIMARÃES NETO, W. M. Coleção Musculação Total: montagem dos programas de treinamento. v. 2, p. 2. São Paulo: Phorte, 2002. ISBN: 85-86702-48-X.</t>
  </si>
  <si>
    <t xml:space="preserve">GUIMARÃES NETO, W. M. Diário prático de treino com pesos. 4. ed. São Paulo: Phorte, 2009. ISBN: 978-85-7655-220-8. 
</t>
  </si>
  <si>
    <t>LIRA, F. A. S.; NÓBREGA, A. F.; SOUSA, T. B. C. Princípios utilizados na realização do projeto de equipamentos para musculação. Temas em Saúde, João Pessoa, v. 14, n. 1, p. 340-355, jul./set. 2014. ISSN: 1519-0870.</t>
  </si>
  <si>
    <t>ZATSIORSKY, V. M.; KRAEMER, W. J. Ciência e Prática do Treinamento de Força. Revisão Cientifica por: Francisco Navarro, Reury Frank Pereira Bacurau; Tradução por: Julia Vidili. 2. ed. São Paulo: Phorte, 2008. ISBN: 978-85-7655-141-6.</t>
  </si>
  <si>
    <t>Dados Profissionais</t>
  </si>
  <si>
    <t>Dados do Cliente</t>
  </si>
  <si>
    <t>Avaliação inicial</t>
  </si>
  <si>
    <t>Avaliação atual</t>
  </si>
  <si>
    <t>Data Treinamento anterior</t>
  </si>
  <si>
    <t xml:space="preserve">Série Treinamento anterior </t>
  </si>
  <si>
    <t>Quilagem total Treinamento anterior</t>
  </si>
  <si>
    <t>Data Treinamento atual</t>
  </si>
  <si>
    <t>Ordem Treinamento atual</t>
  </si>
  <si>
    <t>Série Treinamento atual</t>
  </si>
  <si>
    <t>Exercícios</t>
  </si>
  <si>
    <t>Cárdios</t>
  </si>
  <si>
    <t>Definir Treinamento</t>
  </si>
  <si>
    <t xml:space="preserve">Elaborar Treinamento </t>
  </si>
  <si>
    <t>1° Passo</t>
  </si>
  <si>
    <t>2° Passo</t>
  </si>
  <si>
    <t>3° Passo</t>
  </si>
  <si>
    <t>4° Passo</t>
  </si>
  <si>
    <t>5° Passo</t>
  </si>
  <si>
    <t>6° Passo</t>
  </si>
  <si>
    <t>7° Passo</t>
  </si>
  <si>
    <t>8° Passo</t>
  </si>
  <si>
    <t>9° Passo</t>
  </si>
  <si>
    <t>10° Passo</t>
  </si>
  <si>
    <t>11° Passo</t>
  </si>
  <si>
    <t>12° Passo</t>
  </si>
  <si>
    <t>13° Passo</t>
  </si>
  <si>
    <t>14° Passo</t>
  </si>
  <si>
    <t>Clique nas células</t>
  </si>
  <si>
    <t>Controle no planejamento do Treinamento de Musculação</t>
  </si>
  <si>
    <r>
      <rPr>
        <sz val="12"/>
        <color rgb="FF0070C0"/>
        <rFont val="Times New Roman"/>
        <family val="1"/>
      </rPr>
      <t>Planilha:</t>
    </r>
    <r>
      <rPr>
        <sz val="12"/>
        <color rgb="FFFF0000"/>
        <rFont val="Times New Roman"/>
        <family val="1"/>
      </rPr>
      <t xml:space="preserve"> Controle no planejamento do Treinamento de Musculação</t>
    </r>
  </si>
  <si>
    <r>
      <rPr>
        <sz val="12"/>
        <color rgb="FF0070C0"/>
        <rFont val="Times New Roman"/>
        <family val="1"/>
      </rPr>
      <t>Elaborado por:</t>
    </r>
    <r>
      <rPr>
        <sz val="12"/>
        <color rgb="FFFF0000"/>
        <rFont val="Times New Roman"/>
        <family val="1"/>
      </rPr>
      <t xml:space="preserve"> Thiago Batista Campos de Sousa</t>
    </r>
  </si>
  <si>
    <r>
      <rPr>
        <sz val="12"/>
        <color rgb="FF0070C0"/>
        <rFont val="Times New Roman"/>
        <family val="1"/>
      </rPr>
      <t>Instituição:</t>
    </r>
    <r>
      <rPr>
        <sz val="12"/>
        <color rgb="FFFF0000"/>
        <rFont val="Times New Roman"/>
        <family val="1"/>
      </rPr>
      <t xml:space="preserve"> Faculdades Integradas de Patos - FIP</t>
    </r>
  </si>
  <si>
    <r>
      <rPr>
        <sz val="12"/>
        <color rgb="FF0070C0"/>
        <rFont val="Times New Roman"/>
        <family val="1"/>
      </rPr>
      <t>Curso Complementar:</t>
    </r>
    <r>
      <rPr>
        <sz val="12"/>
        <color rgb="FFFF0000"/>
        <rFont val="Times New Roman"/>
        <family val="1"/>
      </rPr>
      <t xml:space="preserve"> Excel Básico - Caminhos do Emprego</t>
    </r>
  </si>
  <si>
    <t>Lopes, C. M. Excel Básico. [S.I.]: Caminhos do Emprego, [entre 2007 e 2014]. Curso Online. Disponível em: &lt;http://cursoexcelvba.com/excelbasico/&gt;. Acesso em: 17 jul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</si>
</sst>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0000"/>
    <numFmt numFmtId="166" formatCode="0.000000000"/>
  </numFmts>
  <fonts count="52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7"/>
      <name val="Times New Roman"/>
      <family val="1"/>
    </font>
    <font>
      <sz val="33"/>
      <color rgb="FFFF0000"/>
      <name val="Times New Roman"/>
      <family val="1"/>
    </font>
    <font>
      <b/>
      <sz val="47"/>
      <color rgb="FF0070C0"/>
      <name val="Times New Roman"/>
      <family val="1"/>
    </font>
    <font>
      <sz val="5"/>
      <color theme="1"/>
      <name val="Times New Roman"/>
      <family val="1"/>
    </font>
    <font>
      <sz val="17"/>
      <color theme="1"/>
      <name val="Times New Roman"/>
      <family val="1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47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47"/>
      <color theme="1"/>
      <name val="Times New Roman"/>
      <family val="1"/>
    </font>
    <font>
      <sz val="7"/>
      <color rgb="FFFF0000"/>
      <name val="Comic Sans MS"/>
      <family val="4"/>
    </font>
    <font>
      <sz val="5"/>
      <color rgb="FFFF0000"/>
      <name val="Comic Sans MS"/>
      <family val="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7"/>
      <name val="Times New Roman"/>
      <family val="1"/>
    </font>
    <font>
      <sz val="12"/>
      <color theme="1"/>
      <name val="Times New Roman"/>
      <family val="1"/>
    </font>
    <font>
      <b/>
      <sz val="5"/>
      <name val="Times New Roman"/>
      <family val="1"/>
    </font>
    <font>
      <b/>
      <sz val="5"/>
      <color theme="1"/>
      <name val="Times New Roman"/>
      <family val="1"/>
    </font>
    <font>
      <b/>
      <sz val="12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5"/>
      <color rgb="FFFF0000"/>
      <name val="Times New Roman"/>
      <family val="1"/>
    </font>
    <font>
      <sz val="5"/>
      <color theme="1"/>
      <name val="Comic Sans MS"/>
      <family val="4"/>
    </font>
    <font>
      <sz val="7"/>
      <color theme="1"/>
      <name val="Comic Sans MS"/>
      <family val="4"/>
    </font>
    <font>
      <sz val="10"/>
      <color theme="1"/>
      <name val="Comic Sans MS"/>
      <family val="4"/>
    </font>
    <font>
      <sz val="11"/>
      <color rgb="FFFFC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indexed="81"/>
      <name val="Tahoma"/>
      <family val="2"/>
    </font>
    <font>
      <sz val="7"/>
      <color indexed="81"/>
      <name val="Comic Sans MS"/>
      <family val="4"/>
    </font>
    <font>
      <u/>
      <sz val="11"/>
      <color theme="10"/>
      <name val="Calibri"/>
      <family val="2"/>
      <scheme val="minor"/>
    </font>
    <font>
      <b/>
      <sz val="7"/>
      <color indexed="81"/>
      <name val="Tahoma"/>
      <family val="2"/>
    </font>
    <font>
      <b/>
      <sz val="12"/>
      <color rgb="FF0070C0"/>
      <name val="Times New Roman"/>
      <family val="1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</font>
    <font>
      <sz val="18"/>
      <color theme="1"/>
      <name val="Times New Roman"/>
      <family val="1"/>
    </font>
    <font>
      <sz val="19"/>
      <color theme="1"/>
      <name val="Times New Roman"/>
      <family val="1"/>
    </font>
    <font>
      <sz val="16.7"/>
      <color theme="1"/>
      <name val="Times New Roman"/>
      <family val="1"/>
    </font>
    <font>
      <sz val="27"/>
      <color theme="1"/>
      <name val="Times New Roman"/>
      <family val="1"/>
    </font>
    <font>
      <sz val="25"/>
      <color theme="1"/>
      <name val="Times New Roman"/>
      <family val="1"/>
    </font>
    <font>
      <sz val="12"/>
      <color rgb="FFFFFF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352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9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9" fontId="0" fillId="0" borderId="0" xfId="1" applyFont="1"/>
    <xf numFmtId="0" fontId="0" fillId="0" borderId="3" xfId="0" applyBorder="1"/>
    <xf numFmtId="0" fontId="0" fillId="0" borderId="8" xfId="0" applyBorder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1" fillId="7" borderId="1" xfId="0" applyFont="1" applyFill="1" applyBorder="1" applyAlignment="1" applyProtection="1">
      <alignment horizontal="center"/>
    </xf>
    <xf numFmtId="0" fontId="1" fillId="2" borderId="8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10" fillId="7" borderId="1" xfId="0" applyFont="1" applyFill="1" applyBorder="1"/>
    <xf numFmtId="0" fontId="15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6" borderId="1" xfId="0" applyFont="1" applyFill="1" applyBorder="1"/>
    <xf numFmtId="0" fontId="10" fillId="3" borderId="1" xfId="0" applyFont="1" applyFill="1" applyBorder="1" applyAlignment="1">
      <alignment horizontal="right"/>
    </xf>
    <xf numFmtId="0" fontId="0" fillId="2" borderId="5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1" fillId="2" borderId="3" xfId="0" applyFont="1" applyFill="1" applyBorder="1"/>
    <xf numFmtId="0" fontId="21" fillId="2" borderId="4" xfId="0" applyFont="1" applyFill="1" applyBorder="1"/>
    <xf numFmtId="0" fontId="21" fillId="0" borderId="0" xfId="0" applyFont="1" applyBorder="1"/>
    <xf numFmtId="0" fontId="21" fillId="2" borderId="6" xfId="0" applyFont="1" applyFill="1" applyBorder="1"/>
    <xf numFmtId="0" fontId="22" fillId="0" borderId="0" xfId="0" applyFont="1" applyBorder="1" applyAlignment="1">
      <alignment horizontal="center"/>
    </xf>
    <xf numFmtId="164" fontId="21" fillId="0" borderId="0" xfId="0" applyNumberFormat="1" applyFont="1" applyBorder="1"/>
    <xf numFmtId="0" fontId="21" fillId="2" borderId="8" xfId="0" applyFont="1" applyFill="1" applyBorder="1"/>
    <xf numFmtId="0" fontId="21" fillId="2" borderId="9" xfId="0" applyFont="1" applyFill="1" applyBorder="1"/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21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9" fontId="0" fillId="0" borderId="0" xfId="0" applyNumberForma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164" fontId="0" fillId="0" borderId="0" xfId="0" applyNumberFormat="1" applyFill="1" applyBorder="1"/>
    <xf numFmtId="0" fontId="19" fillId="0" borderId="0" xfId="0" applyFont="1" applyFill="1" applyBorder="1" applyAlignment="1" applyProtection="1"/>
    <xf numFmtId="0" fontId="0" fillId="2" borderId="0" xfId="0" applyFill="1" applyProtection="1"/>
    <xf numFmtId="0" fontId="0" fillId="2" borderId="0" xfId="0" applyFill="1" applyBorder="1"/>
    <xf numFmtId="0" fontId="21" fillId="2" borderId="0" xfId="0" applyFont="1" applyFill="1" applyBorder="1"/>
    <xf numFmtId="0" fontId="21" fillId="2" borderId="0" xfId="0" applyFont="1" applyFill="1"/>
    <xf numFmtId="0" fontId="20" fillId="2" borderId="5" xfId="0" applyFont="1" applyFill="1" applyBorder="1" applyAlignment="1" applyProtection="1"/>
    <xf numFmtId="0" fontId="21" fillId="2" borderId="2" xfId="0" applyFont="1" applyFill="1" applyBorder="1"/>
    <xf numFmtId="0" fontId="21" fillId="2" borderId="5" xfId="0" applyFont="1" applyFill="1" applyBorder="1"/>
    <xf numFmtId="0" fontId="21" fillId="2" borderId="7" xfId="0" applyFont="1" applyFill="1" applyBorder="1"/>
    <xf numFmtId="0" fontId="0" fillId="2" borderId="7" xfId="0" applyFill="1" applyBorder="1" applyProtection="1"/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17" fillId="7" borderId="1" xfId="0" applyFont="1" applyFill="1" applyBorder="1" applyAlignment="1" applyProtection="1"/>
    <xf numFmtId="0" fontId="17" fillId="7" borderId="1" xfId="0" applyFont="1" applyFill="1" applyBorder="1" applyAlignment="1" applyProtection="1">
      <alignment horizontal="center"/>
    </xf>
    <xf numFmtId="0" fontId="17" fillId="7" borderId="1" xfId="0" applyFont="1" applyFill="1" applyBorder="1" applyProtection="1"/>
    <xf numFmtId="0" fontId="10" fillId="5" borderId="1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/>
    <xf numFmtId="1" fontId="10" fillId="6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1" fontId="24" fillId="6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4" fillId="6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>
      <alignment horizontal="left"/>
    </xf>
    <xf numFmtId="0" fontId="10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17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left"/>
    </xf>
    <xf numFmtId="0" fontId="3" fillId="7" borderId="1" xfId="0" applyFont="1" applyFill="1" applyBorder="1" applyAlignment="1" applyProtection="1">
      <alignment horizontal="left"/>
    </xf>
    <xf numFmtId="0" fontId="28" fillId="2" borderId="8" xfId="0" applyFont="1" applyFill="1" applyBorder="1" applyAlignment="1" applyProtection="1">
      <alignment horizontal="right"/>
    </xf>
    <xf numFmtId="0" fontId="28" fillId="2" borderId="8" xfId="0" applyFont="1" applyFill="1" applyBorder="1" applyAlignment="1">
      <alignment horizontal="right"/>
    </xf>
    <xf numFmtId="14" fontId="24" fillId="4" borderId="1" xfId="0" applyNumberFormat="1" applyFont="1" applyFill="1" applyBorder="1" applyAlignment="1" applyProtection="1">
      <alignment horizontal="center"/>
      <protection locked="0"/>
    </xf>
    <xf numFmtId="0" fontId="24" fillId="5" borderId="1" xfId="0" applyFont="1" applyFill="1" applyBorder="1" applyAlignment="1" applyProtection="1">
      <alignment horizontal="center"/>
      <protection locked="0"/>
    </xf>
    <xf numFmtId="0" fontId="24" fillId="5" borderId="1" xfId="0" applyFont="1" applyFill="1" applyBorder="1" applyProtection="1">
      <protection locked="0"/>
    </xf>
    <xf numFmtId="49" fontId="24" fillId="4" borderId="1" xfId="0" applyNumberFormat="1" applyFont="1" applyFill="1" applyBorder="1" applyAlignment="1" applyProtection="1">
      <alignment horizontal="right"/>
      <protection locked="0"/>
    </xf>
    <xf numFmtId="0" fontId="16" fillId="9" borderId="1" xfId="0" applyFont="1" applyFill="1" applyBorder="1" applyAlignment="1">
      <alignment horizontal="left"/>
    </xf>
    <xf numFmtId="0" fontId="21" fillId="4" borderId="2" xfId="0" applyFont="1" applyFill="1" applyBorder="1" applyProtection="1">
      <protection locked="0"/>
    </xf>
    <xf numFmtId="0" fontId="21" fillId="4" borderId="3" xfId="0" applyFont="1" applyFill="1" applyBorder="1" applyProtection="1">
      <protection locked="0"/>
    </xf>
    <xf numFmtId="0" fontId="21" fillId="4" borderId="4" xfId="0" applyFont="1" applyFill="1" applyBorder="1" applyProtection="1">
      <protection locked="0"/>
    </xf>
    <xf numFmtId="0" fontId="21" fillId="4" borderId="5" xfId="0" applyFont="1" applyFill="1" applyBorder="1" applyProtection="1">
      <protection locked="0"/>
    </xf>
    <xf numFmtId="0" fontId="21" fillId="4" borderId="0" xfId="0" applyFont="1" applyFill="1" applyBorder="1" applyProtection="1">
      <protection locked="0"/>
    </xf>
    <xf numFmtId="0" fontId="21" fillId="4" borderId="6" xfId="0" applyFont="1" applyFill="1" applyBorder="1" applyProtection="1">
      <protection locked="0"/>
    </xf>
    <xf numFmtId="0" fontId="21" fillId="4" borderId="7" xfId="0" applyFont="1" applyFill="1" applyBorder="1" applyProtection="1">
      <protection locked="0"/>
    </xf>
    <xf numFmtId="0" fontId="21" fillId="4" borderId="8" xfId="0" applyFont="1" applyFill="1" applyBorder="1" applyProtection="1">
      <protection locked="0"/>
    </xf>
    <xf numFmtId="0" fontId="21" fillId="4" borderId="9" xfId="0" applyFont="1" applyFill="1" applyBorder="1" applyProtection="1">
      <protection locked="0"/>
    </xf>
    <xf numFmtId="0" fontId="10" fillId="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7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left"/>
    </xf>
    <xf numFmtId="0" fontId="3" fillId="7" borderId="1" xfId="0" applyFont="1" applyFill="1" applyBorder="1" applyAlignment="1" applyProtection="1">
      <alignment horizontal="left"/>
    </xf>
    <xf numFmtId="0" fontId="6" fillId="5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</xf>
    <xf numFmtId="0" fontId="6" fillId="3" borderId="11" xfId="0" applyFont="1" applyFill="1" applyBorder="1" applyAlignment="1">
      <alignment horizontal="left"/>
    </xf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1" fontId="10" fillId="6" borderId="1" xfId="0" applyNumberFormat="1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2" fontId="6" fillId="6" borderId="1" xfId="2" applyNumberFormat="1" applyFont="1" applyFill="1" applyBorder="1" applyProtection="1"/>
    <xf numFmtId="0" fontId="29" fillId="6" borderId="1" xfId="0" applyFont="1" applyFill="1" applyBorder="1" applyAlignment="1" applyProtection="1">
      <alignment horizontal="center"/>
    </xf>
    <xf numFmtId="0" fontId="21" fillId="2" borderId="8" xfId="0" applyFont="1" applyFill="1" applyBorder="1" applyProtection="1"/>
    <xf numFmtId="0" fontId="31" fillId="5" borderId="1" xfId="0" applyFont="1" applyFill="1" applyBorder="1" applyAlignment="1" applyProtection="1">
      <alignment horizontal="left"/>
      <protection locked="0"/>
    </xf>
    <xf numFmtId="0" fontId="31" fillId="5" borderId="1" xfId="0" applyFont="1" applyFill="1" applyBorder="1" applyAlignment="1" applyProtection="1">
      <alignment horizontal="center"/>
      <protection locked="0"/>
    </xf>
    <xf numFmtId="0" fontId="31" fillId="5" borderId="1" xfId="0" applyNumberFormat="1" applyFont="1" applyFill="1" applyBorder="1" applyAlignment="1" applyProtection="1">
      <alignment horizontal="center"/>
      <protection locked="0"/>
    </xf>
    <xf numFmtId="9" fontId="31" fillId="5" borderId="1" xfId="0" applyNumberFormat="1" applyFont="1" applyFill="1" applyBorder="1" applyAlignment="1" applyProtection="1">
      <alignment horizontal="center"/>
      <protection locked="0"/>
    </xf>
    <xf numFmtId="0" fontId="31" fillId="6" borderId="1" xfId="0" applyFont="1" applyFill="1" applyBorder="1" applyAlignment="1" applyProtection="1">
      <alignment horizontal="right"/>
    </xf>
    <xf numFmtId="0" fontId="31" fillId="5" borderId="1" xfId="0" applyFont="1" applyFill="1" applyBorder="1" applyAlignment="1" applyProtection="1">
      <alignment horizontal="right"/>
      <protection locked="0"/>
    </xf>
    <xf numFmtId="0" fontId="31" fillId="5" borderId="1" xfId="0" applyFont="1" applyFill="1" applyBorder="1" applyAlignment="1" applyProtection="1">
      <alignment horizontal="left"/>
      <protection locked="0"/>
    </xf>
    <xf numFmtId="0" fontId="30" fillId="2" borderId="7" xfId="0" applyFont="1" applyFill="1" applyBorder="1" applyAlignment="1" applyProtection="1"/>
    <xf numFmtId="0" fontId="30" fillId="2" borderId="8" xfId="0" applyFont="1" applyFill="1" applyBorder="1" applyAlignment="1" applyProtection="1"/>
    <xf numFmtId="0" fontId="6" fillId="0" borderId="8" xfId="0" applyFont="1" applyFill="1" applyBorder="1"/>
    <xf numFmtId="0" fontId="6" fillId="0" borderId="8" xfId="0" applyFont="1" applyFill="1" applyBorder="1" applyAlignment="1">
      <alignment horizontal="center"/>
    </xf>
    <xf numFmtId="0" fontId="6" fillId="2" borderId="8" xfId="0" applyFont="1" applyFill="1" applyBorder="1"/>
    <xf numFmtId="1" fontId="24" fillId="6" borderId="1" xfId="0" applyNumberFormat="1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right"/>
    </xf>
    <xf numFmtId="0" fontId="10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7" borderId="1" xfId="0" applyFont="1" applyFill="1" applyBorder="1" applyAlignment="1">
      <alignment horizontal="left"/>
    </xf>
    <xf numFmtId="0" fontId="17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31" fillId="5" borderId="1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left"/>
    </xf>
    <xf numFmtId="0" fontId="3" fillId="7" borderId="1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center"/>
    </xf>
    <xf numFmtId="0" fontId="32" fillId="5" borderId="1" xfId="0" applyFont="1" applyFill="1" applyBorder="1" applyAlignment="1" applyProtection="1">
      <alignment horizontal="center"/>
      <protection locked="0"/>
    </xf>
    <xf numFmtId="0" fontId="31" fillId="5" borderId="1" xfId="0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10" fillId="6" borderId="1" xfId="0" applyFont="1" applyFill="1" applyBorder="1" applyAlignment="1" applyProtection="1">
      <alignment horizontal="center"/>
    </xf>
    <xf numFmtId="0" fontId="10" fillId="6" borderId="1" xfId="0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3" fillId="4" borderId="1" xfId="0" applyFont="1" applyFill="1" applyBorder="1" applyProtection="1">
      <protection locked="0"/>
    </xf>
    <xf numFmtId="0" fontId="33" fillId="0" borderId="1" xfId="0" applyFont="1" applyBorder="1"/>
    <xf numFmtId="0" fontId="33" fillId="0" borderId="1" xfId="0" applyFont="1" applyFill="1" applyBorder="1"/>
    <xf numFmtId="0" fontId="33" fillId="4" borderId="1" xfId="0" applyFont="1" applyFill="1" applyBorder="1" applyAlignment="1" applyProtection="1">
      <alignment horizontal="left"/>
      <protection locked="0"/>
    </xf>
    <xf numFmtId="0" fontId="17" fillId="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7" borderId="1" xfId="0" applyFont="1" applyFill="1" applyBorder="1" applyAlignment="1" applyProtection="1">
      <alignment horizontal="center"/>
      <protection locked="0"/>
    </xf>
    <xf numFmtId="0" fontId="32" fillId="3" borderId="1" xfId="0" applyFont="1" applyFill="1" applyBorder="1" applyAlignment="1" applyProtection="1">
      <alignment horizontal="center"/>
    </xf>
    <xf numFmtId="0" fontId="12" fillId="0" borderId="0" xfId="0" applyFont="1"/>
    <xf numFmtId="1" fontId="12" fillId="0" borderId="0" xfId="0" applyNumberFormat="1" applyFont="1"/>
    <xf numFmtId="1" fontId="10" fillId="3" borderId="1" xfId="0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 applyProtection="1">
      <alignment horizontal="center"/>
      <protection locked="0"/>
    </xf>
    <xf numFmtId="49" fontId="6" fillId="4" borderId="1" xfId="0" applyNumberFormat="1" applyFont="1" applyFill="1" applyBorder="1" applyAlignment="1" applyProtection="1">
      <alignment horizontal="center"/>
      <protection locked="0"/>
    </xf>
    <xf numFmtId="49" fontId="6" fillId="4" borderId="1" xfId="0" applyNumberFormat="1" applyFont="1" applyFill="1" applyBorder="1" applyProtection="1">
      <protection locked="0"/>
    </xf>
    <xf numFmtId="49" fontId="24" fillId="4" borderId="1" xfId="0" applyNumberFormat="1" applyFont="1" applyFill="1" applyBorder="1" applyProtection="1">
      <protection locked="0"/>
    </xf>
    <xf numFmtId="1" fontId="10" fillId="3" borderId="1" xfId="0" applyNumberFormat="1" applyFont="1" applyFill="1" applyBorder="1" applyAlignment="1">
      <alignment horizontal="left" indent="2"/>
    </xf>
    <xf numFmtId="49" fontId="0" fillId="0" borderId="0" xfId="0" applyNumberFormat="1" applyAlignment="1">
      <alignment horizontal="center"/>
    </xf>
    <xf numFmtId="0" fontId="10" fillId="0" borderId="0" xfId="0" applyFont="1" applyFill="1" applyBorder="1"/>
    <xf numFmtId="0" fontId="34" fillId="0" borderId="0" xfId="0" applyFont="1"/>
    <xf numFmtId="0" fontId="15" fillId="3" borderId="1" xfId="0" quotePrefix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center"/>
    </xf>
    <xf numFmtId="49" fontId="10" fillId="0" borderId="0" xfId="0" applyNumberFormat="1" applyFont="1" applyFill="1" applyBorder="1"/>
    <xf numFmtId="165" fontId="15" fillId="3" borderId="1" xfId="0" applyNumberFormat="1" applyFont="1" applyFill="1" applyBorder="1" applyAlignment="1">
      <alignment horizontal="center"/>
    </xf>
    <xf numFmtId="0" fontId="24" fillId="0" borderId="0" xfId="0" applyFont="1" applyBorder="1"/>
    <xf numFmtId="0" fontId="24" fillId="2" borderId="2" xfId="0" applyFont="1" applyFill="1" applyBorder="1"/>
    <xf numFmtId="0" fontId="24" fillId="2" borderId="3" xfId="0" applyFont="1" applyFill="1" applyBorder="1"/>
    <xf numFmtId="0" fontId="24" fillId="2" borderId="7" xfId="0" applyFont="1" applyFill="1" applyBorder="1"/>
    <xf numFmtId="0" fontId="24" fillId="2" borderId="8" xfId="0" applyFont="1" applyFill="1" applyBorder="1"/>
    <xf numFmtId="0" fontId="24" fillId="2" borderId="5" xfId="0" applyFont="1" applyFill="1" applyBorder="1"/>
    <xf numFmtId="14" fontId="24" fillId="2" borderId="8" xfId="0" applyNumberFormat="1" applyFont="1" applyFill="1" applyBorder="1"/>
    <xf numFmtId="1" fontId="10" fillId="6" borderId="1" xfId="0" applyNumberFormat="1" applyFont="1" applyFill="1" applyBorder="1" applyAlignment="1">
      <alignment horizontal="right"/>
    </xf>
    <xf numFmtId="164" fontId="31" fillId="4" borderId="1" xfId="0" applyNumberFormat="1" applyFont="1" applyFill="1" applyBorder="1" applyAlignment="1" applyProtection="1">
      <alignment horizontal="center"/>
      <protection locked="0"/>
    </xf>
    <xf numFmtId="1" fontId="31" fillId="4" borderId="1" xfId="0" applyNumberFormat="1" applyFont="1" applyFill="1" applyBorder="1" applyAlignment="1" applyProtection="1">
      <alignment horizontal="center"/>
      <protection locked="0"/>
    </xf>
    <xf numFmtId="166" fontId="31" fillId="6" borderId="1" xfId="0" applyNumberFormat="1" applyFont="1" applyFill="1" applyBorder="1" applyAlignment="1" applyProtection="1">
      <alignment horizontal="right"/>
    </xf>
    <xf numFmtId="0" fontId="6" fillId="6" borderId="1" xfId="2" applyNumberFormat="1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0" fontId="31" fillId="3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49" fontId="28" fillId="2" borderId="9" xfId="0" applyNumberFormat="1" applyFont="1" applyFill="1" applyBorder="1" applyAlignment="1" applyProtection="1">
      <alignment horizontal="center"/>
    </xf>
    <xf numFmtId="49" fontId="28" fillId="2" borderId="9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4" fillId="2" borderId="8" xfId="0" applyFont="1" applyFill="1" applyBorder="1"/>
    <xf numFmtId="0" fontId="24" fillId="6" borderId="0" xfId="0" applyFont="1" applyFill="1" applyBorder="1"/>
    <xf numFmtId="0" fontId="24" fillId="6" borderId="5" xfId="0" applyFont="1" applyFill="1" applyBorder="1"/>
    <xf numFmtId="0" fontId="24" fillId="6" borderId="6" xfId="0" applyFont="1" applyFill="1" applyBorder="1"/>
    <xf numFmtId="0" fontId="24" fillId="6" borderId="7" xfId="0" applyFont="1" applyFill="1" applyBorder="1"/>
    <xf numFmtId="0" fontId="24" fillId="6" borderId="8" xfId="0" applyFont="1" applyFill="1" applyBorder="1"/>
    <xf numFmtId="0" fontId="24" fillId="6" borderId="9" xfId="0" applyFont="1" applyFill="1" applyBorder="1"/>
    <xf numFmtId="0" fontId="24" fillId="6" borderId="2" xfId="0" applyFont="1" applyFill="1" applyBorder="1"/>
    <xf numFmtId="0" fontId="24" fillId="6" borderId="3" xfId="0" applyFont="1" applyFill="1" applyBorder="1"/>
    <xf numFmtId="0" fontId="24" fillId="6" borderId="4" xfId="0" applyFont="1" applyFill="1" applyBorder="1"/>
    <xf numFmtId="0" fontId="24" fillId="7" borderId="1" xfId="0" applyFont="1" applyFill="1" applyBorder="1"/>
    <xf numFmtId="0" fontId="0" fillId="2" borderId="0" xfId="0" applyFill="1"/>
    <xf numFmtId="0" fontId="0" fillId="0" borderId="0" xfId="0" applyAlignment="1"/>
    <xf numFmtId="0" fontId="45" fillId="2" borderId="0" xfId="0" applyFont="1" applyFill="1" applyAlignment="1"/>
    <xf numFmtId="0" fontId="0" fillId="2" borderId="0" xfId="0" applyFill="1" applyAlignment="1"/>
    <xf numFmtId="0" fontId="44" fillId="2" borderId="0" xfId="0" applyFont="1" applyFill="1" applyAlignment="1"/>
    <xf numFmtId="0" fontId="47" fillId="0" borderId="0" xfId="0" applyFont="1" applyFill="1" applyBorder="1" applyAlignment="1">
      <alignment vertical="center"/>
    </xf>
    <xf numFmtId="0" fontId="48" fillId="0" borderId="0" xfId="0" applyFont="1" applyFill="1" applyBorder="1" applyAlignment="1"/>
    <xf numFmtId="0" fontId="50" fillId="6" borderId="0" xfId="0" applyFont="1" applyFill="1" applyBorder="1"/>
    <xf numFmtId="0" fontId="50" fillId="6" borderId="0" xfId="0" applyFont="1" applyFill="1" applyBorder="1" applyAlignment="1">
      <alignment horizontal="left"/>
    </xf>
    <xf numFmtId="0" fontId="51" fillId="6" borderId="0" xfId="0" applyFont="1" applyFill="1" applyBorder="1"/>
    <xf numFmtId="0" fontId="46" fillId="6" borderId="2" xfId="0" applyFont="1" applyFill="1" applyBorder="1" applyAlignment="1">
      <alignment horizontal="center" vertical="center"/>
    </xf>
    <xf numFmtId="0" fontId="46" fillId="6" borderId="3" xfId="0" applyFont="1" applyFill="1" applyBorder="1" applyAlignment="1">
      <alignment horizontal="center" vertical="center"/>
    </xf>
    <xf numFmtId="0" fontId="46" fillId="6" borderId="4" xfId="0" applyFont="1" applyFill="1" applyBorder="1" applyAlignment="1">
      <alignment horizontal="center" vertical="center"/>
    </xf>
    <xf numFmtId="0" fontId="46" fillId="6" borderId="7" xfId="0" applyFont="1" applyFill="1" applyBorder="1" applyAlignment="1">
      <alignment horizontal="center" vertical="center"/>
    </xf>
    <xf numFmtId="0" fontId="46" fillId="6" borderId="8" xfId="0" applyFont="1" applyFill="1" applyBorder="1" applyAlignment="1">
      <alignment horizontal="center" vertical="center"/>
    </xf>
    <xf numFmtId="0" fontId="46" fillId="6" borderId="9" xfId="0" applyFont="1" applyFill="1" applyBorder="1" applyAlignment="1">
      <alignment horizontal="center" vertical="center"/>
    </xf>
    <xf numFmtId="0" fontId="42" fillId="3" borderId="1" xfId="3" applyFont="1" applyFill="1" applyBorder="1" applyAlignment="1">
      <alignment horizontal="left"/>
    </xf>
    <xf numFmtId="0" fontId="49" fillId="7" borderId="1" xfId="0" applyFont="1" applyFill="1" applyBorder="1" applyAlignment="1">
      <alignment horizontal="center"/>
    </xf>
    <xf numFmtId="49" fontId="16" fillId="9" borderId="1" xfId="0" applyNumberFormat="1" applyFont="1" applyFill="1" applyBorder="1" applyAlignment="1">
      <alignment horizontal="center"/>
    </xf>
    <xf numFmtId="49" fontId="16" fillId="8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left"/>
    </xf>
    <xf numFmtId="2" fontId="6" fillId="6" borderId="10" xfId="0" applyNumberFormat="1" applyFont="1" applyFill="1" applyBorder="1" applyAlignment="1" applyProtection="1">
      <alignment horizontal="center"/>
    </xf>
    <xf numFmtId="2" fontId="6" fillId="6" borderId="11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21" fillId="0" borderId="1" xfId="0" applyFont="1" applyBorder="1" applyAlignment="1" applyProtection="1">
      <alignment horizontal="center"/>
    </xf>
    <xf numFmtId="0" fontId="10" fillId="6" borderId="1" xfId="0" applyFont="1" applyFill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/>
    </xf>
    <xf numFmtId="0" fontId="17" fillId="7" borderId="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/>
    </xf>
    <xf numFmtId="0" fontId="6" fillId="3" borderId="10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7" fillId="7" borderId="1" xfId="0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>
      <alignment horizontal="left"/>
    </xf>
    <xf numFmtId="0" fontId="31" fillId="5" borderId="10" xfId="0" applyFont="1" applyFill="1" applyBorder="1" applyAlignment="1" applyProtection="1">
      <alignment horizontal="center"/>
    </xf>
    <xf numFmtId="0" fontId="31" fillId="5" borderId="1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31" fillId="5" borderId="1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1" fillId="6" borderId="10" xfId="0" applyFont="1" applyFill="1" applyBorder="1" applyAlignment="1" applyProtection="1">
      <alignment horizontal="center"/>
    </xf>
    <xf numFmtId="0" fontId="1" fillId="6" borderId="11" xfId="0" applyFont="1" applyFill="1" applyBorder="1" applyAlignment="1" applyProtection="1">
      <alignment horizontal="center"/>
    </xf>
    <xf numFmtId="0" fontId="31" fillId="5" borderId="10" xfId="0" applyFont="1" applyFill="1" applyBorder="1" applyAlignment="1" applyProtection="1">
      <alignment horizontal="left"/>
      <protection locked="0"/>
    </xf>
    <xf numFmtId="0" fontId="31" fillId="5" borderId="11" xfId="0" applyFont="1" applyFill="1" applyBorder="1" applyAlignment="1" applyProtection="1">
      <alignment horizontal="left"/>
      <protection locked="0"/>
    </xf>
    <xf numFmtId="0" fontId="31" fillId="5" borderId="10" xfId="0" applyFont="1" applyFill="1" applyBorder="1" applyAlignment="1" applyProtection="1">
      <alignment horizontal="center" vertical="center"/>
      <protection locked="0"/>
    </xf>
    <xf numFmtId="0" fontId="31" fillId="5" borderId="11" xfId="0" applyFont="1" applyFill="1" applyBorder="1" applyAlignment="1" applyProtection="1">
      <alignment horizontal="center" vertical="center"/>
      <protection locked="0"/>
    </xf>
    <xf numFmtId="0" fontId="31" fillId="5" borderId="10" xfId="0" applyFont="1" applyFill="1" applyBorder="1" applyAlignment="1" applyProtection="1">
      <alignment horizontal="center"/>
      <protection locked="0"/>
    </xf>
    <xf numFmtId="0" fontId="31" fillId="5" borderId="1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1" fillId="5" borderId="12" xfId="0" applyFont="1" applyFill="1" applyBorder="1" applyAlignment="1" applyProtection="1">
      <alignment horizontal="center"/>
      <protection locked="0"/>
    </xf>
    <xf numFmtId="0" fontId="17" fillId="7" borderId="10" xfId="0" applyFont="1" applyFill="1" applyBorder="1" applyAlignment="1" applyProtection="1">
      <alignment horizontal="center"/>
    </xf>
    <xf numFmtId="0" fontId="17" fillId="7" borderId="11" xfId="0" applyFont="1" applyFill="1" applyBorder="1" applyAlignment="1" applyProtection="1">
      <alignment horizontal="center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17" fillId="7" borderId="10" xfId="0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11" fillId="7" borderId="2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/>
    </xf>
    <xf numFmtId="0" fontId="5" fillId="7" borderId="4" xfId="0" applyFont="1" applyFill="1" applyBorder="1" applyAlignment="1" applyProtection="1">
      <alignment horizontal="center"/>
    </xf>
    <xf numFmtId="0" fontId="5" fillId="7" borderId="5" xfId="0" applyFont="1" applyFill="1" applyBorder="1" applyAlignment="1" applyProtection="1">
      <alignment horizontal="center"/>
    </xf>
    <xf numFmtId="0" fontId="5" fillId="7" borderId="0" xfId="0" applyFont="1" applyFill="1" applyBorder="1" applyAlignment="1" applyProtection="1">
      <alignment horizontal="center"/>
    </xf>
    <xf numFmtId="0" fontId="5" fillId="7" borderId="6" xfId="0" applyFont="1" applyFill="1" applyBorder="1" applyAlignment="1" applyProtection="1">
      <alignment horizontal="center"/>
    </xf>
    <xf numFmtId="0" fontId="5" fillId="7" borderId="7" xfId="0" applyFont="1" applyFill="1" applyBorder="1" applyAlignment="1" applyProtection="1">
      <alignment horizontal="center"/>
    </xf>
    <xf numFmtId="0" fontId="5" fillId="7" borderId="8" xfId="0" applyFon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left"/>
    </xf>
    <xf numFmtId="49" fontId="6" fillId="4" borderId="10" xfId="0" applyNumberFormat="1" applyFont="1" applyFill="1" applyBorder="1" applyAlignment="1" applyProtection="1">
      <alignment horizontal="center"/>
      <protection locked="0"/>
    </xf>
    <xf numFmtId="49" fontId="6" fillId="4" borderId="11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6" fillId="5" borderId="10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center"/>
      <protection locked="0"/>
    </xf>
    <xf numFmtId="0" fontId="23" fillId="7" borderId="1" xfId="0" applyFont="1" applyFill="1" applyBorder="1" applyAlignment="1" applyProtection="1">
      <alignment horizontal="left"/>
    </xf>
    <xf numFmtId="2" fontId="6" fillId="3" borderId="1" xfId="0" applyNumberFormat="1" applyFont="1" applyFill="1" applyBorder="1" applyAlignment="1" applyProtection="1">
      <alignment horizontal="center"/>
    </xf>
    <xf numFmtId="0" fontId="6" fillId="6" borderId="10" xfId="0" applyFont="1" applyFill="1" applyBorder="1" applyAlignment="1" applyProtection="1">
      <alignment horizontal="center"/>
    </xf>
    <xf numFmtId="0" fontId="6" fillId="6" borderId="12" xfId="0" applyFont="1" applyFill="1" applyBorder="1" applyAlignment="1" applyProtection="1">
      <alignment horizontal="center"/>
    </xf>
    <xf numFmtId="0" fontId="6" fillId="6" borderId="11" xfId="0" applyFont="1" applyFill="1" applyBorder="1" applyAlignment="1" applyProtection="1">
      <alignment horizontal="center"/>
    </xf>
    <xf numFmtId="0" fontId="30" fillId="2" borderId="7" xfId="0" applyFont="1" applyFill="1" applyBorder="1" applyAlignment="1" applyProtection="1">
      <alignment horizontal="left"/>
    </xf>
    <xf numFmtId="0" fontId="30" fillId="2" borderId="8" xfId="0" applyFont="1" applyFill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31" fillId="3" borderId="10" xfId="0" applyFont="1" applyFill="1" applyBorder="1" applyAlignment="1" applyProtection="1">
      <alignment horizontal="center"/>
    </xf>
    <xf numFmtId="0" fontId="31" fillId="3" borderId="11" xfId="0" applyFont="1" applyFill="1" applyBorder="1" applyAlignment="1" applyProtection="1">
      <alignment horizontal="center"/>
    </xf>
    <xf numFmtId="0" fontId="32" fillId="3" borderId="10" xfId="0" applyFont="1" applyFill="1" applyBorder="1" applyAlignment="1" applyProtection="1">
      <alignment horizontal="center"/>
    </xf>
    <xf numFmtId="0" fontId="32" fillId="3" borderId="11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1" fillId="6" borderId="0" xfId="0" applyFont="1" applyFill="1" applyBorder="1" applyAlignment="1">
      <alignment horizontal="left" wrapText="1"/>
    </xf>
    <xf numFmtId="0" fontId="51" fillId="6" borderId="0" xfId="0" applyFont="1" applyFill="1" applyBorder="1" applyAlignment="1">
      <alignment horizontal="left"/>
    </xf>
    <xf numFmtId="0" fontId="51" fillId="6" borderId="0" xfId="3" applyFont="1" applyFill="1" applyBorder="1" applyAlignment="1">
      <alignment horizontal="left" wrapText="1"/>
    </xf>
    <xf numFmtId="0" fontId="51" fillId="6" borderId="0" xfId="3" applyFont="1" applyFill="1" applyBorder="1" applyAlignment="1">
      <alignment horizontal="left"/>
    </xf>
    <xf numFmtId="0" fontId="43" fillId="6" borderId="0" xfId="0" applyFont="1" applyFill="1" applyBorder="1" applyAlignment="1">
      <alignment horizontal="center" vertical="center"/>
    </xf>
    <xf numFmtId="0" fontId="4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left"/>
    </xf>
  </cellXfs>
  <cellStyles count="4">
    <cellStyle name="Hiperlink" xfId="3" builtinId="8"/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7327</xdr:colOff>
      <xdr:row>1</xdr:row>
      <xdr:rowOff>183173</xdr:rowOff>
    </xdr:from>
    <xdr:to>
      <xdr:col>78</xdr:col>
      <xdr:colOff>0</xdr:colOff>
      <xdr:row>5</xdr:row>
      <xdr:rowOff>7327</xdr:rowOff>
    </xdr:to>
    <xdr:sp macro="" textlink="">
      <xdr:nvSpPr>
        <xdr:cNvPr id="2" name="CaixaDeTexto 1"/>
        <xdr:cNvSpPr txBox="1"/>
      </xdr:nvSpPr>
      <xdr:spPr>
        <a:xfrm>
          <a:off x="12499731" y="373673"/>
          <a:ext cx="5729654" cy="586154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250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Inserir a Logo e descrição da sua Empresa</a:t>
          </a:r>
        </a:p>
      </xdr:txBody>
    </xdr:sp>
    <xdr:clientData/>
  </xdr:twoCellAnchor>
  <xdr:twoCellAnchor>
    <xdr:from>
      <xdr:col>69</xdr:col>
      <xdr:colOff>0</xdr:colOff>
      <xdr:row>42</xdr:row>
      <xdr:rowOff>0</xdr:rowOff>
    </xdr:from>
    <xdr:to>
      <xdr:col>77</xdr:col>
      <xdr:colOff>600808</xdr:colOff>
      <xdr:row>45</xdr:row>
      <xdr:rowOff>14654</xdr:rowOff>
    </xdr:to>
    <xdr:sp macro="" textlink="">
      <xdr:nvSpPr>
        <xdr:cNvPr id="3" name="CaixaDeTexto 2"/>
        <xdr:cNvSpPr txBox="1"/>
      </xdr:nvSpPr>
      <xdr:spPr>
        <a:xfrm>
          <a:off x="12492404" y="6667500"/>
          <a:ext cx="5729654" cy="586154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250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Inserir a Logo e descrição da sua Empresa</a:t>
          </a:r>
        </a:p>
      </xdr:txBody>
    </xdr:sp>
    <xdr:clientData/>
  </xdr:twoCellAnchor>
  <xdr:twoCellAnchor>
    <xdr:from>
      <xdr:col>69</xdr:col>
      <xdr:colOff>0</xdr:colOff>
      <xdr:row>82</xdr:row>
      <xdr:rowOff>0</xdr:rowOff>
    </xdr:from>
    <xdr:to>
      <xdr:col>77</xdr:col>
      <xdr:colOff>600808</xdr:colOff>
      <xdr:row>85</xdr:row>
      <xdr:rowOff>7327</xdr:rowOff>
    </xdr:to>
    <xdr:sp macro="" textlink="">
      <xdr:nvSpPr>
        <xdr:cNvPr id="4" name="CaixaDeTexto 3"/>
        <xdr:cNvSpPr txBox="1"/>
      </xdr:nvSpPr>
      <xdr:spPr>
        <a:xfrm>
          <a:off x="12492404" y="12961327"/>
          <a:ext cx="5729654" cy="586154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250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Inserir a Logo e descrição da sua Empresa</a:t>
          </a:r>
        </a:p>
      </xdr:txBody>
    </xdr:sp>
    <xdr:clientData/>
  </xdr:twoCellAnchor>
  <xdr:twoCellAnchor>
    <xdr:from>
      <xdr:col>69</xdr:col>
      <xdr:colOff>0</xdr:colOff>
      <xdr:row>122</xdr:row>
      <xdr:rowOff>0</xdr:rowOff>
    </xdr:from>
    <xdr:to>
      <xdr:col>77</xdr:col>
      <xdr:colOff>600808</xdr:colOff>
      <xdr:row>125</xdr:row>
      <xdr:rowOff>7327</xdr:rowOff>
    </xdr:to>
    <xdr:sp macro="" textlink="">
      <xdr:nvSpPr>
        <xdr:cNvPr id="5" name="CaixaDeTexto 4"/>
        <xdr:cNvSpPr txBox="1"/>
      </xdr:nvSpPr>
      <xdr:spPr>
        <a:xfrm>
          <a:off x="12492404" y="19262481"/>
          <a:ext cx="5729654" cy="586154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250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Inserir a Logo e descrição da sua Empresa</a:t>
          </a:r>
        </a:p>
      </xdr:txBody>
    </xdr:sp>
    <xdr:clientData/>
  </xdr:twoCellAnchor>
  <xdr:twoCellAnchor>
    <xdr:from>
      <xdr:col>69</xdr:col>
      <xdr:colOff>0</xdr:colOff>
      <xdr:row>162</xdr:row>
      <xdr:rowOff>0</xdr:rowOff>
    </xdr:from>
    <xdr:to>
      <xdr:col>77</xdr:col>
      <xdr:colOff>600808</xdr:colOff>
      <xdr:row>165</xdr:row>
      <xdr:rowOff>7327</xdr:rowOff>
    </xdr:to>
    <xdr:sp macro="" textlink="">
      <xdr:nvSpPr>
        <xdr:cNvPr id="6" name="CaixaDeTexto 5"/>
        <xdr:cNvSpPr txBox="1"/>
      </xdr:nvSpPr>
      <xdr:spPr>
        <a:xfrm>
          <a:off x="12492404" y="25563635"/>
          <a:ext cx="5729654" cy="586154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250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Inserir a Logo e descrição da sua Empresa</a:t>
          </a:r>
        </a:p>
      </xdr:txBody>
    </xdr:sp>
    <xdr:clientData/>
  </xdr:twoCellAnchor>
  <xdr:twoCellAnchor>
    <xdr:from>
      <xdr:col>69</xdr:col>
      <xdr:colOff>0</xdr:colOff>
      <xdr:row>201</xdr:row>
      <xdr:rowOff>190500</xdr:rowOff>
    </xdr:from>
    <xdr:to>
      <xdr:col>77</xdr:col>
      <xdr:colOff>600808</xdr:colOff>
      <xdr:row>205</xdr:row>
      <xdr:rowOff>7327</xdr:rowOff>
    </xdr:to>
    <xdr:sp macro="" textlink="">
      <xdr:nvSpPr>
        <xdr:cNvPr id="7" name="CaixaDeTexto 6"/>
        <xdr:cNvSpPr txBox="1"/>
      </xdr:nvSpPr>
      <xdr:spPr>
        <a:xfrm>
          <a:off x="12492404" y="31864788"/>
          <a:ext cx="5729654" cy="586154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250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Inserir a Logo e descrição da sua Empresa</a:t>
          </a:r>
        </a:p>
      </xdr:txBody>
    </xdr:sp>
    <xdr:clientData/>
  </xdr:twoCellAnchor>
  <xdr:twoCellAnchor>
    <xdr:from>
      <xdr:col>69</xdr:col>
      <xdr:colOff>0</xdr:colOff>
      <xdr:row>242</xdr:row>
      <xdr:rowOff>0</xdr:rowOff>
    </xdr:from>
    <xdr:to>
      <xdr:col>77</xdr:col>
      <xdr:colOff>600808</xdr:colOff>
      <xdr:row>245</xdr:row>
      <xdr:rowOff>7327</xdr:rowOff>
    </xdr:to>
    <xdr:sp macro="" textlink="">
      <xdr:nvSpPr>
        <xdr:cNvPr id="8" name="CaixaDeTexto 7"/>
        <xdr:cNvSpPr txBox="1"/>
      </xdr:nvSpPr>
      <xdr:spPr>
        <a:xfrm>
          <a:off x="12492404" y="38165942"/>
          <a:ext cx="5729654" cy="586154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250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Inserir a Logo e descrição da sua Empresa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://cursoexcelvba.com/excelbasico/" TargetMode="External"/><Relationship Id="rId1" Type="http://schemas.openxmlformats.org/officeDocument/2006/relationships/hyperlink" Target="https://www.youtube.com/watch?v=K9cI-fb2FwA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zoomScale="200" zoomScaleNormal="200" workbookViewId="0">
      <selection activeCell="E6" sqref="E6:I6"/>
    </sheetView>
  </sheetViews>
  <sheetFormatPr defaultRowHeight="15" x14ac:dyDescent="0.25"/>
  <cols>
    <col min="1" max="1" width="5" customWidth="1"/>
    <col min="3" max="4" width="3" customWidth="1"/>
    <col min="5" max="5" width="9.85546875" bestFit="1" customWidth="1"/>
    <col min="10" max="11" width="3" customWidth="1"/>
    <col min="13" max="13" width="5" customWidth="1"/>
  </cols>
  <sheetData>
    <row r="1" spans="1:24" ht="15" customHeight="1" x14ac:dyDescent="0.35">
      <c r="A1" s="236"/>
      <c r="B1" s="236"/>
      <c r="C1" s="238"/>
      <c r="D1" s="239"/>
      <c r="E1" s="239"/>
      <c r="F1" s="239"/>
      <c r="G1" s="239"/>
      <c r="H1" s="239"/>
      <c r="I1" s="239"/>
      <c r="J1" s="239"/>
      <c r="K1" s="239"/>
      <c r="L1" s="239"/>
      <c r="M1" s="236"/>
    </row>
    <row r="2" spans="1:24" x14ac:dyDescent="0.25">
      <c r="A2" s="236"/>
      <c r="B2" s="246" t="s">
        <v>623</v>
      </c>
      <c r="C2" s="247"/>
      <c r="D2" s="247"/>
      <c r="E2" s="247"/>
      <c r="F2" s="247"/>
      <c r="G2" s="247"/>
      <c r="H2" s="247"/>
      <c r="I2" s="247"/>
      <c r="J2" s="247"/>
      <c r="K2" s="247"/>
      <c r="L2" s="248"/>
      <c r="M2" s="236"/>
    </row>
    <row r="3" spans="1:24" ht="15" customHeight="1" x14ac:dyDescent="0.35">
      <c r="A3" s="236"/>
      <c r="B3" s="249"/>
      <c r="C3" s="250"/>
      <c r="D3" s="250"/>
      <c r="E3" s="250"/>
      <c r="F3" s="250"/>
      <c r="G3" s="250"/>
      <c r="H3" s="250"/>
      <c r="I3" s="250"/>
      <c r="J3" s="250"/>
      <c r="K3" s="250"/>
      <c r="L3" s="251"/>
      <c r="M3" s="240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</row>
    <row r="4" spans="1:24" x14ac:dyDescent="0.2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24" x14ac:dyDescent="0.25">
      <c r="A5" s="236"/>
      <c r="B5" s="236"/>
      <c r="C5" s="236"/>
      <c r="D5" s="217"/>
      <c r="E5" s="218"/>
      <c r="F5" s="218"/>
      <c r="G5" s="218"/>
      <c r="H5" s="218"/>
      <c r="I5" s="218"/>
      <c r="J5" s="219"/>
      <c r="K5" s="236"/>
      <c r="L5" s="236"/>
      <c r="M5" s="236"/>
      <c r="N5" s="237"/>
      <c r="O5" s="237"/>
      <c r="P5" s="237"/>
      <c r="Q5" s="237"/>
      <c r="R5" s="237"/>
      <c r="S5" s="237"/>
      <c r="T5" s="237"/>
      <c r="U5" s="237"/>
      <c r="V5" s="237"/>
      <c r="W5" s="237"/>
    </row>
    <row r="6" spans="1:24" ht="15.75" x14ac:dyDescent="0.25">
      <c r="A6" s="236"/>
      <c r="B6" s="236"/>
      <c r="C6" s="236"/>
      <c r="D6" s="220"/>
      <c r="E6" s="253" t="s">
        <v>622</v>
      </c>
      <c r="F6" s="253"/>
      <c r="G6" s="253"/>
      <c r="H6" s="253"/>
      <c r="I6" s="253"/>
      <c r="J6" s="221"/>
      <c r="K6" s="236"/>
      <c r="L6" s="236"/>
      <c r="M6" s="236"/>
    </row>
    <row r="7" spans="1:24" ht="15.75" x14ac:dyDescent="0.25">
      <c r="A7" s="236"/>
      <c r="B7" s="236"/>
      <c r="C7" s="236"/>
      <c r="D7" s="220"/>
      <c r="E7" s="235" t="s">
        <v>608</v>
      </c>
      <c r="F7" s="252" t="s">
        <v>594</v>
      </c>
      <c r="G7" s="252"/>
      <c r="H7" s="252"/>
      <c r="I7" s="252"/>
      <c r="J7" s="221"/>
      <c r="K7" s="236"/>
      <c r="L7" s="236"/>
      <c r="M7" s="236"/>
    </row>
    <row r="8" spans="1:24" ht="15.75" x14ac:dyDescent="0.25">
      <c r="A8" s="236"/>
      <c r="B8" s="236"/>
      <c r="C8" s="236"/>
      <c r="D8" s="220"/>
      <c r="E8" s="235" t="s">
        <v>609</v>
      </c>
      <c r="F8" s="252" t="s">
        <v>595</v>
      </c>
      <c r="G8" s="252"/>
      <c r="H8" s="252"/>
      <c r="I8" s="252"/>
      <c r="J8" s="221"/>
      <c r="K8" s="236"/>
      <c r="L8" s="236"/>
      <c r="M8" s="236"/>
    </row>
    <row r="9" spans="1:24" ht="15.75" x14ac:dyDescent="0.25">
      <c r="A9" s="236"/>
      <c r="B9" s="236"/>
      <c r="C9" s="236"/>
      <c r="D9" s="220"/>
      <c r="E9" s="235" t="s">
        <v>610</v>
      </c>
      <c r="F9" s="252" t="s">
        <v>596</v>
      </c>
      <c r="G9" s="252"/>
      <c r="H9" s="252"/>
      <c r="I9" s="252"/>
      <c r="J9" s="221"/>
      <c r="K9" s="236"/>
      <c r="L9" s="236"/>
      <c r="M9" s="236"/>
    </row>
    <row r="10" spans="1:24" ht="15.75" x14ac:dyDescent="0.25">
      <c r="A10" s="236"/>
      <c r="B10" s="236"/>
      <c r="C10" s="236"/>
      <c r="D10" s="220"/>
      <c r="E10" s="235" t="s">
        <v>611</v>
      </c>
      <c r="F10" s="252" t="s">
        <v>597</v>
      </c>
      <c r="G10" s="252"/>
      <c r="H10" s="252"/>
      <c r="I10" s="252"/>
      <c r="J10" s="221"/>
      <c r="K10" s="236"/>
      <c r="L10" s="236"/>
      <c r="M10" s="236"/>
    </row>
    <row r="11" spans="1:24" ht="15.75" x14ac:dyDescent="0.25">
      <c r="A11" s="236"/>
      <c r="B11" s="236"/>
      <c r="C11" s="236"/>
      <c r="D11" s="220"/>
      <c r="E11" s="235" t="s">
        <v>612</v>
      </c>
      <c r="F11" s="252" t="s">
        <v>598</v>
      </c>
      <c r="G11" s="252"/>
      <c r="H11" s="252"/>
      <c r="I11" s="252"/>
      <c r="J11" s="221"/>
      <c r="K11" s="236"/>
      <c r="L11" s="236"/>
      <c r="M11" s="236"/>
    </row>
    <row r="12" spans="1:24" ht="15.75" x14ac:dyDescent="0.25">
      <c r="A12" s="236"/>
      <c r="B12" s="236"/>
      <c r="C12" s="236"/>
      <c r="D12" s="220"/>
      <c r="E12" s="235" t="s">
        <v>613</v>
      </c>
      <c r="F12" s="252" t="s">
        <v>599</v>
      </c>
      <c r="G12" s="252"/>
      <c r="H12" s="252"/>
      <c r="I12" s="252"/>
      <c r="J12" s="221"/>
      <c r="K12" s="236"/>
      <c r="L12" s="236"/>
      <c r="M12" s="236"/>
    </row>
    <row r="13" spans="1:24" ht="15.75" x14ac:dyDescent="0.25">
      <c r="A13" s="236"/>
      <c r="B13" s="236"/>
      <c r="C13" s="236"/>
      <c r="D13" s="220"/>
      <c r="E13" s="235" t="s">
        <v>614</v>
      </c>
      <c r="F13" s="252" t="s">
        <v>600</v>
      </c>
      <c r="G13" s="252"/>
      <c r="H13" s="252"/>
      <c r="I13" s="252"/>
      <c r="J13" s="221"/>
      <c r="K13" s="236"/>
      <c r="L13" s="236"/>
      <c r="M13" s="236"/>
    </row>
    <row r="14" spans="1:24" ht="15.75" x14ac:dyDescent="0.25">
      <c r="A14" s="236"/>
      <c r="B14" s="236"/>
      <c r="C14" s="236"/>
      <c r="D14" s="220"/>
      <c r="E14" s="235" t="s">
        <v>615</v>
      </c>
      <c r="F14" s="252" t="s">
        <v>601</v>
      </c>
      <c r="G14" s="252"/>
      <c r="H14" s="252"/>
      <c r="I14" s="252"/>
      <c r="J14" s="221"/>
      <c r="K14" s="236"/>
      <c r="L14" s="236"/>
      <c r="M14" s="236"/>
    </row>
    <row r="15" spans="1:24" ht="15.75" x14ac:dyDescent="0.25">
      <c r="A15" s="236"/>
      <c r="B15" s="236"/>
      <c r="C15" s="236"/>
      <c r="D15" s="220"/>
      <c r="E15" s="235" t="s">
        <v>616</v>
      </c>
      <c r="F15" s="252" t="s">
        <v>602</v>
      </c>
      <c r="G15" s="252"/>
      <c r="H15" s="252"/>
      <c r="I15" s="252"/>
      <c r="J15" s="221"/>
      <c r="K15" s="236"/>
      <c r="L15" s="236"/>
      <c r="M15" s="236"/>
    </row>
    <row r="16" spans="1:24" ht="15.75" x14ac:dyDescent="0.25">
      <c r="A16" s="236"/>
      <c r="B16" s="236"/>
      <c r="C16" s="236"/>
      <c r="D16" s="220"/>
      <c r="E16" s="235" t="s">
        <v>617</v>
      </c>
      <c r="F16" s="252" t="s">
        <v>603</v>
      </c>
      <c r="G16" s="252"/>
      <c r="H16" s="252"/>
      <c r="I16" s="252"/>
      <c r="J16" s="221"/>
      <c r="K16" s="236"/>
      <c r="L16" s="236"/>
      <c r="M16" s="236"/>
    </row>
    <row r="17" spans="1:28" ht="15.75" x14ac:dyDescent="0.25">
      <c r="A17" s="236"/>
      <c r="B17" s="236"/>
      <c r="C17" s="236"/>
      <c r="D17" s="220"/>
      <c r="E17" s="235" t="s">
        <v>618</v>
      </c>
      <c r="F17" s="252" t="s">
        <v>604</v>
      </c>
      <c r="G17" s="252"/>
      <c r="H17" s="252"/>
      <c r="I17" s="252"/>
      <c r="J17" s="221"/>
      <c r="K17" s="236"/>
      <c r="L17" s="236"/>
      <c r="M17" s="236"/>
    </row>
    <row r="18" spans="1:28" ht="15.75" x14ac:dyDescent="0.25">
      <c r="A18" s="236"/>
      <c r="B18" s="236"/>
      <c r="C18" s="236"/>
      <c r="D18" s="220"/>
      <c r="E18" s="235" t="s">
        <v>619</v>
      </c>
      <c r="F18" s="252" t="s">
        <v>605</v>
      </c>
      <c r="G18" s="252"/>
      <c r="H18" s="252"/>
      <c r="I18" s="252"/>
      <c r="J18" s="221"/>
      <c r="K18" s="236"/>
      <c r="L18" s="236"/>
      <c r="M18" s="236"/>
    </row>
    <row r="19" spans="1:28" ht="15.75" x14ac:dyDescent="0.25">
      <c r="A19" s="236"/>
      <c r="B19" s="236"/>
      <c r="C19" s="236"/>
      <c r="D19" s="220"/>
      <c r="E19" s="235" t="s">
        <v>620</v>
      </c>
      <c r="F19" s="252" t="s">
        <v>606</v>
      </c>
      <c r="G19" s="252"/>
      <c r="H19" s="252"/>
      <c r="I19" s="252"/>
      <c r="J19" s="221"/>
      <c r="K19" s="236"/>
      <c r="L19" s="236"/>
      <c r="M19" s="236"/>
    </row>
    <row r="20" spans="1:28" ht="15.75" x14ac:dyDescent="0.25">
      <c r="A20" s="236"/>
      <c r="B20" s="236"/>
      <c r="C20" s="236"/>
      <c r="D20" s="220"/>
      <c r="E20" s="235" t="s">
        <v>621</v>
      </c>
      <c r="F20" s="252" t="s">
        <v>607</v>
      </c>
      <c r="G20" s="252"/>
      <c r="H20" s="252"/>
      <c r="I20" s="252"/>
      <c r="J20" s="221"/>
      <c r="K20" s="236"/>
      <c r="L20" s="236"/>
      <c r="M20" s="236"/>
    </row>
    <row r="21" spans="1:28" x14ac:dyDescent="0.25">
      <c r="A21" s="236"/>
      <c r="B21" s="236"/>
      <c r="C21" s="236"/>
      <c r="D21" s="222"/>
      <c r="E21" s="223"/>
      <c r="F21" s="223"/>
      <c r="G21" s="223"/>
      <c r="H21" s="223"/>
      <c r="I21" s="223"/>
      <c r="J21" s="224"/>
      <c r="K21" s="236"/>
      <c r="L21" s="236"/>
      <c r="M21" s="236"/>
    </row>
    <row r="22" spans="1:28" x14ac:dyDescent="0.25">
      <c r="A22" s="236"/>
      <c r="B22" s="236"/>
      <c r="C22" s="236"/>
      <c r="D22" s="66"/>
      <c r="E22" s="66"/>
      <c r="F22" s="66"/>
      <c r="G22" s="66"/>
      <c r="H22" s="66"/>
      <c r="I22" s="66"/>
      <c r="J22" s="66"/>
      <c r="K22" s="236"/>
      <c r="L22" s="236"/>
      <c r="M22" s="236"/>
    </row>
    <row r="23" spans="1:28" ht="15" customHeight="1" x14ac:dyDescent="0.45">
      <c r="A23" s="57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57"/>
    </row>
    <row r="24" spans="1:28" ht="15" customHeight="1" x14ac:dyDescent="0.45">
      <c r="A24" s="57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57"/>
    </row>
    <row r="25" spans="1:28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28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28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28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28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</row>
    <row r="30" spans="1:28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</row>
    <row r="31" spans="1:28" ht="1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P31" s="57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57"/>
    </row>
    <row r="32" spans="1:28" ht="1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P32" s="57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57"/>
    </row>
    <row r="33" spans="1:28" ht="1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P33" s="57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57"/>
    </row>
    <row r="34" spans="1:28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spans="1:28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</row>
    <row r="36" spans="1:28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</row>
    <row r="37" spans="1:28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</row>
    <row r="38" spans="1:28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</row>
    <row r="39" spans="1:28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</sheetData>
  <sheetProtection password="CE24" sheet="1" objects="1" scenarios="1"/>
  <mergeCells count="16">
    <mergeCell ref="B2:L3"/>
    <mergeCell ref="F19:I19"/>
    <mergeCell ref="F20:I20"/>
    <mergeCell ref="E6:I6"/>
    <mergeCell ref="F13:I13"/>
    <mergeCell ref="F14:I14"/>
    <mergeCell ref="F15:I15"/>
    <mergeCell ref="F16:I16"/>
    <mergeCell ref="F17:I17"/>
    <mergeCell ref="F18:I18"/>
    <mergeCell ref="F7:I7"/>
    <mergeCell ref="F8:I8"/>
    <mergeCell ref="F9:I9"/>
    <mergeCell ref="F10:I10"/>
    <mergeCell ref="F11:I11"/>
    <mergeCell ref="F12:I12"/>
  </mergeCells>
  <hyperlinks>
    <hyperlink ref="F7:I7" location="Planilha!E30:F31" display="Dados Profissionais"/>
    <hyperlink ref="F8:I8" location="Matrículas!D4:H20" display="Dados do Cliente"/>
    <hyperlink ref="F9:I9" location="Matrículas!J4:L20" display="Avaliação inicial"/>
    <hyperlink ref="F10:I10" location="Matrículas!N4:N20" display="Avaliação atual"/>
    <hyperlink ref="F11:I11" location="Matrículas!T4:T20" display="Data Treinamento anterior"/>
    <hyperlink ref="F12:I12" location="Planilha!W30" display="Série Treinamento anterior "/>
    <hyperlink ref="F13:I13" location="Planilha!W31" display="Quilagem total Treinamento anterior"/>
    <hyperlink ref="F14:I14" location="Matrículas!V4:V20" display="Data Treinamento atual"/>
    <hyperlink ref="F15:I15" location="Matrículas!W4:W20" display="Ordem Treinamento atual"/>
    <hyperlink ref="F16:I16" location="Matrículas!X4:X20" display="Série Treinamento atual"/>
    <hyperlink ref="F17:I17" location="Exercício!C4:AE20" display="Exercícios"/>
    <hyperlink ref="F18:I18" location="Cárdio!C4:G10" display="Cárdios"/>
    <hyperlink ref="F19:I19" location="Planilha!D10:Z13" display="Definir Treinamento"/>
    <hyperlink ref="F20:I20" location="Planilha!C14:Z29" display="Elaborar Treinamento 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0"/>
  <sheetViews>
    <sheetView topLeftCell="A214" workbookViewId="0">
      <selection activeCell="B223" sqref="B223:C223"/>
    </sheetView>
  </sheetViews>
  <sheetFormatPr defaultRowHeight="15" x14ac:dyDescent="0.25"/>
  <sheetData>
    <row r="1" spans="1:33" x14ac:dyDescent="0.25">
      <c r="A1" s="342" t="s">
        <v>387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</row>
    <row r="2" spans="1:33" x14ac:dyDescent="0.25">
      <c r="A2" s="11" t="s">
        <v>40</v>
      </c>
      <c r="B2" s="11" t="s">
        <v>41</v>
      </c>
      <c r="C2" s="11"/>
      <c r="D2" s="341" t="str">
        <f>Exercício!B3</f>
        <v xml:space="preserve">Trapézio </v>
      </c>
      <c r="E2" s="341"/>
      <c r="F2" s="341" t="str">
        <f>Exercício!D3</f>
        <v>Ombro (Cla/Acr)</v>
      </c>
      <c r="G2" s="341"/>
      <c r="H2" s="341" t="str">
        <f>Exercício!F3</f>
        <v>Ombro (Esp)</v>
      </c>
      <c r="I2" s="341"/>
      <c r="J2" s="341" t="str">
        <f>Exercício!H3</f>
        <v>Costa</v>
      </c>
      <c r="K2" s="341"/>
      <c r="L2" s="341" t="str">
        <f>Exercício!J3</f>
        <v>Peito</v>
      </c>
      <c r="M2" s="341"/>
      <c r="N2" s="341" t="str">
        <f>Exercício!L3</f>
        <v>Bíceps</v>
      </c>
      <c r="O2" s="341"/>
      <c r="P2" s="341" t="str">
        <f>Exercício!N3</f>
        <v>Tríceps</v>
      </c>
      <c r="Q2" s="341"/>
      <c r="R2" s="341" t="str">
        <f>Exercício!P3</f>
        <v>AnteBraço</v>
      </c>
      <c r="S2" s="341"/>
      <c r="T2" s="341" t="str">
        <f>Exercício!R3</f>
        <v xml:space="preserve">Glúteo </v>
      </c>
      <c r="U2" s="341"/>
      <c r="V2" s="341" t="str">
        <f>Exercício!T3</f>
        <v xml:space="preserve">Abdutor </v>
      </c>
      <c r="W2" s="341"/>
      <c r="X2" s="341" t="str">
        <f>Exercício!V3</f>
        <v xml:space="preserve">Adutor </v>
      </c>
      <c r="Y2" s="341"/>
      <c r="Z2" s="341" t="str">
        <f>Exercício!X3</f>
        <v>Coxa (Ant)</v>
      </c>
      <c r="AA2" s="341"/>
      <c r="AB2" s="341" t="str">
        <f>Exercício!Z3</f>
        <v>Coxa (Pos)</v>
      </c>
      <c r="AC2" s="341"/>
      <c r="AD2" s="341" t="str">
        <f>Exercício!AB3</f>
        <v>Perna</v>
      </c>
      <c r="AE2" s="341"/>
      <c r="AF2" s="341" t="str">
        <f>Exercício!AD3</f>
        <v>Abdominal</v>
      </c>
      <c r="AG2" s="341"/>
    </row>
    <row r="3" spans="1:33" x14ac:dyDescent="0.25">
      <c r="A3" s="11"/>
      <c r="B3" s="343" t="str">
        <f>Planilha!D55</f>
        <v>Peito</v>
      </c>
      <c r="C3" s="343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3" x14ac:dyDescent="0.25">
      <c r="A4" s="344">
        <v>1</v>
      </c>
      <c r="B4" s="11" t="str">
        <f>B3</f>
        <v>Peito</v>
      </c>
      <c r="C4" s="11" t="str">
        <f>IF(AND(B4=D4),E4,IF(AND(B4=F4),G4,IF(AND(B4=H4),I4,IF(AND(B4=J4),K4,IF(AND(B4=L4),M4,IF(AND(B4=N4),O4,IF(AND(B4=P4),Q4,IF(AND(B4=R4),S4,IF(AND(B4=T4),U4,IF(AND(B4=V4),W4,IF(AND(B4=X4),Y4,IF(AND(B4=Z4),AA4,IF(AND(B4=AB4),AC4,IF(AND(B4=AD4),AE4,IF(AND(B4=AF4),AG4," ")))))))))))))))</f>
        <v>Supino</v>
      </c>
      <c r="D4" s="11" t="str">
        <f>Exercício!B4</f>
        <v xml:space="preserve">Trapézio </v>
      </c>
      <c r="E4" s="11" t="str">
        <f>Exercício!C4</f>
        <v>Elevação de ombros</v>
      </c>
      <c r="F4" s="11" t="str">
        <f>Exercício!D4</f>
        <v>Ombro (Cla/Acr)</v>
      </c>
      <c r="G4" s="11" t="str">
        <f>Exercício!E4</f>
        <v>Desenvolvimento</v>
      </c>
      <c r="H4" s="12" t="str">
        <f>Exercício!F4</f>
        <v>Ombro (Esp)</v>
      </c>
      <c r="I4" s="11" t="str">
        <f>Exercício!G4</f>
        <v>Voador inv.</v>
      </c>
      <c r="J4" s="12" t="str">
        <f>Exercício!H4</f>
        <v>Costa</v>
      </c>
      <c r="K4" s="11" t="str">
        <f>Exercício!I4</f>
        <v>Puxada à frente</v>
      </c>
      <c r="L4" s="12" t="str">
        <f>Exercício!J4</f>
        <v>Peito</v>
      </c>
      <c r="M4" s="11" t="str">
        <f>Exercício!K4</f>
        <v>Supino</v>
      </c>
      <c r="N4" s="12" t="str">
        <f>Exercício!L4</f>
        <v>Bíceps</v>
      </c>
      <c r="O4" s="11" t="str">
        <f>Exercício!M4</f>
        <v>Rosca direta</v>
      </c>
      <c r="P4" s="12" t="str">
        <f>Exercício!N4</f>
        <v>Tríceps</v>
      </c>
      <c r="Q4" s="11" t="str">
        <f>Exercício!O4</f>
        <v>Rosca testa</v>
      </c>
      <c r="R4" s="11" t="str">
        <f>Exercício!P4</f>
        <v>AnteBraço</v>
      </c>
      <c r="S4" s="11" t="str">
        <f>Exercício!Q4</f>
        <v>Rosca punho</v>
      </c>
      <c r="T4" s="11" t="str">
        <f>Exercício!R4</f>
        <v xml:space="preserve">Glúteo </v>
      </c>
      <c r="U4" s="11" t="str">
        <f>Exercício!S4</f>
        <v>Glúteo em pé</v>
      </c>
      <c r="V4" s="12" t="str">
        <f>Exercício!T4</f>
        <v xml:space="preserve">Abdutor </v>
      </c>
      <c r="W4" s="11" t="str">
        <f>Exercício!U4</f>
        <v>Abdutor maq.</v>
      </c>
      <c r="X4" s="12" t="str">
        <f>Exercício!V4</f>
        <v xml:space="preserve">Adutor </v>
      </c>
      <c r="Y4" s="11" t="str">
        <f>Exercício!W4</f>
        <v>Adutor maq</v>
      </c>
      <c r="Z4" s="12" t="str">
        <f>Exercício!X4</f>
        <v>Coxa (Ant)</v>
      </c>
      <c r="AA4" s="11" t="str">
        <f>Exercício!Y4</f>
        <v>Agachamento</v>
      </c>
      <c r="AB4" s="12" t="str">
        <f>Exercício!Z4</f>
        <v>Coxa (Pos)</v>
      </c>
      <c r="AC4" s="11" t="str">
        <f>Exercício!AA4</f>
        <v>Stiff</v>
      </c>
      <c r="AD4" s="12" t="str">
        <f>Exercício!AB4</f>
        <v>Perna</v>
      </c>
      <c r="AE4" s="11" t="str">
        <f>Exercício!AC4</f>
        <v>Gêmeos em pé</v>
      </c>
      <c r="AF4" s="12" t="str">
        <f>Exercício!AD4</f>
        <v>Abdominal</v>
      </c>
      <c r="AG4" s="11" t="str">
        <f>Exercício!AE4</f>
        <v>Elevação de pernas</v>
      </c>
    </row>
    <row r="5" spans="1:33" x14ac:dyDescent="0.25">
      <c r="A5" s="344"/>
      <c r="B5" s="11" t="str">
        <f t="shared" ref="B5:B20" si="0">B4</f>
        <v>Peito</v>
      </c>
      <c r="C5" s="11" t="str">
        <f t="shared" ref="C5:C20" si="1">IF(AND(B5=D5),E5,IF(AND(B5=F5),G5,IF(AND(B5=H5),I5,IF(AND(B5=J5),K5,IF(AND(B5=L5),M5,IF(AND(B5=N5),O5,IF(AND(B5=P5),Q5,IF(AND(B5=R5),S5,IF(AND(B5=T5),U5,IF(AND(B5=V5),W5,IF(AND(B5=X5),Y5,IF(AND(B5=Z5),AA5,IF(AND(B5=AB5),AC5,IF(AND(B5=AD5),AE5,IF(AND(B5=AF5),AG5," ")))))))))))))))</f>
        <v>Supino inclinado</v>
      </c>
      <c r="D5" s="11" t="str">
        <f>Exercício!B5</f>
        <v xml:space="preserve">Trapézio </v>
      </c>
      <c r="E5" s="11" t="str">
        <f>Exercício!C5</f>
        <v>Remada alta</v>
      </c>
      <c r="F5" s="11" t="str">
        <f>Exercício!D5</f>
        <v>Ombro (Cla/Acr)</v>
      </c>
      <c r="G5" s="11" t="str">
        <f>Exercício!E5</f>
        <v>Levantamento lateral</v>
      </c>
      <c r="H5" s="12" t="str">
        <f>Exercício!F5</f>
        <v>Ombro (Esp)</v>
      </c>
      <c r="I5" s="11" t="str">
        <f>Exercício!G5</f>
        <v>Crucifixo inv.</v>
      </c>
      <c r="J5" s="12" t="str">
        <f>Exercício!H5</f>
        <v>Costa</v>
      </c>
      <c r="K5" s="11" t="str">
        <f>Exercício!I5</f>
        <v>Remada sentada</v>
      </c>
      <c r="L5" s="12" t="str">
        <f>Exercício!J5</f>
        <v>Peito</v>
      </c>
      <c r="M5" s="11" t="str">
        <f>Exercício!K5</f>
        <v>Supino inclinado</v>
      </c>
      <c r="N5" s="12" t="str">
        <f>Exercício!L5</f>
        <v>Bíceps</v>
      </c>
      <c r="O5" s="11" t="str">
        <f>Exercício!M5</f>
        <v>Rosca alternada</v>
      </c>
      <c r="P5" s="12" t="str">
        <f>Exercício!N5</f>
        <v>Tríceps</v>
      </c>
      <c r="Q5" s="11" t="str">
        <f>Exercício!O5</f>
        <v>Rosca francesa</v>
      </c>
      <c r="R5" s="11" t="str">
        <f>Exercício!P5</f>
        <v>AnteBraço</v>
      </c>
      <c r="S5" s="11" t="str">
        <f>Exercício!Q5</f>
        <v>Rosca punho inv.</v>
      </c>
      <c r="T5" s="11" t="str">
        <f>Exercício!R5</f>
        <v xml:space="preserve">Glúteo </v>
      </c>
      <c r="U5" s="11" t="str">
        <f>Exercício!S5</f>
        <v>Glúteo 4 apoios</v>
      </c>
      <c r="V5" s="12" t="str">
        <f>Exercício!T5</f>
        <v xml:space="preserve">Abdutor </v>
      </c>
      <c r="W5" s="11" t="str">
        <f>Exercício!U5</f>
        <v>Abdutor apo.</v>
      </c>
      <c r="X5" s="12" t="str">
        <f>Exercício!V5</f>
        <v xml:space="preserve">Adutor </v>
      </c>
      <c r="Y5" s="11" t="str">
        <f>Exercício!W5</f>
        <v>Adutor apo.</v>
      </c>
      <c r="Z5" s="12" t="str">
        <f>Exercício!X5</f>
        <v>Coxa (Ant)</v>
      </c>
      <c r="AA5" s="11" t="str">
        <f>Exercício!Y5</f>
        <v>Agachamento hack</v>
      </c>
      <c r="AB5" s="12" t="str">
        <f>Exercício!Z5</f>
        <v>Coxa (Pos)</v>
      </c>
      <c r="AC5" s="11" t="str">
        <f>Exercício!AA5</f>
        <v>Flexão de perna</v>
      </c>
      <c r="AD5" s="12" t="str">
        <f>Exercício!AB5</f>
        <v>Perna</v>
      </c>
      <c r="AE5" s="11" t="str">
        <f>Exercício!AC5</f>
        <v>Gêmeos sentado</v>
      </c>
      <c r="AF5" s="12" t="str">
        <f>Exercício!AD5</f>
        <v>Abdominal</v>
      </c>
      <c r="AG5" s="11" t="str">
        <f>Exercício!AE5</f>
        <v>Supra-abdominal</v>
      </c>
    </row>
    <row r="6" spans="1:33" x14ac:dyDescent="0.25">
      <c r="A6" s="344"/>
      <c r="B6" s="11" t="str">
        <f t="shared" si="0"/>
        <v>Peito</v>
      </c>
      <c r="C6" s="11" t="str">
        <f t="shared" si="1"/>
        <v>Supino declinado</v>
      </c>
      <c r="D6" s="11" t="str">
        <f>Exercício!B6</f>
        <v xml:space="preserve">Trapézio </v>
      </c>
      <c r="E6" s="11">
        <f>Exercício!C6</f>
        <v>0</v>
      </c>
      <c r="F6" s="11" t="str">
        <f>Exercício!D6</f>
        <v>Ombro (Cla/Acr)</v>
      </c>
      <c r="G6" s="11" t="str">
        <f>Exercício!E6</f>
        <v>Elevação frontal</v>
      </c>
      <c r="H6" s="12" t="str">
        <f>Exercício!F6</f>
        <v>Ombro (Esp)</v>
      </c>
      <c r="I6" s="11">
        <f>Exercício!G6</f>
        <v>0</v>
      </c>
      <c r="J6" s="12" t="str">
        <f>Exercício!H6</f>
        <v>Costa</v>
      </c>
      <c r="K6" s="11" t="str">
        <f>Exercício!I6</f>
        <v>Remada unilteral</v>
      </c>
      <c r="L6" s="12" t="str">
        <f>Exercício!J6</f>
        <v>Peito</v>
      </c>
      <c r="M6" s="11" t="str">
        <f>Exercício!K6</f>
        <v>Supino declinado</v>
      </c>
      <c r="N6" s="12" t="str">
        <f>Exercício!L6</f>
        <v>Bíceps</v>
      </c>
      <c r="O6" s="11" t="str">
        <f>Exercício!M6</f>
        <v>Rosca concentrada</v>
      </c>
      <c r="P6" s="12" t="str">
        <f>Exercício!N6</f>
        <v>Tríceps</v>
      </c>
      <c r="Q6" s="11" t="str">
        <f>Exercício!O6</f>
        <v>Extensão de cotovelo (cabo)</v>
      </c>
      <c r="R6" s="11" t="str">
        <f>Exercício!P6</f>
        <v>AnteBraço</v>
      </c>
      <c r="S6" s="11" t="str">
        <f>Exercício!Q6</f>
        <v>Rosca direta peg. pro.</v>
      </c>
      <c r="T6" s="11" t="str">
        <f>Exercício!R6</f>
        <v xml:space="preserve">Glúteo </v>
      </c>
      <c r="U6" s="11">
        <f>Exercício!S6</f>
        <v>0</v>
      </c>
      <c r="V6" s="12" t="str">
        <f>Exercício!T6</f>
        <v xml:space="preserve">Abdutor </v>
      </c>
      <c r="W6" s="11" t="str">
        <f>Exercício!U6</f>
        <v>Abdutor cabo</v>
      </c>
      <c r="X6" s="12" t="str">
        <f>Exercício!V6</f>
        <v xml:space="preserve">Adutor </v>
      </c>
      <c r="Y6" s="11" t="str">
        <f>Exercício!W6</f>
        <v>Adutor cabo</v>
      </c>
      <c r="Z6" s="12" t="str">
        <f>Exercício!X6</f>
        <v>Coxa (Ant)</v>
      </c>
      <c r="AA6" s="11" t="str">
        <f>Exercício!Y6</f>
        <v>Extensão de perna</v>
      </c>
      <c r="AB6" s="12" t="str">
        <f>Exercício!Z6</f>
        <v>Coxa (Pos)</v>
      </c>
      <c r="AC6" s="11" t="str">
        <f>Exercício!AA6</f>
        <v>Flexora em pé</v>
      </c>
      <c r="AD6" s="12" t="str">
        <f>Exercício!AB6</f>
        <v>Perna</v>
      </c>
      <c r="AE6" s="11" t="str">
        <f>Exercício!AC6</f>
        <v>Burrinho maq.</v>
      </c>
      <c r="AF6" s="12" t="str">
        <f>Exercício!AD6</f>
        <v>Abdominal</v>
      </c>
      <c r="AG6" s="11" t="str">
        <f>Exercício!AE6</f>
        <v>Flexão lateral</v>
      </c>
    </row>
    <row r="7" spans="1:33" x14ac:dyDescent="0.25">
      <c r="A7" s="344"/>
      <c r="B7" s="11" t="str">
        <f t="shared" si="0"/>
        <v>Peito</v>
      </c>
      <c r="C7" s="11" t="str">
        <f t="shared" si="1"/>
        <v>Crucifixo</v>
      </c>
      <c r="D7" s="11" t="str">
        <f>Exercício!B7</f>
        <v xml:space="preserve">Trapézio </v>
      </c>
      <c r="E7" s="11">
        <f>Exercício!C7</f>
        <v>0</v>
      </c>
      <c r="F7" s="11" t="str">
        <f>Exercício!D7</f>
        <v>Ombro (Cla/Acr)</v>
      </c>
      <c r="G7" s="11">
        <f>Exercício!E7</f>
        <v>0</v>
      </c>
      <c r="H7" s="12" t="str">
        <f>Exercício!F7</f>
        <v>Ombro (Esp)</v>
      </c>
      <c r="I7" s="11">
        <f>Exercício!G7</f>
        <v>0</v>
      </c>
      <c r="J7" s="12" t="str">
        <f>Exercício!H7</f>
        <v>Costa</v>
      </c>
      <c r="K7" s="11" t="str">
        <f>Exercício!I7</f>
        <v>Remada curvada</v>
      </c>
      <c r="L7" s="12" t="str">
        <f>Exercício!J7</f>
        <v>Peito</v>
      </c>
      <c r="M7" s="11" t="str">
        <f>Exercício!K7</f>
        <v>Crucifixo</v>
      </c>
      <c r="N7" s="12" t="str">
        <f>Exercício!L7</f>
        <v>Bíceps</v>
      </c>
      <c r="O7" s="11" t="str">
        <f>Exercício!M7</f>
        <v>Rosca scott</v>
      </c>
      <c r="P7" s="12" t="str">
        <f>Exercício!N7</f>
        <v>Tríceps</v>
      </c>
      <c r="Q7" s="11">
        <f>Exercício!O7</f>
        <v>0</v>
      </c>
      <c r="R7" s="11" t="str">
        <f>Exercício!P7</f>
        <v>AnteBraço</v>
      </c>
      <c r="S7" s="11" t="str">
        <f>Exercício!Q7</f>
        <v>Extensão de cotovelo</v>
      </c>
      <c r="T7" s="11" t="str">
        <f>Exercício!R7</f>
        <v xml:space="preserve">Glúteo </v>
      </c>
      <c r="U7" s="11">
        <f>Exercício!S7</f>
        <v>0</v>
      </c>
      <c r="V7" s="12" t="str">
        <f>Exercício!T7</f>
        <v xml:space="preserve">Abdutor </v>
      </c>
      <c r="W7" s="11">
        <f>Exercício!U7</f>
        <v>0</v>
      </c>
      <c r="X7" s="12" t="str">
        <f>Exercício!V7</f>
        <v xml:space="preserve">Adutor </v>
      </c>
      <c r="Y7" s="11">
        <f>Exercício!W7</f>
        <v>0</v>
      </c>
      <c r="Z7" s="12" t="str">
        <f>Exercício!X7</f>
        <v>Coxa (Ant)</v>
      </c>
      <c r="AA7" s="11" t="str">
        <f>Exercício!Y7</f>
        <v>Leg press</v>
      </c>
      <c r="AB7" s="12" t="str">
        <f>Exercício!Z7</f>
        <v>Coxa (Pos)</v>
      </c>
      <c r="AC7" s="11" t="str">
        <f>Exercício!AA7</f>
        <v>Flexora sentado</v>
      </c>
      <c r="AD7" s="12" t="str">
        <f>Exercício!AB7</f>
        <v>Perna</v>
      </c>
      <c r="AE7" s="11" t="str">
        <f>Exercício!AC7</f>
        <v>Tibial</v>
      </c>
      <c r="AF7" s="12" t="str">
        <f>Exercício!AD7</f>
        <v>Abdominal</v>
      </c>
      <c r="AG7" s="11">
        <f>Exercício!AE7</f>
        <v>0</v>
      </c>
    </row>
    <row r="8" spans="1:33" x14ac:dyDescent="0.25">
      <c r="A8" s="344"/>
      <c r="B8" s="11" t="str">
        <f t="shared" si="0"/>
        <v>Peito</v>
      </c>
      <c r="C8" s="11" t="str">
        <f t="shared" si="1"/>
        <v>Cross over</v>
      </c>
      <c r="D8" s="11" t="str">
        <f>Exercício!B8</f>
        <v xml:space="preserve">Trapézio </v>
      </c>
      <c r="E8" s="11">
        <f>Exercício!C8</f>
        <v>0</v>
      </c>
      <c r="F8" s="11" t="str">
        <f>Exercício!D8</f>
        <v>Ombro (Cla/Acr)</v>
      </c>
      <c r="G8" s="11">
        <f>Exercício!E8</f>
        <v>0</v>
      </c>
      <c r="H8" s="12" t="str">
        <f>Exercício!F8</f>
        <v>Ombro (Esp)</v>
      </c>
      <c r="I8" s="11">
        <f>Exercício!G8</f>
        <v>0</v>
      </c>
      <c r="J8" s="12" t="str">
        <f>Exercício!H8</f>
        <v>Costa</v>
      </c>
      <c r="K8" s="11" t="str">
        <f>Exercício!I8</f>
        <v>Levantamento terra</v>
      </c>
      <c r="L8" s="12" t="str">
        <f>Exercício!J8</f>
        <v>Peito</v>
      </c>
      <c r="M8" s="11" t="str">
        <f>Exercício!K8</f>
        <v>Cross over</v>
      </c>
      <c r="N8" s="12" t="str">
        <f>Exercício!L8</f>
        <v>Bíceps</v>
      </c>
      <c r="O8" s="11">
        <f>Exercício!M8</f>
        <v>0</v>
      </c>
      <c r="P8" s="12" t="str">
        <f>Exercício!N8</f>
        <v>Tríceps</v>
      </c>
      <c r="Q8" s="11">
        <f>Exercício!O8</f>
        <v>0</v>
      </c>
      <c r="R8" s="11" t="str">
        <f>Exercício!P8</f>
        <v>AnteBraço</v>
      </c>
      <c r="S8" s="11" t="str">
        <f>Exercício!Q8</f>
        <v>Extensão cot. uni.</v>
      </c>
      <c r="T8" s="11" t="str">
        <f>Exercício!R8</f>
        <v xml:space="preserve">Glúteo </v>
      </c>
      <c r="U8" s="11">
        <f>Exercício!S8</f>
        <v>0</v>
      </c>
      <c r="V8" s="12" t="str">
        <f>Exercício!T8</f>
        <v xml:space="preserve">Abdutor </v>
      </c>
      <c r="W8" s="11">
        <f>Exercício!U8</f>
        <v>0</v>
      </c>
      <c r="X8" s="12" t="str">
        <f>Exercício!V8</f>
        <v xml:space="preserve">Adutor </v>
      </c>
      <c r="Y8" s="11">
        <f>Exercício!W8</f>
        <v>0</v>
      </c>
      <c r="Z8" s="12" t="str">
        <f>Exercício!X8</f>
        <v>Coxa (Ant)</v>
      </c>
      <c r="AA8" s="11" t="str">
        <f>Exercício!Y8</f>
        <v>Avanço</v>
      </c>
      <c r="AB8" s="12" t="str">
        <f>Exercício!Z8</f>
        <v>Coxa (Pos)</v>
      </c>
      <c r="AC8" s="11">
        <f>Exercício!AA8</f>
        <v>0</v>
      </c>
      <c r="AD8" s="12" t="str">
        <f>Exercício!AB8</f>
        <v>Perna</v>
      </c>
      <c r="AE8" s="11">
        <f>Exercício!AC8</f>
        <v>0</v>
      </c>
      <c r="AF8" s="12" t="str">
        <f>Exercício!AD8</f>
        <v>Abdominal</v>
      </c>
      <c r="AG8" s="11">
        <f>Exercício!AE8</f>
        <v>0</v>
      </c>
    </row>
    <row r="9" spans="1:33" x14ac:dyDescent="0.25">
      <c r="A9" s="344"/>
      <c r="B9" s="11" t="str">
        <f t="shared" si="0"/>
        <v>Peito</v>
      </c>
      <c r="C9" s="11" t="str">
        <f t="shared" si="1"/>
        <v>Voador</v>
      </c>
      <c r="D9" s="11" t="str">
        <f>Exercício!B9</f>
        <v xml:space="preserve">Trapézio </v>
      </c>
      <c r="E9" s="11">
        <f>Exercício!C9</f>
        <v>0</v>
      </c>
      <c r="F9" s="11" t="str">
        <f>Exercício!D9</f>
        <v>Ombro (Cla/Acr)</v>
      </c>
      <c r="G9" s="11">
        <f>Exercício!E9</f>
        <v>0</v>
      </c>
      <c r="H9" s="12" t="str">
        <f>Exercício!F9</f>
        <v>Ombro (Esp)</v>
      </c>
      <c r="I9" s="11">
        <f>Exercício!G9</f>
        <v>0</v>
      </c>
      <c r="J9" s="12" t="str">
        <f>Exercício!H9</f>
        <v>Costa</v>
      </c>
      <c r="K9" s="11" t="str">
        <f>Exercício!I9</f>
        <v>Hiperextensão</v>
      </c>
      <c r="L9" s="12" t="str">
        <f>Exercício!J9</f>
        <v>Peito</v>
      </c>
      <c r="M9" s="11" t="str">
        <f>Exercício!K9</f>
        <v>Voador</v>
      </c>
      <c r="N9" s="12" t="str">
        <f>Exercício!L9</f>
        <v>Bíceps</v>
      </c>
      <c r="O9" s="11">
        <f>Exercício!M9</f>
        <v>0</v>
      </c>
      <c r="P9" s="12" t="str">
        <f>Exercício!N9</f>
        <v>Tríceps</v>
      </c>
      <c r="Q9" s="11">
        <f>Exercício!O9</f>
        <v>0</v>
      </c>
      <c r="R9" s="11" t="str">
        <f>Exercício!P9</f>
        <v>AnteBraço</v>
      </c>
      <c r="S9" s="11" t="str">
        <f>Exercício!Q9</f>
        <v>Tríceps uni. Curvado</v>
      </c>
      <c r="T9" s="11" t="str">
        <f>Exercício!R9</f>
        <v xml:space="preserve">Glúteo </v>
      </c>
      <c r="U9" s="11">
        <f>Exercício!S9</f>
        <v>0</v>
      </c>
      <c r="V9" s="12" t="str">
        <f>Exercício!T9</f>
        <v xml:space="preserve">Abdutor </v>
      </c>
      <c r="W9" s="11">
        <f>Exercício!U9</f>
        <v>0</v>
      </c>
      <c r="X9" s="12" t="str">
        <f>Exercício!V9</f>
        <v xml:space="preserve">Adutor </v>
      </c>
      <c r="Y9" s="11">
        <f>Exercício!W9</f>
        <v>0</v>
      </c>
      <c r="Z9" s="12" t="str">
        <f>Exercício!X9</f>
        <v>Coxa (Ant)</v>
      </c>
      <c r="AA9" s="11">
        <f>Exercício!Y9</f>
        <v>0</v>
      </c>
      <c r="AB9" s="12" t="str">
        <f>Exercício!Z9</f>
        <v>Coxa (Pos)</v>
      </c>
      <c r="AC9" s="11">
        <f>Exercício!AA9</f>
        <v>0</v>
      </c>
      <c r="AD9" s="12" t="str">
        <f>Exercício!AB9</f>
        <v>Perna</v>
      </c>
      <c r="AE9" s="11">
        <f>Exercício!AC9</f>
        <v>0</v>
      </c>
      <c r="AF9" s="12" t="str">
        <f>Exercício!AD9</f>
        <v>Abdominal</v>
      </c>
      <c r="AG9" s="11">
        <f>Exercício!AE9</f>
        <v>0</v>
      </c>
    </row>
    <row r="10" spans="1:33" x14ac:dyDescent="0.25">
      <c r="A10" s="344"/>
      <c r="B10" s="11" t="str">
        <f t="shared" si="0"/>
        <v>Peito</v>
      </c>
      <c r="C10" s="11" t="str">
        <f t="shared" si="1"/>
        <v>Paralelas</v>
      </c>
      <c r="D10" s="11" t="str">
        <f>Exercício!B10</f>
        <v xml:space="preserve">Trapézio </v>
      </c>
      <c r="E10" s="11">
        <f>Exercício!C10</f>
        <v>0</v>
      </c>
      <c r="F10" s="11" t="str">
        <f>Exercício!D10</f>
        <v>Ombro (Cla/Acr)</v>
      </c>
      <c r="G10" s="11">
        <f>Exercício!E10</f>
        <v>0</v>
      </c>
      <c r="H10" s="12" t="str">
        <f>Exercício!F10</f>
        <v>Ombro (Esp)</v>
      </c>
      <c r="I10" s="11">
        <f>Exercício!G10</f>
        <v>0</v>
      </c>
      <c r="J10" s="12" t="str">
        <f>Exercício!H10</f>
        <v>Costa</v>
      </c>
      <c r="K10" s="11">
        <f>Exercício!I10</f>
        <v>0</v>
      </c>
      <c r="L10" s="12" t="str">
        <f>Exercício!J10</f>
        <v>Peito</v>
      </c>
      <c r="M10" s="11" t="str">
        <f>Exercício!K10</f>
        <v>Paralelas</v>
      </c>
      <c r="N10" s="12" t="str">
        <f>Exercício!L10</f>
        <v>Bíceps</v>
      </c>
      <c r="O10" s="11">
        <f>Exercício!M10</f>
        <v>0</v>
      </c>
      <c r="P10" s="12" t="str">
        <f>Exercício!N10</f>
        <v>Tríceps</v>
      </c>
      <c r="Q10" s="11">
        <f>Exercício!O10</f>
        <v>0</v>
      </c>
      <c r="R10" s="11" t="str">
        <f>Exercício!P10</f>
        <v>AnteBraço</v>
      </c>
      <c r="S10" s="11">
        <f>Exercício!Q10</f>
        <v>0</v>
      </c>
      <c r="T10" s="11" t="str">
        <f>Exercício!R10</f>
        <v xml:space="preserve">Glúteo </v>
      </c>
      <c r="U10" s="11">
        <f>Exercício!S10</f>
        <v>0</v>
      </c>
      <c r="V10" s="12" t="str">
        <f>Exercício!T10</f>
        <v xml:space="preserve">Abdutor </v>
      </c>
      <c r="W10" s="11">
        <f>Exercício!U10</f>
        <v>0</v>
      </c>
      <c r="X10" s="12" t="str">
        <f>Exercício!V10</f>
        <v xml:space="preserve">Adutor </v>
      </c>
      <c r="Y10" s="11">
        <f>Exercício!W10</f>
        <v>0</v>
      </c>
      <c r="Z10" s="12" t="str">
        <f>Exercício!X10</f>
        <v>Coxa (Ant)</v>
      </c>
      <c r="AA10" s="11">
        <f>Exercício!Y10</f>
        <v>0</v>
      </c>
      <c r="AB10" s="12" t="str">
        <f>Exercício!Z10</f>
        <v>Coxa (Pos)</v>
      </c>
      <c r="AC10" s="11">
        <f>Exercício!AA10</f>
        <v>0</v>
      </c>
      <c r="AD10" s="12" t="str">
        <f>Exercício!AB10</f>
        <v>Perna</v>
      </c>
      <c r="AE10" s="11">
        <f>Exercício!AC10</f>
        <v>0</v>
      </c>
      <c r="AF10" s="12" t="str">
        <f>Exercício!AD10</f>
        <v>Abdominal</v>
      </c>
      <c r="AG10" s="11">
        <f>Exercício!AE10</f>
        <v>0</v>
      </c>
    </row>
    <row r="11" spans="1:33" x14ac:dyDescent="0.25">
      <c r="A11" s="344"/>
      <c r="B11" s="11" t="str">
        <f t="shared" si="0"/>
        <v>Peito</v>
      </c>
      <c r="C11" s="11">
        <f t="shared" si="1"/>
        <v>0</v>
      </c>
      <c r="D11" s="11" t="str">
        <f>Exercício!B11</f>
        <v xml:space="preserve">Trapézio </v>
      </c>
      <c r="E11" s="11">
        <f>Exercício!C11</f>
        <v>0</v>
      </c>
      <c r="F11" s="11" t="str">
        <f>Exercício!D11</f>
        <v>Ombro (Cla/Acr)</v>
      </c>
      <c r="G11" s="11">
        <f>Exercício!E11</f>
        <v>0</v>
      </c>
      <c r="H11" s="12" t="str">
        <f>Exercício!F11</f>
        <v>Ombro (Esp)</v>
      </c>
      <c r="I11" s="11">
        <f>Exercício!G11</f>
        <v>0</v>
      </c>
      <c r="J11" s="12" t="str">
        <f>Exercício!H11</f>
        <v>Costa</v>
      </c>
      <c r="K11" s="11">
        <f>Exercício!I11</f>
        <v>0</v>
      </c>
      <c r="L11" s="12" t="str">
        <f>Exercício!J11</f>
        <v>Peito</v>
      </c>
      <c r="M11" s="11">
        <f>Exercício!K11</f>
        <v>0</v>
      </c>
      <c r="N11" s="12" t="str">
        <f>Exercício!L11</f>
        <v>Bíceps</v>
      </c>
      <c r="O11" s="11">
        <f>Exercício!M11</f>
        <v>0</v>
      </c>
      <c r="P11" s="12" t="str">
        <f>Exercício!N11</f>
        <v>Tríceps</v>
      </c>
      <c r="Q11" s="11">
        <f>Exercício!O11</f>
        <v>0</v>
      </c>
      <c r="R11" s="11" t="str">
        <f>Exercício!P11</f>
        <v>AnteBraço</v>
      </c>
      <c r="S11" s="11">
        <f>Exercício!Q11</f>
        <v>0</v>
      </c>
      <c r="T11" s="11" t="str">
        <f>Exercício!R11</f>
        <v xml:space="preserve">Glúteo </v>
      </c>
      <c r="U11" s="11">
        <f>Exercício!S11</f>
        <v>0</v>
      </c>
      <c r="V11" s="12" t="str">
        <f>Exercício!T11</f>
        <v xml:space="preserve">Abdutor </v>
      </c>
      <c r="W11" s="11">
        <f>Exercício!U11</f>
        <v>0</v>
      </c>
      <c r="X11" s="12" t="str">
        <f>Exercício!V11</f>
        <v xml:space="preserve">Adutor </v>
      </c>
      <c r="Y11" s="11">
        <f>Exercício!W11</f>
        <v>0</v>
      </c>
      <c r="Z11" s="12" t="str">
        <f>Exercício!X11</f>
        <v>Coxa (Ant)</v>
      </c>
      <c r="AA11" s="11">
        <f>Exercício!Y11</f>
        <v>0</v>
      </c>
      <c r="AB11" s="12" t="str">
        <f>Exercício!Z11</f>
        <v>Coxa (Pos)</v>
      </c>
      <c r="AC11" s="11">
        <f>Exercício!AA11</f>
        <v>0</v>
      </c>
      <c r="AD11" s="12" t="str">
        <f>Exercício!AB11</f>
        <v>Perna</v>
      </c>
      <c r="AE11" s="11">
        <f>Exercício!AC11</f>
        <v>0</v>
      </c>
      <c r="AF11" s="12" t="str">
        <f>Exercício!AD11</f>
        <v>Abdominal</v>
      </c>
      <c r="AG11" s="11">
        <f>Exercício!AE11</f>
        <v>0</v>
      </c>
    </row>
    <row r="12" spans="1:33" x14ac:dyDescent="0.25">
      <c r="A12" s="344"/>
      <c r="B12" s="11" t="str">
        <f t="shared" si="0"/>
        <v>Peito</v>
      </c>
      <c r="C12" s="11">
        <f t="shared" si="1"/>
        <v>0</v>
      </c>
      <c r="D12" s="11" t="str">
        <f>Exercício!B12</f>
        <v xml:space="preserve">Trapézio </v>
      </c>
      <c r="E12" s="11">
        <f>Exercício!C12</f>
        <v>0</v>
      </c>
      <c r="F12" s="11" t="str">
        <f>Exercício!D12</f>
        <v>Ombro (Cla/Acr)</v>
      </c>
      <c r="G12" s="11">
        <f>Exercício!E12</f>
        <v>0</v>
      </c>
      <c r="H12" s="12" t="str">
        <f>Exercício!F12</f>
        <v>Ombro (Esp)</v>
      </c>
      <c r="I12" s="11">
        <f>Exercício!G12</f>
        <v>0</v>
      </c>
      <c r="J12" s="12" t="str">
        <f>Exercício!H12</f>
        <v>Costa</v>
      </c>
      <c r="K12" s="11">
        <f>Exercício!I12</f>
        <v>0</v>
      </c>
      <c r="L12" s="12" t="str">
        <f>Exercício!J12</f>
        <v>Peito</v>
      </c>
      <c r="M12" s="11">
        <f>Exercício!K12</f>
        <v>0</v>
      </c>
      <c r="N12" s="12" t="str">
        <f>Exercício!L12</f>
        <v>Bíceps</v>
      </c>
      <c r="O12" s="11">
        <f>Exercício!M12</f>
        <v>0</v>
      </c>
      <c r="P12" s="12" t="str">
        <f>Exercício!N12</f>
        <v>Tríceps</v>
      </c>
      <c r="Q12" s="11">
        <f>Exercício!O12</f>
        <v>0</v>
      </c>
      <c r="R12" s="11" t="str">
        <f>Exercício!P12</f>
        <v>AnteBraço</v>
      </c>
      <c r="S12" s="11">
        <f>Exercício!Q12</f>
        <v>0</v>
      </c>
      <c r="T12" s="11" t="str">
        <f>Exercício!R12</f>
        <v xml:space="preserve">Glúteo </v>
      </c>
      <c r="U12" s="11">
        <f>Exercício!S12</f>
        <v>0</v>
      </c>
      <c r="V12" s="12" t="str">
        <f>Exercício!T12</f>
        <v xml:space="preserve">Abdutor </v>
      </c>
      <c r="W12" s="11">
        <f>Exercício!U12</f>
        <v>0</v>
      </c>
      <c r="X12" s="12" t="str">
        <f>Exercício!V12</f>
        <v xml:space="preserve">Adutor </v>
      </c>
      <c r="Y12" s="11">
        <f>Exercício!W12</f>
        <v>0</v>
      </c>
      <c r="Z12" s="12" t="str">
        <f>Exercício!X12</f>
        <v>Coxa (Ant)</v>
      </c>
      <c r="AA12" s="11">
        <f>Exercício!Y12</f>
        <v>0</v>
      </c>
      <c r="AB12" s="12" t="str">
        <f>Exercício!Z12</f>
        <v>Coxa (Pos)</v>
      </c>
      <c r="AC12" s="11">
        <f>Exercício!AA12</f>
        <v>0</v>
      </c>
      <c r="AD12" s="12" t="str">
        <f>Exercício!AB12</f>
        <v>Perna</v>
      </c>
      <c r="AE12" s="11">
        <f>Exercício!AC12</f>
        <v>0</v>
      </c>
      <c r="AF12" s="12" t="str">
        <f>Exercício!AD12</f>
        <v>Abdominal</v>
      </c>
      <c r="AG12" s="11">
        <f>Exercício!AE12</f>
        <v>0</v>
      </c>
    </row>
    <row r="13" spans="1:33" x14ac:dyDescent="0.25">
      <c r="A13" s="344"/>
      <c r="B13" s="11" t="str">
        <f t="shared" si="0"/>
        <v>Peito</v>
      </c>
      <c r="C13" s="11">
        <f t="shared" si="1"/>
        <v>0</v>
      </c>
      <c r="D13" s="11" t="str">
        <f>Exercício!B13</f>
        <v xml:space="preserve">Trapézio </v>
      </c>
      <c r="E13" s="11">
        <f>Exercício!C13</f>
        <v>0</v>
      </c>
      <c r="F13" s="11" t="str">
        <f>Exercício!D13</f>
        <v>Ombro (Cla/Acr)</v>
      </c>
      <c r="G13" s="11">
        <f>Exercício!E13</f>
        <v>0</v>
      </c>
      <c r="H13" s="12" t="str">
        <f>Exercício!F13</f>
        <v>Ombro (Esp)</v>
      </c>
      <c r="I13" s="11">
        <f>Exercício!G13</f>
        <v>0</v>
      </c>
      <c r="J13" s="12" t="str">
        <f>Exercício!H13</f>
        <v>Costa</v>
      </c>
      <c r="K13" s="11">
        <f>Exercício!I13</f>
        <v>0</v>
      </c>
      <c r="L13" s="12" t="str">
        <f>Exercício!J13</f>
        <v>Peito</v>
      </c>
      <c r="M13" s="11">
        <f>Exercício!K13</f>
        <v>0</v>
      </c>
      <c r="N13" s="12" t="str">
        <f>Exercício!L13</f>
        <v>Bíceps</v>
      </c>
      <c r="O13" s="11">
        <f>Exercício!M13</f>
        <v>0</v>
      </c>
      <c r="P13" s="12" t="str">
        <f>Exercício!N13</f>
        <v>Tríceps</v>
      </c>
      <c r="Q13" s="11">
        <f>Exercício!O13</f>
        <v>0</v>
      </c>
      <c r="R13" s="11" t="str">
        <f>Exercício!P13</f>
        <v>AnteBraço</v>
      </c>
      <c r="S13" s="11">
        <f>Exercício!Q13</f>
        <v>0</v>
      </c>
      <c r="T13" s="11" t="str">
        <f>Exercício!R13</f>
        <v xml:space="preserve">Glúteo </v>
      </c>
      <c r="U13" s="11">
        <f>Exercício!S13</f>
        <v>0</v>
      </c>
      <c r="V13" s="12" t="str">
        <f>Exercício!T13</f>
        <v xml:space="preserve">Abdutor </v>
      </c>
      <c r="W13" s="11">
        <f>Exercício!U13</f>
        <v>0</v>
      </c>
      <c r="X13" s="12" t="str">
        <f>Exercício!V13</f>
        <v xml:space="preserve">Adutor </v>
      </c>
      <c r="Y13" s="11">
        <f>Exercício!W13</f>
        <v>0</v>
      </c>
      <c r="Z13" s="12" t="str">
        <f>Exercício!X13</f>
        <v>Coxa (Ant)</v>
      </c>
      <c r="AA13" s="11">
        <f>Exercício!Y13</f>
        <v>0</v>
      </c>
      <c r="AB13" s="12" t="str">
        <f>Exercício!Z13</f>
        <v>Coxa (Pos)</v>
      </c>
      <c r="AC13" s="11">
        <f>Exercício!AA13</f>
        <v>0</v>
      </c>
      <c r="AD13" s="12" t="str">
        <f>Exercício!AB13</f>
        <v>Perna</v>
      </c>
      <c r="AE13" s="11">
        <f>Exercício!AC13</f>
        <v>0</v>
      </c>
      <c r="AF13" s="12" t="str">
        <f>Exercício!AD13</f>
        <v>Abdominal</v>
      </c>
      <c r="AG13" s="11">
        <f>Exercício!AE13</f>
        <v>0</v>
      </c>
    </row>
    <row r="14" spans="1:33" x14ac:dyDescent="0.25">
      <c r="A14" s="344"/>
      <c r="B14" s="11" t="str">
        <f t="shared" si="0"/>
        <v>Peito</v>
      </c>
      <c r="C14" s="11">
        <f t="shared" si="1"/>
        <v>0</v>
      </c>
      <c r="D14" s="11" t="str">
        <f>Exercício!B14</f>
        <v xml:space="preserve">Trapézio </v>
      </c>
      <c r="E14" s="11">
        <f>Exercício!C14</f>
        <v>0</v>
      </c>
      <c r="F14" s="11" t="str">
        <f>Exercício!D14</f>
        <v>Ombro (Cla/Acr)</v>
      </c>
      <c r="G14" s="11">
        <f>Exercício!E14</f>
        <v>0</v>
      </c>
      <c r="H14" s="12" t="str">
        <f>Exercício!F14</f>
        <v>Ombro (Esp)</v>
      </c>
      <c r="I14" s="11">
        <f>Exercício!G14</f>
        <v>0</v>
      </c>
      <c r="J14" s="12" t="str">
        <f>Exercício!H14</f>
        <v>Costa</v>
      </c>
      <c r="K14" s="11">
        <f>Exercício!I14</f>
        <v>0</v>
      </c>
      <c r="L14" s="12" t="str">
        <f>Exercício!J14</f>
        <v>Peito</v>
      </c>
      <c r="M14" s="11">
        <f>Exercício!K14</f>
        <v>0</v>
      </c>
      <c r="N14" s="12" t="str">
        <f>Exercício!L14</f>
        <v>Bíceps</v>
      </c>
      <c r="O14" s="11">
        <f>Exercício!M14</f>
        <v>0</v>
      </c>
      <c r="P14" s="12" t="str">
        <f>Exercício!N14</f>
        <v>Tríceps</v>
      </c>
      <c r="Q14" s="11">
        <f>Exercício!O14</f>
        <v>0</v>
      </c>
      <c r="R14" s="11" t="str">
        <f>Exercício!P14</f>
        <v>AnteBraço</v>
      </c>
      <c r="S14" s="11">
        <f>Exercício!Q14</f>
        <v>0</v>
      </c>
      <c r="T14" s="11" t="str">
        <f>Exercício!R14</f>
        <v xml:space="preserve">Glúteo </v>
      </c>
      <c r="U14" s="11">
        <f>Exercício!S14</f>
        <v>0</v>
      </c>
      <c r="V14" s="12" t="str">
        <f>Exercício!T14</f>
        <v xml:space="preserve">Abdutor </v>
      </c>
      <c r="W14" s="11">
        <f>Exercício!U14</f>
        <v>0</v>
      </c>
      <c r="X14" s="12" t="str">
        <f>Exercício!V14</f>
        <v xml:space="preserve">Adutor </v>
      </c>
      <c r="Y14" s="11">
        <f>Exercício!W14</f>
        <v>0</v>
      </c>
      <c r="Z14" s="12" t="str">
        <f>Exercício!X14</f>
        <v>Coxa (Ant)</v>
      </c>
      <c r="AA14" s="11">
        <f>Exercício!Y14</f>
        <v>0</v>
      </c>
      <c r="AB14" s="12" t="str">
        <f>Exercício!Z14</f>
        <v>Coxa (Pos)</v>
      </c>
      <c r="AC14" s="11">
        <f>Exercício!AA14</f>
        <v>0</v>
      </c>
      <c r="AD14" s="12" t="str">
        <f>Exercício!AB14</f>
        <v>Perna</v>
      </c>
      <c r="AE14" s="11">
        <f>Exercício!AC14</f>
        <v>0</v>
      </c>
      <c r="AF14" s="12" t="str">
        <f>Exercício!AD14</f>
        <v>Abdominal</v>
      </c>
      <c r="AG14" s="11">
        <f>Exercício!AE14</f>
        <v>0</v>
      </c>
    </row>
    <row r="15" spans="1:33" x14ac:dyDescent="0.25">
      <c r="A15" s="344"/>
      <c r="B15" s="11" t="str">
        <f t="shared" si="0"/>
        <v>Peito</v>
      </c>
      <c r="C15" s="11">
        <f t="shared" si="1"/>
        <v>0</v>
      </c>
      <c r="D15" s="11" t="str">
        <f>Exercício!B15</f>
        <v xml:space="preserve">Trapézio </v>
      </c>
      <c r="E15" s="11">
        <f>Exercício!C15</f>
        <v>0</v>
      </c>
      <c r="F15" s="11" t="str">
        <f>Exercício!D15</f>
        <v>Ombro (Cla/Acr)</v>
      </c>
      <c r="G15" s="11">
        <f>Exercício!E15</f>
        <v>0</v>
      </c>
      <c r="H15" s="12" t="str">
        <f>Exercício!F15</f>
        <v>Ombro (Esp)</v>
      </c>
      <c r="I15" s="11">
        <f>Exercício!G15</f>
        <v>0</v>
      </c>
      <c r="J15" s="12" t="str">
        <f>Exercício!H15</f>
        <v>Costa</v>
      </c>
      <c r="K15" s="11">
        <f>Exercício!I15</f>
        <v>0</v>
      </c>
      <c r="L15" s="12" t="str">
        <f>Exercício!J15</f>
        <v>Peito</v>
      </c>
      <c r="M15" s="11">
        <f>Exercício!K15</f>
        <v>0</v>
      </c>
      <c r="N15" s="12" t="str">
        <f>Exercício!L15</f>
        <v>Bíceps</v>
      </c>
      <c r="O15" s="11">
        <f>Exercício!M15</f>
        <v>0</v>
      </c>
      <c r="P15" s="12" t="str">
        <f>Exercício!N15</f>
        <v>Tríceps</v>
      </c>
      <c r="Q15" s="11">
        <f>Exercício!O15</f>
        <v>0</v>
      </c>
      <c r="R15" s="11" t="str">
        <f>Exercício!P15</f>
        <v>AnteBraço</v>
      </c>
      <c r="S15" s="11">
        <f>Exercício!Q15</f>
        <v>0</v>
      </c>
      <c r="T15" s="11" t="str">
        <f>Exercício!R15</f>
        <v xml:space="preserve">Glúteo </v>
      </c>
      <c r="U15" s="11">
        <f>Exercício!S15</f>
        <v>0</v>
      </c>
      <c r="V15" s="12" t="str">
        <f>Exercício!T15</f>
        <v xml:space="preserve">Abdutor </v>
      </c>
      <c r="W15" s="11">
        <f>Exercício!U15</f>
        <v>0</v>
      </c>
      <c r="X15" s="12" t="str">
        <f>Exercício!V15</f>
        <v xml:space="preserve">Adutor </v>
      </c>
      <c r="Y15" s="11">
        <f>Exercício!W15</f>
        <v>0</v>
      </c>
      <c r="Z15" s="12" t="str">
        <f>Exercício!X15</f>
        <v>Coxa (Ant)</v>
      </c>
      <c r="AA15" s="11">
        <f>Exercício!Y15</f>
        <v>0</v>
      </c>
      <c r="AB15" s="12" t="str">
        <f>Exercício!Z15</f>
        <v>Coxa (Pos)</v>
      </c>
      <c r="AC15" s="11">
        <f>Exercício!AA15</f>
        <v>0</v>
      </c>
      <c r="AD15" s="12" t="str">
        <f>Exercício!AB15</f>
        <v>Perna</v>
      </c>
      <c r="AE15" s="11">
        <f>Exercício!AC15</f>
        <v>0</v>
      </c>
      <c r="AF15" s="12" t="str">
        <f>Exercício!AD15</f>
        <v>Abdominal</v>
      </c>
      <c r="AG15" s="11">
        <f>Exercício!AE15</f>
        <v>0</v>
      </c>
    </row>
    <row r="16" spans="1:33" x14ac:dyDescent="0.25">
      <c r="A16" s="344"/>
      <c r="B16" s="11" t="str">
        <f t="shared" si="0"/>
        <v>Peito</v>
      </c>
      <c r="C16" s="11">
        <f t="shared" si="1"/>
        <v>0</v>
      </c>
      <c r="D16" s="11" t="str">
        <f>Exercício!B16</f>
        <v xml:space="preserve">Trapézio </v>
      </c>
      <c r="E16" s="11">
        <f>Exercício!C16</f>
        <v>0</v>
      </c>
      <c r="F16" s="11" t="str">
        <f>Exercício!D16</f>
        <v>Ombro (Cla/Acr)</v>
      </c>
      <c r="G16" s="11">
        <f>Exercício!E16</f>
        <v>0</v>
      </c>
      <c r="H16" s="12" t="str">
        <f>Exercício!F16</f>
        <v>Ombro (Esp)</v>
      </c>
      <c r="I16" s="11">
        <f>Exercício!G16</f>
        <v>0</v>
      </c>
      <c r="J16" s="12" t="str">
        <f>Exercício!H16</f>
        <v>Costa</v>
      </c>
      <c r="K16" s="11">
        <f>Exercício!I16</f>
        <v>0</v>
      </c>
      <c r="L16" s="12" t="str">
        <f>Exercício!J16</f>
        <v>Peito</v>
      </c>
      <c r="M16" s="11">
        <f>Exercício!K16</f>
        <v>0</v>
      </c>
      <c r="N16" s="12" t="str">
        <f>Exercício!L16</f>
        <v>Bíceps</v>
      </c>
      <c r="O16" s="11">
        <f>Exercício!M16</f>
        <v>0</v>
      </c>
      <c r="P16" s="12" t="str">
        <f>Exercício!N16</f>
        <v>Tríceps</v>
      </c>
      <c r="Q16" s="11">
        <f>Exercício!O16</f>
        <v>0</v>
      </c>
      <c r="R16" s="11" t="str">
        <f>Exercício!P16</f>
        <v>AnteBraço</v>
      </c>
      <c r="S16" s="11">
        <f>Exercício!Q16</f>
        <v>0</v>
      </c>
      <c r="T16" s="11" t="str">
        <f>Exercício!R16</f>
        <v xml:space="preserve">Glúteo </v>
      </c>
      <c r="U16" s="11">
        <f>Exercício!S16</f>
        <v>0</v>
      </c>
      <c r="V16" s="12" t="str">
        <f>Exercício!T16</f>
        <v xml:space="preserve">Abdutor </v>
      </c>
      <c r="W16" s="11">
        <f>Exercício!U16</f>
        <v>0</v>
      </c>
      <c r="X16" s="12" t="str">
        <f>Exercício!V16</f>
        <v xml:space="preserve">Adutor </v>
      </c>
      <c r="Y16" s="11">
        <f>Exercício!W16</f>
        <v>0</v>
      </c>
      <c r="Z16" s="12" t="str">
        <f>Exercício!X16</f>
        <v>Coxa (Ant)</v>
      </c>
      <c r="AA16" s="11">
        <f>Exercício!Y16</f>
        <v>0</v>
      </c>
      <c r="AB16" s="12" t="str">
        <f>Exercício!Z16</f>
        <v>Coxa (Pos)</v>
      </c>
      <c r="AC16" s="11">
        <f>Exercício!AA16</f>
        <v>0</v>
      </c>
      <c r="AD16" s="12" t="str">
        <f>Exercício!AB16</f>
        <v>Perna</v>
      </c>
      <c r="AE16" s="11">
        <f>Exercício!AC16</f>
        <v>0</v>
      </c>
      <c r="AF16" s="12" t="str">
        <f>Exercício!AD16</f>
        <v>Abdominal</v>
      </c>
      <c r="AG16" s="11">
        <f>Exercício!AE16</f>
        <v>0</v>
      </c>
    </row>
    <row r="17" spans="1:33" x14ac:dyDescent="0.25">
      <c r="A17" s="344"/>
      <c r="B17" s="11" t="str">
        <f t="shared" si="0"/>
        <v>Peito</v>
      </c>
      <c r="C17" s="11">
        <f t="shared" si="1"/>
        <v>0</v>
      </c>
      <c r="D17" s="11" t="str">
        <f>Exercício!B17</f>
        <v xml:space="preserve">Trapézio </v>
      </c>
      <c r="E17" s="11">
        <f>Exercício!C17</f>
        <v>0</v>
      </c>
      <c r="F17" s="11" t="str">
        <f>Exercício!D17</f>
        <v>Ombro (Cla/Acr)</v>
      </c>
      <c r="G17" s="11">
        <f>Exercício!E17</f>
        <v>0</v>
      </c>
      <c r="H17" s="12" t="str">
        <f>Exercício!F17</f>
        <v>Ombro (Esp)</v>
      </c>
      <c r="I17" s="11">
        <f>Exercício!G17</f>
        <v>0</v>
      </c>
      <c r="J17" s="12" t="str">
        <f>Exercício!H17</f>
        <v>Costa</v>
      </c>
      <c r="K17" s="11">
        <f>Exercício!I17</f>
        <v>0</v>
      </c>
      <c r="L17" s="12" t="str">
        <f>Exercício!J17</f>
        <v>Peito</v>
      </c>
      <c r="M17" s="11">
        <f>Exercício!K17</f>
        <v>0</v>
      </c>
      <c r="N17" s="12" t="str">
        <f>Exercício!L17</f>
        <v>Bíceps</v>
      </c>
      <c r="O17" s="11">
        <f>Exercício!M17</f>
        <v>0</v>
      </c>
      <c r="P17" s="12" t="str">
        <f>Exercício!N17</f>
        <v>Tríceps</v>
      </c>
      <c r="Q17" s="11">
        <f>Exercício!O17</f>
        <v>0</v>
      </c>
      <c r="R17" s="11" t="str">
        <f>Exercício!P17</f>
        <v>AnteBraço</v>
      </c>
      <c r="S17" s="11">
        <f>Exercício!Q17</f>
        <v>0</v>
      </c>
      <c r="T17" s="11" t="str">
        <f>Exercício!R17</f>
        <v xml:space="preserve">Glúteo </v>
      </c>
      <c r="U17" s="11">
        <f>Exercício!S17</f>
        <v>0</v>
      </c>
      <c r="V17" s="12" t="str">
        <f>Exercício!T17</f>
        <v xml:space="preserve">Abdutor </v>
      </c>
      <c r="W17" s="11">
        <f>Exercício!U17</f>
        <v>0</v>
      </c>
      <c r="X17" s="12" t="str">
        <f>Exercício!V17</f>
        <v xml:space="preserve">Adutor </v>
      </c>
      <c r="Y17" s="11">
        <f>Exercício!W17</f>
        <v>0</v>
      </c>
      <c r="Z17" s="12" t="str">
        <f>Exercício!X17</f>
        <v>Coxa (Ant)</v>
      </c>
      <c r="AA17" s="11">
        <f>Exercício!Y17</f>
        <v>0</v>
      </c>
      <c r="AB17" s="12" t="str">
        <f>Exercício!Z17</f>
        <v>Coxa (Pos)</v>
      </c>
      <c r="AC17" s="11">
        <f>Exercício!AA17</f>
        <v>0</v>
      </c>
      <c r="AD17" s="12" t="str">
        <f>Exercício!AB17</f>
        <v>Perna</v>
      </c>
      <c r="AE17" s="11">
        <f>Exercício!AC17</f>
        <v>0</v>
      </c>
      <c r="AF17" s="12" t="str">
        <f>Exercício!AD17</f>
        <v>Abdominal</v>
      </c>
      <c r="AG17" s="11">
        <f>Exercício!AE17</f>
        <v>0</v>
      </c>
    </row>
    <row r="18" spans="1:33" x14ac:dyDescent="0.25">
      <c r="A18" s="344"/>
      <c r="B18" s="11" t="str">
        <f t="shared" si="0"/>
        <v>Peito</v>
      </c>
      <c r="C18" s="11">
        <f t="shared" si="1"/>
        <v>0</v>
      </c>
      <c r="D18" s="11" t="str">
        <f>Exercício!B18</f>
        <v xml:space="preserve">Trapézio </v>
      </c>
      <c r="E18" s="11">
        <f>Exercício!C18</f>
        <v>0</v>
      </c>
      <c r="F18" s="11" t="str">
        <f>Exercício!D18</f>
        <v>Ombro (Cla/Acr)</v>
      </c>
      <c r="G18" s="11">
        <f>Exercício!E18</f>
        <v>0</v>
      </c>
      <c r="H18" s="12" t="str">
        <f>Exercício!F18</f>
        <v>Ombro (Esp)</v>
      </c>
      <c r="I18" s="11">
        <f>Exercício!G18</f>
        <v>0</v>
      </c>
      <c r="J18" s="12" t="str">
        <f>Exercício!H18</f>
        <v>Costa</v>
      </c>
      <c r="K18" s="11">
        <f>Exercício!I18</f>
        <v>0</v>
      </c>
      <c r="L18" s="12" t="str">
        <f>Exercício!J18</f>
        <v>Peito</v>
      </c>
      <c r="M18" s="11">
        <f>Exercício!K18</f>
        <v>0</v>
      </c>
      <c r="N18" s="12" t="str">
        <f>Exercício!L18</f>
        <v>Bíceps</v>
      </c>
      <c r="O18" s="11">
        <f>Exercício!M18</f>
        <v>0</v>
      </c>
      <c r="P18" s="12" t="str">
        <f>Exercício!N18</f>
        <v>Tríceps</v>
      </c>
      <c r="Q18" s="11">
        <f>Exercício!O18</f>
        <v>0</v>
      </c>
      <c r="R18" s="11" t="str">
        <f>Exercício!P18</f>
        <v>AnteBraço</v>
      </c>
      <c r="S18" s="11">
        <f>Exercício!Q18</f>
        <v>0</v>
      </c>
      <c r="T18" s="11" t="str">
        <f>Exercício!R18</f>
        <v xml:space="preserve">Glúteo </v>
      </c>
      <c r="U18" s="11">
        <f>Exercício!S18</f>
        <v>0</v>
      </c>
      <c r="V18" s="12" t="str">
        <f>Exercício!T18</f>
        <v xml:space="preserve">Abdutor </v>
      </c>
      <c r="W18" s="11">
        <f>Exercício!U18</f>
        <v>0</v>
      </c>
      <c r="X18" s="12" t="str">
        <f>Exercício!V18</f>
        <v xml:space="preserve">Adutor </v>
      </c>
      <c r="Y18" s="11">
        <f>Exercício!W18</f>
        <v>0</v>
      </c>
      <c r="Z18" s="12" t="str">
        <f>Exercício!X18</f>
        <v>Coxa (Ant)</v>
      </c>
      <c r="AA18" s="11">
        <f>Exercício!Y18</f>
        <v>0</v>
      </c>
      <c r="AB18" s="12" t="str">
        <f>Exercício!Z18</f>
        <v>Coxa (Pos)</v>
      </c>
      <c r="AC18" s="11">
        <f>Exercício!AA18</f>
        <v>0</v>
      </c>
      <c r="AD18" s="12" t="str">
        <f>Exercício!AB18</f>
        <v>Perna</v>
      </c>
      <c r="AE18" s="11">
        <f>Exercício!AC18</f>
        <v>0</v>
      </c>
      <c r="AF18" s="12" t="str">
        <f>Exercício!AD18</f>
        <v>Abdominal</v>
      </c>
      <c r="AG18" s="11">
        <f>Exercício!AE18</f>
        <v>0</v>
      </c>
    </row>
    <row r="19" spans="1:33" x14ac:dyDescent="0.25">
      <c r="A19" s="344"/>
      <c r="B19" s="11" t="str">
        <f t="shared" si="0"/>
        <v>Peito</v>
      </c>
      <c r="C19" s="11">
        <f t="shared" si="1"/>
        <v>0</v>
      </c>
      <c r="D19" s="11" t="str">
        <f>Exercício!B19</f>
        <v xml:space="preserve">Trapézio </v>
      </c>
      <c r="E19" s="11">
        <f>Exercício!C19</f>
        <v>0</v>
      </c>
      <c r="F19" s="11" t="str">
        <f>Exercício!D19</f>
        <v>Ombro (Cla/Acr)</v>
      </c>
      <c r="G19" s="11">
        <f>Exercício!E19</f>
        <v>0</v>
      </c>
      <c r="H19" s="12" t="str">
        <f>Exercício!F19</f>
        <v>Ombro (Esp)</v>
      </c>
      <c r="I19" s="11">
        <f>Exercício!G19</f>
        <v>0</v>
      </c>
      <c r="J19" s="12" t="str">
        <f>Exercício!H19</f>
        <v>Costa</v>
      </c>
      <c r="K19" s="11">
        <f>Exercício!I19</f>
        <v>0</v>
      </c>
      <c r="L19" s="12" t="str">
        <f>Exercício!J19</f>
        <v>Peito</v>
      </c>
      <c r="M19" s="11">
        <f>Exercício!K19</f>
        <v>0</v>
      </c>
      <c r="N19" s="12" t="str">
        <f>Exercício!L19</f>
        <v>Bíceps</v>
      </c>
      <c r="O19" s="11">
        <f>Exercício!M19</f>
        <v>0</v>
      </c>
      <c r="P19" s="12" t="str">
        <f>Exercício!N19</f>
        <v>Tríceps</v>
      </c>
      <c r="Q19" s="11">
        <f>Exercício!O19</f>
        <v>0</v>
      </c>
      <c r="R19" s="11" t="str">
        <f>Exercício!P19</f>
        <v>AnteBraço</v>
      </c>
      <c r="S19" s="11">
        <f>Exercício!Q19</f>
        <v>0</v>
      </c>
      <c r="T19" s="11" t="str">
        <f>Exercício!R19</f>
        <v xml:space="preserve">Glúteo </v>
      </c>
      <c r="U19" s="11">
        <f>Exercício!S19</f>
        <v>0</v>
      </c>
      <c r="V19" s="12" t="str">
        <f>Exercício!T19</f>
        <v xml:space="preserve">Abdutor </v>
      </c>
      <c r="W19" s="11">
        <f>Exercício!U19</f>
        <v>0</v>
      </c>
      <c r="X19" s="12" t="str">
        <f>Exercício!V19</f>
        <v xml:space="preserve">Adutor </v>
      </c>
      <c r="Y19" s="11">
        <f>Exercício!W19</f>
        <v>0</v>
      </c>
      <c r="Z19" s="12" t="str">
        <f>Exercício!X19</f>
        <v>Coxa (Ant)</v>
      </c>
      <c r="AA19" s="11">
        <f>Exercício!Y19</f>
        <v>0</v>
      </c>
      <c r="AB19" s="12" t="str">
        <f>Exercício!Z19</f>
        <v>Coxa (Pos)</v>
      </c>
      <c r="AC19" s="11">
        <f>Exercício!AA19</f>
        <v>0</v>
      </c>
      <c r="AD19" s="12" t="str">
        <f>Exercício!AB19</f>
        <v>Perna</v>
      </c>
      <c r="AE19" s="11">
        <f>Exercício!AC19</f>
        <v>0</v>
      </c>
      <c r="AF19" s="12" t="str">
        <f>Exercício!AD19</f>
        <v>Abdominal</v>
      </c>
      <c r="AG19" s="11">
        <f>Exercício!AE19</f>
        <v>0</v>
      </c>
    </row>
    <row r="20" spans="1:33" x14ac:dyDescent="0.25">
      <c r="A20" s="344"/>
      <c r="B20" s="11" t="str">
        <f t="shared" si="0"/>
        <v>Peito</v>
      </c>
      <c r="C20" s="11">
        <f t="shared" si="1"/>
        <v>0</v>
      </c>
      <c r="D20" s="11" t="str">
        <f>Exercício!B20</f>
        <v xml:space="preserve">Trapézio </v>
      </c>
      <c r="E20" s="11">
        <f>Exercício!C20</f>
        <v>0</v>
      </c>
      <c r="F20" s="11" t="str">
        <f>Exercício!D20</f>
        <v>Ombro (Cla/Acr)</v>
      </c>
      <c r="G20" s="11">
        <f>Exercício!E20</f>
        <v>0</v>
      </c>
      <c r="H20" s="12" t="str">
        <f>Exercício!F20</f>
        <v>Ombro (Esp)</v>
      </c>
      <c r="I20" s="11">
        <f>Exercício!G20</f>
        <v>0</v>
      </c>
      <c r="J20" s="12" t="str">
        <f>Exercício!H20</f>
        <v>Costa</v>
      </c>
      <c r="K20" s="11">
        <f>Exercício!I20</f>
        <v>0</v>
      </c>
      <c r="L20" s="12" t="str">
        <f>Exercício!J20</f>
        <v>Peito</v>
      </c>
      <c r="M20" s="11">
        <f>Exercício!K20</f>
        <v>0</v>
      </c>
      <c r="N20" s="12" t="str">
        <f>Exercício!L20</f>
        <v>Bíceps</v>
      </c>
      <c r="O20" s="11">
        <f>Exercício!M20</f>
        <v>0</v>
      </c>
      <c r="P20" s="12" t="str">
        <f>Exercício!N20</f>
        <v>Tríceps</v>
      </c>
      <c r="Q20" s="11">
        <f>Exercício!O20</f>
        <v>0</v>
      </c>
      <c r="R20" s="11" t="str">
        <f>Exercício!P20</f>
        <v>AnteBraço</v>
      </c>
      <c r="S20" s="11">
        <f>Exercício!Q20</f>
        <v>0</v>
      </c>
      <c r="T20" s="11" t="str">
        <f>Exercício!R20</f>
        <v xml:space="preserve">Glúteo </v>
      </c>
      <c r="U20" s="11">
        <f>Exercício!S20</f>
        <v>0</v>
      </c>
      <c r="V20" s="12" t="str">
        <f>Exercício!T20</f>
        <v xml:space="preserve">Abdutor </v>
      </c>
      <c r="W20" s="11">
        <f>Exercício!U20</f>
        <v>0</v>
      </c>
      <c r="X20" s="12" t="str">
        <f>Exercício!V20</f>
        <v xml:space="preserve">Adutor </v>
      </c>
      <c r="Y20" s="11">
        <f>Exercício!W20</f>
        <v>0</v>
      </c>
      <c r="Z20" s="12" t="str">
        <f>Exercício!X20</f>
        <v>Coxa (Ant)</v>
      </c>
      <c r="AA20" s="11">
        <f>Exercício!Y20</f>
        <v>0</v>
      </c>
      <c r="AB20" s="12" t="str">
        <f>Exercício!Z20</f>
        <v>Coxa (Pos)</v>
      </c>
      <c r="AC20" s="11">
        <f>Exercício!AA20</f>
        <v>0</v>
      </c>
      <c r="AD20" s="12" t="str">
        <f>Exercício!AB20</f>
        <v>Perna</v>
      </c>
      <c r="AE20" s="11">
        <f>Exercício!AC20</f>
        <v>0</v>
      </c>
      <c r="AF20" s="12" t="str">
        <f>Exercício!AD20</f>
        <v>Abdominal</v>
      </c>
      <c r="AG20" s="11">
        <f>Exercício!AE20</f>
        <v>0</v>
      </c>
    </row>
    <row r="21" spans="1:33" ht="36" x14ac:dyDescent="0.25">
      <c r="A21" s="15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11" t="s">
        <v>40</v>
      </c>
      <c r="B22" s="11" t="s">
        <v>41</v>
      </c>
      <c r="C22" s="11"/>
      <c r="D22" s="341" t="str">
        <f>D2</f>
        <v xml:space="preserve">Trapézio </v>
      </c>
      <c r="E22" s="341"/>
      <c r="F22" s="341" t="str">
        <f>F2</f>
        <v>Ombro (Cla/Acr)</v>
      </c>
      <c r="G22" s="341"/>
      <c r="H22" s="341" t="str">
        <f>H2</f>
        <v>Ombro (Esp)</v>
      </c>
      <c r="I22" s="341"/>
      <c r="J22" s="341" t="str">
        <f>J2</f>
        <v>Costa</v>
      </c>
      <c r="K22" s="341"/>
      <c r="L22" s="341" t="str">
        <f>L2</f>
        <v>Peito</v>
      </c>
      <c r="M22" s="341"/>
      <c r="N22" s="341" t="str">
        <f>N2</f>
        <v>Bíceps</v>
      </c>
      <c r="O22" s="341"/>
      <c r="P22" s="341" t="str">
        <f>P2</f>
        <v>Tríceps</v>
      </c>
      <c r="Q22" s="341"/>
      <c r="R22" s="341" t="str">
        <f>R2</f>
        <v>AnteBraço</v>
      </c>
      <c r="S22" s="341"/>
      <c r="T22" s="341" t="str">
        <f>T2</f>
        <v xml:space="preserve">Glúteo </v>
      </c>
      <c r="U22" s="341"/>
      <c r="V22" s="341" t="str">
        <f>V2</f>
        <v xml:space="preserve">Abdutor </v>
      </c>
      <c r="W22" s="341"/>
      <c r="X22" s="341" t="str">
        <f>X2</f>
        <v xml:space="preserve">Adutor </v>
      </c>
      <c r="Y22" s="341"/>
      <c r="Z22" s="341" t="str">
        <f>Z2</f>
        <v>Coxa (Ant)</v>
      </c>
      <c r="AA22" s="341"/>
      <c r="AB22" s="341" t="str">
        <f>AB2</f>
        <v>Coxa (Pos)</v>
      </c>
      <c r="AC22" s="341"/>
      <c r="AD22" s="341" t="str">
        <f>AD2</f>
        <v>Perna</v>
      </c>
      <c r="AE22" s="341"/>
      <c r="AF22" s="341" t="str">
        <f>AF2</f>
        <v>Abdominal</v>
      </c>
      <c r="AG22" s="341"/>
    </row>
    <row r="23" spans="1:33" x14ac:dyDescent="0.25">
      <c r="A23" s="11"/>
      <c r="B23" s="343" t="str">
        <f>Planilha!D56</f>
        <v>Peito</v>
      </c>
      <c r="C23" s="343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</row>
    <row r="24" spans="1:33" x14ac:dyDescent="0.25">
      <c r="A24" s="344">
        <v>2</v>
      </c>
      <c r="B24" s="11" t="str">
        <f>B23</f>
        <v>Peito</v>
      </c>
      <c r="C24" s="11" t="str">
        <f>IF(AND(B24=D24),E24,IF(AND(B24=F24),G24,IF(AND(B24=H24),I24,IF(AND(B24=J24),K24,IF(AND(B24=L24),M24,IF(AND(B24=N24),O24,IF(AND(B24=P24),Q24,IF(AND(B24=R24),S24,IF(AND(B24=T24),U24,IF(AND(B24=V24),W24,IF(AND(B24=X24),Y24,IF(AND(B24=Z24),AA24,IF(AND(B24=AB24),AC24,IF(AND(B24=AD24),AE24,IF(AND(B24=AF24),AG24," ")))))))))))))))</f>
        <v>Supino</v>
      </c>
      <c r="D24" s="11" t="str">
        <f t="shared" ref="D24:AG32" si="2">D4</f>
        <v xml:space="preserve">Trapézio </v>
      </c>
      <c r="E24" s="11" t="str">
        <f t="shared" si="2"/>
        <v>Elevação de ombros</v>
      </c>
      <c r="F24" s="11" t="str">
        <f t="shared" si="2"/>
        <v>Ombro (Cla/Acr)</v>
      </c>
      <c r="G24" s="11" t="str">
        <f t="shared" si="2"/>
        <v>Desenvolvimento</v>
      </c>
      <c r="H24" s="12" t="str">
        <f t="shared" si="2"/>
        <v>Ombro (Esp)</v>
      </c>
      <c r="I24" s="11" t="str">
        <f t="shared" si="2"/>
        <v>Voador inv.</v>
      </c>
      <c r="J24" s="12" t="str">
        <f t="shared" si="2"/>
        <v>Costa</v>
      </c>
      <c r="K24" s="11" t="str">
        <f t="shared" si="2"/>
        <v>Puxada à frente</v>
      </c>
      <c r="L24" s="12" t="str">
        <f t="shared" si="2"/>
        <v>Peito</v>
      </c>
      <c r="M24" s="11" t="str">
        <f t="shared" si="2"/>
        <v>Supino</v>
      </c>
      <c r="N24" s="12" t="str">
        <f t="shared" si="2"/>
        <v>Bíceps</v>
      </c>
      <c r="O24" s="11" t="str">
        <f t="shared" si="2"/>
        <v>Rosca direta</v>
      </c>
      <c r="P24" s="12" t="str">
        <f t="shared" si="2"/>
        <v>Tríceps</v>
      </c>
      <c r="Q24" s="11" t="str">
        <f t="shared" si="2"/>
        <v>Rosca testa</v>
      </c>
      <c r="R24" s="11" t="str">
        <f t="shared" si="2"/>
        <v>AnteBraço</v>
      </c>
      <c r="S24" s="11" t="str">
        <f t="shared" si="2"/>
        <v>Rosca punho</v>
      </c>
      <c r="T24" s="11" t="str">
        <f t="shared" si="2"/>
        <v xml:space="preserve">Glúteo </v>
      </c>
      <c r="U24" s="11" t="str">
        <f t="shared" si="2"/>
        <v>Glúteo em pé</v>
      </c>
      <c r="V24" s="12" t="str">
        <f t="shared" si="2"/>
        <v xml:space="preserve">Abdutor </v>
      </c>
      <c r="W24" s="11" t="str">
        <f t="shared" si="2"/>
        <v>Abdutor maq.</v>
      </c>
      <c r="X24" s="12" t="str">
        <f t="shared" si="2"/>
        <v xml:space="preserve">Adutor </v>
      </c>
      <c r="Y24" s="11" t="str">
        <f t="shared" si="2"/>
        <v>Adutor maq</v>
      </c>
      <c r="Z24" s="12" t="str">
        <f t="shared" si="2"/>
        <v>Coxa (Ant)</v>
      </c>
      <c r="AA24" s="11" t="str">
        <f t="shared" si="2"/>
        <v>Agachamento</v>
      </c>
      <c r="AB24" s="12" t="str">
        <f t="shared" si="2"/>
        <v>Coxa (Pos)</v>
      </c>
      <c r="AC24" s="11" t="str">
        <f t="shared" si="2"/>
        <v>Stiff</v>
      </c>
      <c r="AD24" s="12" t="str">
        <f t="shared" si="2"/>
        <v>Perna</v>
      </c>
      <c r="AE24" s="11" t="str">
        <f t="shared" si="2"/>
        <v>Gêmeos em pé</v>
      </c>
      <c r="AF24" s="12" t="str">
        <f t="shared" si="2"/>
        <v>Abdominal</v>
      </c>
      <c r="AG24" s="11" t="str">
        <f t="shared" si="2"/>
        <v>Elevação de pernas</v>
      </c>
    </row>
    <row r="25" spans="1:33" x14ac:dyDescent="0.25">
      <c r="A25" s="344"/>
      <c r="B25" s="11" t="str">
        <f t="shared" ref="B25:B40" si="3">B24</f>
        <v>Peito</v>
      </c>
      <c r="C25" s="11" t="str">
        <f t="shared" ref="C25:C40" si="4">IF(AND(B25=D25),E25,IF(AND(B25=F25),G25,IF(AND(B25=H25),I25,IF(AND(B25=J25),K25,IF(AND(B25=L25),M25,IF(AND(B25=N25),O25,IF(AND(B25=P25),Q25,IF(AND(B25=R25),S25,IF(AND(B25=T25),U25,IF(AND(B25=V25),W25,IF(AND(B25=X25),Y25,IF(AND(B25=Z25),AA25,IF(AND(B25=AB25),AC25,IF(AND(B25=AD25),AE25,IF(AND(B25=AF25),AG25," ")))))))))))))))</f>
        <v>Supino inclinado</v>
      </c>
      <c r="D25" s="11" t="str">
        <f t="shared" si="2"/>
        <v xml:space="preserve">Trapézio </v>
      </c>
      <c r="E25" s="11" t="str">
        <f t="shared" si="2"/>
        <v>Remada alta</v>
      </c>
      <c r="F25" s="11" t="str">
        <f t="shared" si="2"/>
        <v>Ombro (Cla/Acr)</v>
      </c>
      <c r="G25" s="11" t="str">
        <f t="shared" si="2"/>
        <v>Levantamento lateral</v>
      </c>
      <c r="H25" s="12" t="str">
        <f t="shared" si="2"/>
        <v>Ombro (Esp)</v>
      </c>
      <c r="I25" s="11" t="str">
        <f t="shared" si="2"/>
        <v>Crucifixo inv.</v>
      </c>
      <c r="J25" s="12" t="str">
        <f t="shared" si="2"/>
        <v>Costa</v>
      </c>
      <c r="K25" s="11" t="str">
        <f t="shared" si="2"/>
        <v>Remada sentada</v>
      </c>
      <c r="L25" s="12" t="str">
        <f t="shared" si="2"/>
        <v>Peito</v>
      </c>
      <c r="M25" s="11" t="str">
        <f t="shared" si="2"/>
        <v>Supino inclinado</v>
      </c>
      <c r="N25" s="12" t="str">
        <f t="shared" si="2"/>
        <v>Bíceps</v>
      </c>
      <c r="O25" s="11" t="str">
        <f t="shared" si="2"/>
        <v>Rosca alternada</v>
      </c>
      <c r="P25" s="12" t="str">
        <f t="shared" si="2"/>
        <v>Tríceps</v>
      </c>
      <c r="Q25" s="11" t="str">
        <f t="shared" si="2"/>
        <v>Rosca francesa</v>
      </c>
      <c r="R25" s="11" t="str">
        <f t="shared" si="2"/>
        <v>AnteBraço</v>
      </c>
      <c r="S25" s="11" t="str">
        <f t="shared" si="2"/>
        <v>Rosca punho inv.</v>
      </c>
      <c r="T25" s="11" t="str">
        <f t="shared" si="2"/>
        <v xml:space="preserve">Glúteo </v>
      </c>
      <c r="U25" s="11" t="str">
        <f t="shared" si="2"/>
        <v>Glúteo 4 apoios</v>
      </c>
      <c r="V25" s="12" t="str">
        <f t="shared" si="2"/>
        <v xml:space="preserve">Abdutor </v>
      </c>
      <c r="W25" s="11" t="str">
        <f t="shared" si="2"/>
        <v>Abdutor apo.</v>
      </c>
      <c r="X25" s="12" t="str">
        <f t="shared" si="2"/>
        <v xml:space="preserve">Adutor </v>
      </c>
      <c r="Y25" s="11" t="str">
        <f t="shared" si="2"/>
        <v>Adutor apo.</v>
      </c>
      <c r="Z25" s="12" t="str">
        <f t="shared" si="2"/>
        <v>Coxa (Ant)</v>
      </c>
      <c r="AA25" s="11" t="str">
        <f t="shared" si="2"/>
        <v>Agachamento hack</v>
      </c>
      <c r="AB25" s="12" t="str">
        <f t="shared" si="2"/>
        <v>Coxa (Pos)</v>
      </c>
      <c r="AC25" s="11" t="str">
        <f t="shared" si="2"/>
        <v>Flexão de perna</v>
      </c>
      <c r="AD25" s="12" t="str">
        <f t="shared" si="2"/>
        <v>Perna</v>
      </c>
      <c r="AE25" s="11" t="str">
        <f t="shared" si="2"/>
        <v>Gêmeos sentado</v>
      </c>
      <c r="AF25" s="12" t="str">
        <f t="shared" si="2"/>
        <v>Abdominal</v>
      </c>
      <c r="AG25" s="11" t="str">
        <f t="shared" si="2"/>
        <v>Supra-abdominal</v>
      </c>
    </row>
    <row r="26" spans="1:33" x14ac:dyDescent="0.25">
      <c r="A26" s="344"/>
      <c r="B26" s="11" t="str">
        <f t="shared" si="3"/>
        <v>Peito</v>
      </c>
      <c r="C26" s="11" t="str">
        <f t="shared" si="4"/>
        <v>Supino declinado</v>
      </c>
      <c r="D26" s="11" t="str">
        <f t="shared" si="2"/>
        <v xml:space="preserve">Trapézio </v>
      </c>
      <c r="E26" s="11">
        <f t="shared" si="2"/>
        <v>0</v>
      </c>
      <c r="F26" s="11" t="str">
        <f t="shared" si="2"/>
        <v>Ombro (Cla/Acr)</v>
      </c>
      <c r="G26" s="11" t="str">
        <f t="shared" si="2"/>
        <v>Elevação frontal</v>
      </c>
      <c r="H26" s="12" t="str">
        <f t="shared" si="2"/>
        <v>Ombro (Esp)</v>
      </c>
      <c r="I26" s="11">
        <f t="shared" si="2"/>
        <v>0</v>
      </c>
      <c r="J26" s="12" t="str">
        <f t="shared" si="2"/>
        <v>Costa</v>
      </c>
      <c r="K26" s="11" t="str">
        <f t="shared" si="2"/>
        <v>Remada unilteral</v>
      </c>
      <c r="L26" s="12" t="str">
        <f t="shared" si="2"/>
        <v>Peito</v>
      </c>
      <c r="M26" s="11" t="str">
        <f t="shared" si="2"/>
        <v>Supino declinado</v>
      </c>
      <c r="N26" s="12" t="str">
        <f t="shared" si="2"/>
        <v>Bíceps</v>
      </c>
      <c r="O26" s="11" t="str">
        <f t="shared" si="2"/>
        <v>Rosca concentrada</v>
      </c>
      <c r="P26" s="12" t="str">
        <f t="shared" si="2"/>
        <v>Tríceps</v>
      </c>
      <c r="Q26" s="11" t="str">
        <f t="shared" si="2"/>
        <v>Extensão de cotovelo (cabo)</v>
      </c>
      <c r="R26" s="11" t="str">
        <f t="shared" si="2"/>
        <v>AnteBraço</v>
      </c>
      <c r="S26" s="11" t="str">
        <f t="shared" si="2"/>
        <v>Rosca direta peg. pro.</v>
      </c>
      <c r="T26" s="11" t="str">
        <f t="shared" si="2"/>
        <v xml:space="preserve">Glúteo </v>
      </c>
      <c r="U26" s="11">
        <f t="shared" si="2"/>
        <v>0</v>
      </c>
      <c r="V26" s="12" t="str">
        <f t="shared" si="2"/>
        <v xml:space="preserve">Abdutor </v>
      </c>
      <c r="W26" s="11" t="str">
        <f t="shared" si="2"/>
        <v>Abdutor cabo</v>
      </c>
      <c r="X26" s="12" t="str">
        <f t="shared" si="2"/>
        <v xml:space="preserve">Adutor </v>
      </c>
      <c r="Y26" s="11" t="str">
        <f t="shared" si="2"/>
        <v>Adutor cabo</v>
      </c>
      <c r="Z26" s="12" t="str">
        <f t="shared" si="2"/>
        <v>Coxa (Ant)</v>
      </c>
      <c r="AA26" s="11" t="str">
        <f t="shared" si="2"/>
        <v>Extensão de perna</v>
      </c>
      <c r="AB26" s="12" t="str">
        <f t="shared" si="2"/>
        <v>Coxa (Pos)</v>
      </c>
      <c r="AC26" s="11" t="str">
        <f t="shared" si="2"/>
        <v>Flexora em pé</v>
      </c>
      <c r="AD26" s="12" t="str">
        <f t="shared" si="2"/>
        <v>Perna</v>
      </c>
      <c r="AE26" s="11" t="str">
        <f t="shared" si="2"/>
        <v>Burrinho maq.</v>
      </c>
      <c r="AF26" s="12" t="str">
        <f t="shared" si="2"/>
        <v>Abdominal</v>
      </c>
      <c r="AG26" s="11" t="str">
        <f t="shared" si="2"/>
        <v>Flexão lateral</v>
      </c>
    </row>
    <row r="27" spans="1:33" x14ac:dyDescent="0.25">
      <c r="A27" s="344"/>
      <c r="B27" s="11" t="str">
        <f t="shared" si="3"/>
        <v>Peito</v>
      </c>
      <c r="C27" s="11" t="str">
        <f t="shared" si="4"/>
        <v>Crucifixo</v>
      </c>
      <c r="D27" s="11" t="str">
        <f t="shared" si="2"/>
        <v xml:space="preserve">Trapézio </v>
      </c>
      <c r="E27" s="11">
        <f t="shared" si="2"/>
        <v>0</v>
      </c>
      <c r="F27" s="11" t="str">
        <f t="shared" si="2"/>
        <v>Ombro (Cla/Acr)</v>
      </c>
      <c r="G27" s="11">
        <f t="shared" si="2"/>
        <v>0</v>
      </c>
      <c r="H27" s="12" t="str">
        <f t="shared" si="2"/>
        <v>Ombro (Esp)</v>
      </c>
      <c r="I27" s="11">
        <f t="shared" si="2"/>
        <v>0</v>
      </c>
      <c r="J27" s="12" t="str">
        <f t="shared" si="2"/>
        <v>Costa</v>
      </c>
      <c r="K27" s="11" t="str">
        <f t="shared" si="2"/>
        <v>Remada curvada</v>
      </c>
      <c r="L27" s="12" t="str">
        <f t="shared" si="2"/>
        <v>Peito</v>
      </c>
      <c r="M27" s="11" t="str">
        <f t="shared" si="2"/>
        <v>Crucifixo</v>
      </c>
      <c r="N27" s="12" t="str">
        <f t="shared" si="2"/>
        <v>Bíceps</v>
      </c>
      <c r="O27" s="11" t="str">
        <f t="shared" si="2"/>
        <v>Rosca scott</v>
      </c>
      <c r="P27" s="12" t="str">
        <f t="shared" si="2"/>
        <v>Tríceps</v>
      </c>
      <c r="Q27" s="11">
        <f t="shared" si="2"/>
        <v>0</v>
      </c>
      <c r="R27" s="11" t="str">
        <f t="shared" si="2"/>
        <v>AnteBraço</v>
      </c>
      <c r="S27" s="11" t="str">
        <f t="shared" si="2"/>
        <v>Extensão de cotovelo</v>
      </c>
      <c r="T27" s="11" t="str">
        <f t="shared" si="2"/>
        <v xml:space="preserve">Glúteo </v>
      </c>
      <c r="U27" s="11">
        <f t="shared" si="2"/>
        <v>0</v>
      </c>
      <c r="V27" s="12" t="str">
        <f t="shared" si="2"/>
        <v xml:space="preserve">Abdutor </v>
      </c>
      <c r="W27" s="11">
        <f t="shared" si="2"/>
        <v>0</v>
      </c>
      <c r="X27" s="12" t="str">
        <f t="shared" si="2"/>
        <v xml:space="preserve">Adutor </v>
      </c>
      <c r="Y27" s="11">
        <f t="shared" si="2"/>
        <v>0</v>
      </c>
      <c r="Z27" s="12" t="str">
        <f t="shared" si="2"/>
        <v>Coxa (Ant)</v>
      </c>
      <c r="AA27" s="11" t="str">
        <f t="shared" si="2"/>
        <v>Leg press</v>
      </c>
      <c r="AB27" s="12" t="str">
        <f t="shared" si="2"/>
        <v>Coxa (Pos)</v>
      </c>
      <c r="AC27" s="11" t="str">
        <f t="shared" si="2"/>
        <v>Flexora sentado</v>
      </c>
      <c r="AD27" s="12" t="str">
        <f t="shared" si="2"/>
        <v>Perna</v>
      </c>
      <c r="AE27" s="11" t="str">
        <f t="shared" si="2"/>
        <v>Tibial</v>
      </c>
      <c r="AF27" s="12" t="str">
        <f t="shared" si="2"/>
        <v>Abdominal</v>
      </c>
      <c r="AG27" s="11">
        <f t="shared" si="2"/>
        <v>0</v>
      </c>
    </row>
    <row r="28" spans="1:33" x14ac:dyDescent="0.25">
      <c r="A28" s="344"/>
      <c r="B28" s="11" t="str">
        <f t="shared" si="3"/>
        <v>Peito</v>
      </c>
      <c r="C28" s="11" t="str">
        <f t="shared" si="4"/>
        <v>Cross over</v>
      </c>
      <c r="D28" s="11" t="str">
        <f t="shared" si="2"/>
        <v xml:space="preserve">Trapézio </v>
      </c>
      <c r="E28" s="11">
        <f t="shared" si="2"/>
        <v>0</v>
      </c>
      <c r="F28" s="11" t="str">
        <f t="shared" si="2"/>
        <v>Ombro (Cla/Acr)</v>
      </c>
      <c r="G28" s="11">
        <f t="shared" si="2"/>
        <v>0</v>
      </c>
      <c r="H28" s="12" t="str">
        <f t="shared" si="2"/>
        <v>Ombro (Esp)</v>
      </c>
      <c r="I28" s="11">
        <f t="shared" si="2"/>
        <v>0</v>
      </c>
      <c r="J28" s="12" t="str">
        <f t="shared" si="2"/>
        <v>Costa</v>
      </c>
      <c r="K28" s="11" t="str">
        <f t="shared" si="2"/>
        <v>Levantamento terra</v>
      </c>
      <c r="L28" s="12" t="str">
        <f t="shared" si="2"/>
        <v>Peito</v>
      </c>
      <c r="M28" s="11" t="str">
        <f t="shared" si="2"/>
        <v>Cross over</v>
      </c>
      <c r="N28" s="12" t="str">
        <f t="shared" si="2"/>
        <v>Bíceps</v>
      </c>
      <c r="O28" s="11">
        <f t="shared" si="2"/>
        <v>0</v>
      </c>
      <c r="P28" s="12" t="str">
        <f t="shared" si="2"/>
        <v>Tríceps</v>
      </c>
      <c r="Q28" s="11">
        <f t="shared" si="2"/>
        <v>0</v>
      </c>
      <c r="R28" s="11" t="str">
        <f t="shared" si="2"/>
        <v>AnteBraço</v>
      </c>
      <c r="S28" s="11" t="str">
        <f t="shared" si="2"/>
        <v>Extensão cot. uni.</v>
      </c>
      <c r="T28" s="11" t="str">
        <f t="shared" si="2"/>
        <v xml:space="preserve">Glúteo </v>
      </c>
      <c r="U28" s="11">
        <f t="shared" si="2"/>
        <v>0</v>
      </c>
      <c r="V28" s="12" t="str">
        <f t="shared" si="2"/>
        <v xml:space="preserve">Abdutor </v>
      </c>
      <c r="W28" s="11">
        <f t="shared" si="2"/>
        <v>0</v>
      </c>
      <c r="X28" s="12" t="str">
        <f t="shared" si="2"/>
        <v xml:space="preserve">Adutor </v>
      </c>
      <c r="Y28" s="11">
        <f t="shared" si="2"/>
        <v>0</v>
      </c>
      <c r="Z28" s="12" t="str">
        <f t="shared" si="2"/>
        <v>Coxa (Ant)</v>
      </c>
      <c r="AA28" s="11" t="str">
        <f t="shared" si="2"/>
        <v>Avanço</v>
      </c>
      <c r="AB28" s="12" t="str">
        <f t="shared" si="2"/>
        <v>Coxa (Pos)</v>
      </c>
      <c r="AC28" s="11">
        <f t="shared" si="2"/>
        <v>0</v>
      </c>
      <c r="AD28" s="12" t="str">
        <f t="shared" si="2"/>
        <v>Perna</v>
      </c>
      <c r="AE28" s="11">
        <f t="shared" si="2"/>
        <v>0</v>
      </c>
      <c r="AF28" s="12" t="str">
        <f t="shared" si="2"/>
        <v>Abdominal</v>
      </c>
      <c r="AG28" s="11">
        <f t="shared" si="2"/>
        <v>0</v>
      </c>
    </row>
    <row r="29" spans="1:33" x14ac:dyDescent="0.25">
      <c r="A29" s="344"/>
      <c r="B29" s="11" t="str">
        <f t="shared" si="3"/>
        <v>Peito</v>
      </c>
      <c r="C29" s="11" t="str">
        <f t="shared" si="4"/>
        <v>Voador</v>
      </c>
      <c r="D29" s="11" t="str">
        <f t="shared" si="2"/>
        <v xml:space="preserve">Trapézio </v>
      </c>
      <c r="E29" s="11">
        <f t="shared" si="2"/>
        <v>0</v>
      </c>
      <c r="F29" s="11" t="str">
        <f t="shared" si="2"/>
        <v>Ombro (Cla/Acr)</v>
      </c>
      <c r="G29" s="11">
        <f t="shared" si="2"/>
        <v>0</v>
      </c>
      <c r="H29" s="12" t="str">
        <f t="shared" si="2"/>
        <v>Ombro (Esp)</v>
      </c>
      <c r="I29" s="11">
        <f t="shared" si="2"/>
        <v>0</v>
      </c>
      <c r="J29" s="12" t="str">
        <f t="shared" si="2"/>
        <v>Costa</v>
      </c>
      <c r="K29" s="11" t="str">
        <f t="shared" si="2"/>
        <v>Hiperextensão</v>
      </c>
      <c r="L29" s="12" t="str">
        <f t="shared" si="2"/>
        <v>Peito</v>
      </c>
      <c r="M29" s="11" t="str">
        <f t="shared" si="2"/>
        <v>Voador</v>
      </c>
      <c r="N29" s="12" t="str">
        <f t="shared" si="2"/>
        <v>Bíceps</v>
      </c>
      <c r="O29" s="11">
        <f t="shared" si="2"/>
        <v>0</v>
      </c>
      <c r="P29" s="12" t="str">
        <f t="shared" si="2"/>
        <v>Tríceps</v>
      </c>
      <c r="Q29" s="11">
        <f t="shared" si="2"/>
        <v>0</v>
      </c>
      <c r="R29" s="11" t="str">
        <f t="shared" si="2"/>
        <v>AnteBraço</v>
      </c>
      <c r="S29" s="11" t="str">
        <f t="shared" si="2"/>
        <v>Tríceps uni. Curvado</v>
      </c>
      <c r="T29" s="11" t="str">
        <f t="shared" si="2"/>
        <v xml:space="preserve">Glúteo </v>
      </c>
      <c r="U29" s="11">
        <f t="shared" si="2"/>
        <v>0</v>
      </c>
      <c r="V29" s="12" t="str">
        <f t="shared" si="2"/>
        <v xml:space="preserve">Abdutor </v>
      </c>
      <c r="W29" s="11">
        <f t="shared" si="2"/>
        <v>0</v>
      </c>
      <c r="X29" s="12" t="str">
        <f t="shared" si="2"/>
        <v xml:space="preserve">Adutor </v>
      </c>
      <c r="Y29" s="11">
        <f t="shared" si="2"/>
        <v>0</v>
      </c>
      <c r="Z29" s="12" t="str">
        <f t="shared" si="2"/>
        <v>Coxa (Ant)</v>
      </c>
      <c r="AA29" s="11">
        <f t="shared" si="2"/>
        <v>0</v>
      </c>
      <c r="AB29" s="12" t="str">
        <f t="shared" si="2"/>
        <v>Coxa (Pos)</v>
      </c>
      <c r="AC29" s="11">
        <f t="shared" si="2"/>
        <v>0</v>
      </c>
      <c r="AD29" s="12" t="str">
        <f t="shared" si="2"/>
        <v>Perna</v>
      </c>
      <c r="AE29" s="11">
        <f t="shared" si="2"/>
        <v>0</v>
      </c>
      <c r="AF29" s="12" t="str">
        <f t="shared" si="2"/>
        <v>Abdominal</v>
      </c>
      <c r="AG29" s="11">
        <f t="shared" si="2"/>
        <v>0</v>
      </c>
    </row>
    <row r="30" spans="1:33" x14ac:dyDescent="0.25">
      <c r="A30" s="344"/>
      <c r="B30" s="11" t="str">
        <f t="shared" si="3"/>
        <v>Peito</v>
      </c>
      <c r="C30" s="11" t="str">
        <f t="shared" si="4"/>
        <v>Paralelas</v>
      </c>
      <c r="D30" s="11" t="str">
        <f t="shared" si="2"/>
        <v xml:space="preserve">Trapézio </v>
      </c>
      <c r="E30" s="11">
        <f t="shared" si="2"/>
        <v>0</v>
      </c>
      <c r="F30" s="11" t="str">
        <f t="shared" si="2"/>
        <v>Ombro (Cla/Acr)</v>
      </c>
      <c r="G30" s="11">
        <f t="shared" si="2"/>
        <v>0</v>
      </c>
      <c r="H30" s="12" t="str">
        <f t="shared" si="2"/>
        <v>Ombro (Esp)</v>
      </c>
      <c r="I30" s="11">
        <f t="shared" si="2"/>
        <v>0</v>
      </c>
      <c r="J30" s="12" t="str">
        <f t="shared" si="2"/>
        <v>Costa</v>
      </c>
      <c r="K30" s="11">
        <f t="shared" si="2"/>
        <v>0</v>
      </c>
      <c r="L30" s="12" t="str">
        <f t="shared" si="2"/>
        <v>Peito</v>
      </c>
      <c r="M30" s="11" t="str">
        <f t="shared" si="2"/>
        <v>Paralelas</v>
      </c>
      <c r="N30" s="12" t="str">
        <f t="shared" si="2"/>
        <v>Bíceps</v>
      </c>
      <c r="O30" s="11">
        <f t="shared" si="2"/>
        <v>0</v>
      </c>
      <c r="P30" s="12" t="str">
        <f t="shared" si="2"/>
        <v>Tríceps</v>
      </c>
      <c r="Q30" s="11">
        <f t="shared" si="2"/>
        <v>0</v>
      </c>
      <c r="R30" s="11" t="str">
        <f t="shared" si="2"/>
        <v>AnteBraço</v>
      </c>
      <c r="S30" s="11">
        <f t="shared" si="2"/>
        <v>0</v>
      </c>
      <c r="T30" s="11" t="str">
        <f t="shared" si="2"/>
        <v xml:space="preserve">Glúteo </v>
      </c>
      <c r="U30" s="11">
        <f t="shared" si="2"/>
        <v>0</v>
      </c>
      <c r="V30" s="12" t="str">
        <f t="shared" si="2"/>
        <v xml:space="preserve">Abdutor </v>
      </c>
      <c r="W30" s="11">
        <f t="shared" si="2"/>
        <v>0</v>
      </c>
      <c r="X30" s="12" t="str">
        <f t="shared" si="2"/>
        <v xml:space="preserve">Adutor </v>
      </c>
      <c r="Y30" s="11">
        <f t="shared" si="2"/>
        <v>0</v>
      </c>
      <c r="Z30" s="12" t="str">
        <f t="shared" si="2"/>
        <v>Coxa (Ant)</v>
      </c>
      <c r="AA30" s="11">
        <f t="shared" si="2"/>
        <v>0</v>
      </c>
      <c r="AB30" s="12" t="str">
        <f t="shared" si="2"/>
        <v>Coxa (Pos)</v>
      </c>
      <c r="AC30" s="11">
        <f t="shared" si="2"/>
        <v>0</v>
      </c>
      <c r="AD30" s="12" t="str">
        <f t="shared" si="2"/>
        <v>Perna</v>
      </c>
      <c r="AE30" s="11">
        <f t="shared" si="2"/>
        <v>0</v>
      </c>
      <c r="AF30" s="12" t="str">
        <f t="shared" si="2"/>
        <v>Abdominal</v>
      </c>
      <c r="AG30" s="11">
        <f t="shared" si="2"/>
        <v>0</v>
      </c>
    </row>
    <row r="31" spans="1:33" x14ac:dyDescent="0.25">
      <c r="A31" s="344"/>
      <c r="B31" s="11" t="str">
        <f t="shared" si="3"/>
        <v>Peito</v>
      </c>
      <c r="C31" s="11">
        <f t="shared" si="4"/>
        <v>0</v>
      </c>
      <c r="D31" s="11" t="str">
        <f t="shared" si="2"/>
        <v xml:space="preserve">Trapézio </v>
      </c>
      <c r="E31" s="11">
        <f t="shared" si="2"/>
        <v>0</v>
      </c>
      <c r="F31" s="11" t="str">
        <f t="shared" si="2"/>
        <v>Ombro (Cla/Acr)</v>
      </c>
      <c r="G31" s="11">
        <f t="shared" si="2"/>
        <v>0</v>
      </c>
      <c r="H31" s="12" t="str">
        <f t="shared" si="2"/>
        <v>Ombro (Esp)</v>
      </c>
      <c r="I31" s="11">
        <f t="shared" si="2"/>
        <v>0</v>
      </c>
      <c r="J31" s="12" t="str">
        <f t="shared" si="2"/>
        <v>Costa</v>
      </c>
      <c r="K31" s="11">
        <f t="shared" si="2"/>
        <v>0</v>
      </c>
      <c r="L31" s="12" t="str">
        <f t="shared" si="2"/>
        <v>Peito</v>
      </c>
      <c r="M31" s="11">
        <f t="shared" si="2"/>
        <v>0</v>
      </c>
      <c r="N31" s="12" t="str">
        <f t="shared" si="2"/>
        <v>Bíceps</v>
      </c>
      <c r="O31" s="11">
        <f t="shared" si="2"/>
        <v>0</v>
      </c>
      <c r="P31" s="12" t="str">
        <f t="shared" si="2"/>
        <v>Tríceps</v>
      </c>
      <c r="Q31" s="11">
        <f t="shared" si="2"/>
        <v>0</v>
      </c>
      <c r="R31" s="11" t="str">
        <f t="shared" si="2"/>
        <v>AnteBraço</v>
      </c>
      <c r="S31" s="11">
        <f t="shared" si="2"/>
        <v>0</v>
      </c>
      <c r="T31" s="11" t="str">
        <f t="shared" si="2"/>
        <v xml:space="preserve">Glúteo </v>
      </c>
      <c r="U31" s="11">
        <f t="shared" si="2"/>
        <v>0</v>
      </c>
      <c r="V31" s="12" t="str">
        <f t="shared" si="2"/>
        <v xml:space="preserve">Abdutor </v>
      </c>
      <c r="W31" s="11">
        <f t="shared" si="2"/>
        <v>0</v>
      </c>
      <c r="X31" s="12" t="str">
        <f t="shared" si="2"/>
        <v xml:space="preserve">Adutor </v>
      </c>
      <c r="Y31" s="11">
        <f t="shared" si="2"/>
        <v>0</v>
      </c>
      <c r="Z31" s="12" t="str">
        <f t="shared" si="2"/>
        <v>Coxa (Ant)</v>
      </c>
      <c r="AA31" s="11">
        <f t="shared" si="2"/>
        <v>0</v>
      </c>
      <c r="AB31" s="12" t="str">
        <f t="shared" si="2"/>
        <v>Coxa (Pos)</v>
      </c>
      <c r="AC31" s="11">
        <f t="shared" si="2"/>
        <v>0</v>
      </c>
      <c r="AD31" s="12" t="str">
        <f t="shared" si="2"/>
        <v>Perna</v>
      </c>
      <c r="AE31" s="11">
        <f t="shared" si="2"/>
        <v>0</v>
      </c>
      <c r="AF31" s="12" t="str">
        <f t="shared" si="2"/>
        <v>Abdominal</v>
      </c>
      <c r="AG31" s="11">
        <f t="shared" si="2"/>
        <v>0</v>
      </c>
    </row>
    <row r="32" spans="1:33" x14ac:dyDescent="0.25">
      <c r="A32" s="344"/>
      <c r="B32" s="11" t="str">
        <f t="shared" si="3"/>
        <v>Peito</v>
      </c>
      <c r="C32" s="11">
        <f t="shared" si="4"/>
        <v>0</v>
      </c>
      <c r="D32" s="11" t="str">
        <f t="shared" si="2"/>
        <v xml:space="preserve">Trapézio </v>
      </c>
      <c r="E32" s="11">
        <f t="shared" si="2"/>
        <v>0</v>
      </c>
      <c r="F32" s="11" t="str">
        <f t="shared" si="2"/>
        <v>Ombro (Cla/Acr)</v>
      </c>
      <c r="G32" s="11">
        <f t="shared" si="2"/>
        <v>0</v>
      </c>
      <c r="H32" s="12" t="str">
        <f t="shared" si="2"/>
        <v>Ombro (Esp)</v>
      </c>
      <c r="I32" s="11">
        <f>I12</f>
        <v>0</v>
      </c>
      <c r="J32" s="12" t="str">
        <f t="shared" si="2"/>
        <v>Costa</v>
      </c>
      <c r="K32" s="11">
        <f t="shared" si="2"/>
        <v>0</v>
      </c>
      <c r="L32" s="12" t="str">
        <f t="shared" si="2"/>
        <v>Peito</v>
      </c>
      <c r="M32" s="11">
        <f t="shared" si="2"/>
        <v>0</v>
      </c>
      <c r="N32" s="12" t="str">
        <f t="shared" si="2"/>
        <v>Bíceps</v>
      </c>
      <c r="O32" s="11">
        <f t="shared" si="2"/>
        <v>0</v>
      </c>
      <c r="P32" s="12" t="str">
        <f t="shared" si="2"/>
        <v>Tríceps</v>
      </c>
      <c r="Q32" s="11">
        <f t="shared" si="2"/>
        <v>0</v>
      </c>
      <c r="R32" s="11" t="str">
        <f t="shared" si="2"/>
        <v>AnteBraço</v>
      </c>
      <c r="S32" s="11">
        <f t="shared" si="2"/>
        <v>0</v>
      </c>
      <c r="T32" s="11" t="str">
        <f t="shared" ref="T32:AG40" si="5">T12</f>
        <v xml:space="preserve">Glúteo </v>
      </c>
      <c r="U32" s="11">
        <f t="shared" si="5"/>
        <v>0</v>
      </c>
      <c r="V32" s="12" t="str">
        <f t="shared" si="5"/>
        <v xml:space="preserve">Abdutor </v>
      </c>
      <c r="W32" s="11">
        <f t="shared" si="5"/>
        <v>0</v>
      </c>
      <c r="X32" s="12" t="str">
        <f t="shared" si="5"/>
        <v xml:space="preserve">Adutor </v>
      </c>
      <c r="Y32" s="11">
        <f t="shared" si="5"/>
        <v>0</v>
      </c>
      <c r="Z32" s="12" t="str">
        <f t="shared" si="5"/>
        <v>Coxa (Ant)</v>
      </c>
      <c r="AA32" s="11">
        <f t="shared" si="5"/>
        <v>0</v>
      </c>
      <c r="AB32" s="12" t="str">
        <f t="shared" si="5"/>
        <v>Coxa (Pos)</v>
      </c>
      <c r="AC32" s="11">
        <f t="shared" si="5"/>
        <v>0</v>
      </c>
      <c r="AD32" s="12" t="str">
        <f t="shared" si="5"/>
        <v>Perna</v>
      </c>
      <c r="AE32" s="11">
        <f t="shared" si="5"/>
        <v>0</v>
      </c>
      <c r="AF32" s="12" t="str">
        <f t="shared" si="5"/>
        <v>Abdominal</v>
      </c>
      <c r="AG32" s="11">
        <f t="shared" si="5"/>
        <v>0</v>
      </c>
    </row>
    <row r="33" spans="1:33" x14ac:dyDescent="0.25">
      <c r="A33" s="344"/>
      <c r="B33" s="11" t="str">
        <f t="shared" si="3"/>
        <v>Peito</v>
      </c>
      <c r="C33" s="11">
        <f t="shared" si="4"/>
        <v>0</v>
      </c>
      <c r="D33" s="11" t="str">
        <f t="shared" ref="D33:S40" si="6">D13</f>
        <v xml:space="preserve">Trapézio </v>
      </c>
      <c r="E33" s="11">
        <f t="shared" si="6"/>
        <v>0</v>
      </c>
      <c r="F33" s="11" t="str">
        <f t="shared" si="6"/>
        <v>Ombro (Cla/Acr)</v>
      </c>
      <c r="G33" s="11">
        <f t="shared" si="6"/>
        <v>0</v>
      </c>
      <c r="H33" s="12" t="str">
        <f t="shared" si="6"/>
        <v>Ombro (Esp)</v>
      </c>
      <c r="I33" s="11">
        <f t="shared" si="6"/>
        <v>0</v>
      </c>
      <c r="J33" s="12" t="str">
        <f t="shared" si="6"/>
        <v>Costa</v>
      </c>
      <c r="K33" s="11">
        <f t="shared" si="6"/>
        <v>0</v>
      </c>
      <c r="L33" s="12" t="str">
        <f t="shared" si="6"/>
        <v>Peito</v>
      </c>
      <c r="M33" s="11">
        <f t="shared" si="6"/>
        <v>0</v>
      </c>
      <c r="N33" s="12" t="str">
        <f t="shared" si="6"/>
        <v>Bíceps</v>
      </c>
      <c r="O33" s="11">
        <f t="shared" si="6"/>
        <v>0</v>
      </c>
      <c r="P33" s="12" t="str">
        <f t="shared" si="6"/>
        <v>Tríceps</v>
      </c>
      <c r="Q33" s="11">
        <f t="shared" si="6"/>
        <v>0</v>
      </c>
      <c r="R33" s="11" t="str">
        <f t="shared" si="6"/>
        <v>AnteBraço</v>
      </c>
      <c r="S33" s="11">
        <f t="shared" si="6"/>
        <v>0</v>
      </c>
      <c r="T33" s="11" t="str">
        <f t="shared" si="5"/>
        <v xml:space="preserve">Glúteo </v>
      </c>
      <c r="U33" s="11">
        <f t="shared" si="5"/>
        <v>0</v>
      </c>
      <c r="V33" s="12" t="str">
        <f t="shared" si="5"/>
        <v xml:space="preserve">Abdutor </v>
      </c>
      <c r="W33" s="11">
        <f t="shared" si="5"/>
        <v>0</v>
      </c>
      <c r="X33" s="12" t="str">
        <f t="shared" si="5"/>
        <v xml:space="preserve">Adutor </v>
      </c>
      <c r="Y33" s="11">
        <f t="shared" si="5"/>
        <v>0</v>
      </c>
      <c r="Z33" s="12" t="str">
        <f t="shared" si="5"/>
        <v>Coxa (Ant)</v>
      </c>
      <c r="AA33" s="11">
        <f t="shared" si="5"/>
        <v>0</v>
      </c>
      <c r="AB33" s="12" t="str">
        <f t="shared" si="5"/>
        <v>Coxa (Pos)</v>
      </c>
      <c r="AC33" s="11">
        <f t="shared" si="5"/>
        <v>0</v>
      </c>
      <c r="AD33" s="12" t="str">
        <f t="shared" si="5"/>
        <v>Perna</v>
      </c>
      <c r="AE33" s="11">
        <f t="shared" si="5"/>
        <v>0</v>
      </c>
      <c r="AF33" s="12" t="str">
        <f t="shared" si="5"/>
        <v>Abdominal</v>
      </c>
      <c r="AG33" s="11">
        <f t="shared" si="5"/>
        <v>0</v>
      </c>
    </row>
    <row r="34" spans="1:33" x14ac:dyDescent="0.25">
      <c r="A34" s="344"/>
      <c r="B34" s="11" t="str">
        <f t="shared" si="3"/>
        <v>Peito</v>
      </c>
      <c r="C34" s="11">
        <f t="shared" si="4"/>
        <v>0</v>
      </c>
      <c r="D34" s="11" t="str">
        <f t="shared" si="6"/>
        <v xml:space="preserve">Trapézio </v>
      </c>
      <c r="E34" s="11">
        <f t="shared" si="6"/>
        <v>0</v>
      </c>
      <c r="F34" s="11" t="str">
        <f t="shared" si="6"/>
        <v>Ombro (Cla/Acr)</v>
      </c>
      <c r="G34" s="11">
        <f t="shared" si="6"/>
        <v>0</v>
      </c>
      <c r="H34" s="12" t="str">
        <f t="shared" si="6"/>
        <v>Ombro (Esp)</v>
      </c>
      <c r="I34" s="11">
        <f t="shared" si="6"/>
        <v>0</v>
      </c>
      <c r="J34" s="12" t="str">
        <f t="shared" si="6"/>
        <v>Costa</v>
      </c>
      <c r="K34" s="11">
        <f t="shared" si="6"/>
        <v>0</v>
      </c>
      <c r="L34" s="12" t="str">
        <f t="shared" si="6"/>
        <v>Peito</v>
      </c>
      <c r="M34" s="11">
        <f t="shared" si="6"/>
        <v>0</v>
      </c>
      <c r="N34" s="12" t="str">
        <f t="shared" si="6"/>
        <v>Bíceps</v>
      </c>
      <c r="O34" s="11">
        <f t="shared" si="6"/>
        <v>0</v>
      </c>
      <c r="P34" s="12" t="str">
        <f t="shared" si="6"/>
        <v>Tríceps</v>
      </c>
      <c r="Q34" s="11">
        <f t="shared" si="6"/>
        <v>0</v>
      </c>
      <c r="R34" s="11" t="str">
        <f t="shared" si="6"/>
        <v>AnteBraço</v>
      </c>
      <c r="S34" s="11">
        <f t="shared" si="6"/>
        <v>0</v>
      </c>
      <c r="T34" s="11" t="str">
        <f t="shared" si="5"/>
        <v xml:space="preserve">Glúteo </v>
      </c>
      <c r="U34" s="11">
        <f t="shared" si="5"/>
        <v>0</v>
      </c>
      <c r="V34" s="12" t="str">
        <f t="shared" si="5"/>
        <v xml:space="preserve">Abdutor </v>
      </c>
      <c r="W34" s="11">
        <f t="shared" si="5"/>
        <v>0</v>
      </c>
      <c r="X34" s="12" t="str">
        <f t="shared" si="5"/>
        <v xml:space="preserve">Adutor </v>
      </c>
      <c r="Y34" s="11">
        <f t="shared" si="5"/>
        <v>0</v>
      </c>
      <c r="Z34" s="12" t="str">
        <f t="shared" si="5"/>
        <v>Coxa (Ant)</v>
      </c>
      <c r="AA34" s="11">
        <f t="shared" si="5"/>
        <v>0</v>
      </c>
      <c r="AB34" s="12" t="str">
        <f t="shared" si="5"/>
        <v>Coxa (Pos)</v>
      </c>
      <c r="AC34" s="11">
        <f t="shared" si="5"/>
        <v>0</v>
      </c>
      <c r="AD34" s="12" t="str">
        <f t="shared" si="5"/>
        <v>Perna</v>
      </c>
      <c r="AE34" s="11">
        <f t="shared" si="5"/>
        <v>0</v>
      </c>
      <c r="AF34" s="12" t="str">
        <f t="shared" si="5"/>
        <v>Abdominal</v>
      </c>
      <c r="AG34" s="11">
        <f t="shared" si="5"/>
        <v>0</v>
      </c>
    </row>
    <row r="35" spans="1:33" x14ac:dyDescent="0.25">
      <c r="A35" s="344"/>
      <c r="B35" s="11" t="str">
        <f t="shared" si="3"/>
        <v>Peito</v>
      </c>
      <c r="C35" s="11">
        <f t="shared" si="4"/>
        <v>0</v>
      </c>
      <c r="D35" s="11" t="str">
        <f t="shared" si="6"/>
        <v xml:space="preserve">Trapézio </v>
      </c>
      <c r="E35" s="11">
        <f t="shared" si="6"/>
        <v>0</v>
      </c>
      <c r="F35" s="11" t="str">
        <f t="shared" si="6"/>
        <v>Ombro (Cla/Acr)</v>
      </c>
      <c r="G35" s="11">
        <f t="shared" si="6"/>
        <v>0</v>
      </c>
      <c r="H35" s="12" t="str">
        <f t="shared" si="6"/>
        <v>Ombro (Esp)</v>
      </c>
      <c r="I35" s="11">
        <f t="shared" si="6"/>
        <v>0</v>
      </c>
      <c r="J35" s="12" t="str">
        <f t="shared" si="6"/>
        <v>Costa</v>
      </c>
      <c r="K35" s="11">
        <f t="shared" si="6"/>
        <v>0</v>
      </c>
      <c r="L35" s="12" t="str">
        <f t="shared" si="6"/>
        <v>Peito</v>
      </c>
      <c r="M35" s="11">
        <f t="shared" si="6"/>
        <v>0</v>
      </c>
      <c r="N35" s="12" t="str">
        <f t="shared" si="6"/>
        <v>Bíceps</v>
      </c>
      <c r="O35" s="11">
        <f t="shared" si="6"/>
        <v>0</v>
      </c>
      <c r="P35" s="12" t="str">
        <f t="shared" si="6"/>
        <v>Tríceps</v>
      </c>
      <c r="Q35" s="11">
        <f t="shared" si="6"/>
        <v>0</v>
      </c>
      <c r="R35" s="11" t="str">
        <f t="shared" si="6"/>
        <v>AnteBraço</v>
      </c>
      <c r="S35" s="11">
        <f t="shared" si="6"/>
        <v>0</v>
      </c>
      <c r="T35" s="11" t="str">
        <f t="shared" si="5"/>
        <v xml:space="preserve">Glúteo </v>
      </c>
      <c r="U35" s="11">
        <f t="shared" si="5"/>
        <v>0</v>
      </c>
      <c r="V35" s="12" t="str">
        <f t="shared" si="5"/>
        <v xml:space="preserve">Abdutor </v>
      </c>
      <c r="W35" s="11">
        <f t="shared" si="5"/>
        <v>0</v>
      </c>
      <c r="X35" s="12" t="str">
        <f t="shared" si="5"/>
        <v xml:space="preserve">Adutor </v>
      </c>
      <c r="Y35" s="11">
        <f t="shared" si="5"/>
        <v>0</v>
      </c>
      <c r="Z35" s="12" t="str">
        <f t="shared" si="5"/>
        <v>Coxa (Ant)</v>
      </c>
      <c r="AA35" s="11">
        <f t="shared" si="5"/>
        <v>0</v>
      </c>
      <c r="AB35" s="12" t="str">
        <f t="shared" si="5"/>
        <v>Coxa (Pos)</v>
      </c>
      <c r="AC35" s="11">
        <f t="shared" si="5"/>
        <v>0</v>
      </c>
      <c r="AD35" s="12" t="str">
        <f t="shared" si="5"/>
        <v>Perna</v>
      </c>
      <c r="AE35" s="11">
        <f t="shared" si="5"/>
        <v>0</v>
      </c>
      <c r="AF35" s="12" t="str">
        <f t="shared" si="5"/>
        <v>Abdominal</v>
      </c>
      <c r="AG35" s="11">
        <f t="shared" si="5"/>
        <v>0</v>
      </c>
    </row>
    <row r="36" spans="1:33" x14ac:dyDescent="0.25">
      <c r="A36" s="344"/>
      <c r="B36" s="11" t="str">
        <f t="shared" si="3"/>
        <v>Peito</v>
      </c>
      <c r="C36" s="11">
        <f t="shared" si="4"/>
        <v>0</v>
      </c>
      <c r="D36" s="11" t="str">
        <f t="shared" si="6"/>
        <v xml:space="preserve">Trapézio </v>
      </c>
      <c r="E36" s="11">
        <f t="shared" si="6"/>
        <v>0</v>
      </c>
      <c r="F36" s="11" t="str">
        <f t="shared" si="6"/>
        <v>Ombro (Cla/Acr)</v>
      </c>
      <c r="G36" s="11">
        <f t="shared" si="6"/>
        <v>0</v>
      </c>
      <c r="H36" s="12" t="str">
        <f t="shared" si="6"/>
        <v>Ombro (Esp)</v>
      </c>
      <c r="I36" s="11">
        <f t="shared" si="6"/>
        <v>0</v>
      </c>
      <c r="J36" s="12" t="str">
        <f t="shared" si="6"/>
        <v>Costa</v>
      </c>
      <c r="K36" s="11">
        <f t="shared" si="6"/>
        <v>0</v>
      </c>
      <c r="L36" s="12" t="str">
        <f t="shared" si="6"/>
        <v>Peito</v>
      </c>
      <c r="M36" s="11">
        <f t="shared" si="6"/>
        <v>0</v>
      </c>
      <c r="N36" s="12" t="str">
        <f t="shared" si="6"/>
        <v>Bíceps</v>
      </c>
      <c r="O36" s="11">
        <f t="shared" si="6"/>
        <v>0</v>
      </c>
      <c r="P36" s="12" t="str">
        <f t="shared" si="6"/>
        <v>Tríceps</v>
      </c>
      <c r="Q36" s="11">
        <f t="shared" si="6"/>
        <v>0</v>
      </c>
      <c r="R36" s="11" t="str">
        <f t="shared" si="6"/>
        <v>AnteBraço</v>
      </c>
      <c r="S36" s="11">
        <f t="shared" si="6"/>
        <v>0</v>
      </c>
      <c r="T36" s="11" t="str">
        <f t="shared" si="5"/>
        <v xml:space="preserve">Glúteo </v>
      </c>
      <c r="U36" s="11">
        <f t="shared" si="5"/>
        <v>0</v>
      </c>
      <c r="V36" s="12" t="str">
        <f t="shared" si="5"/>
        <v xml:space="preserve">Abdutor </v>
      </c>
      <c r="W36" s="11">
        <f t="shared" si="5"/>
        <v>0</v>
      </c>
      <c r="X36" s="12" t="str">
        <f t="shared" si="5"/>
        <v xml:space="preserve">Adutor </v>
      </c>
      <c r="Y36" s="11">
        <f t="shared" si="5"/>
        <v>0</v>
      </c>
      <c r="Z36" s="12" t="str">
        <f t="shared" si="5"/>
        <v>Coxa (Ant)</v>
      </c>
      <c r="AA36" s="11">
        <f t="shared" si="5"/>
        <v>0</v>
      </c>
      <c r="AB36" s="12" t="str">
        <f t="shared" si="5"/>
        <v>Coxa (Pos)</v>
      </c>
      <c r="AC36" s="11">
        <f t="shared" si="5"/>
        <v>0</v>
      </c>
      <c r="AD36" s="12" t="str">
        <f t="shared" si="5"/>
        <v>Perna</v>
      </c>
      <c r="AE36" s="11">
        <f t="shared" si="5"/>
        <v>0</v>
      </c>
      <c r="AF36" s="12" t="str">
        <f t="shared" si="5"/>
        <v>Abdominal</v>
      </c>
      <c r="AG36" s="11">
        <f t="shared" si="5"/>
        <v>0</v>
      </c>
    </row>
    <row r="37" spans="1:33" x14ac:dyDescent="0.25">
      <c r="A37" s="344"/>
      <c r="B37" s="11" t="str">
        <f t="shared" si="3"/>
        <v>Peito</v>
      </c>
      <c r="C37" s="11">
        <f t="shared" si="4"/>
        <v>0</v>
      </c>
      <c r="D37" s="11" t="str">
        <f t="shared" si="6"/>
        <v xml:space="preserve">Trapézio </v>
      </c>
      <c r="E37" s="11">
        <f t="shared" si="6"/>
        <v>0</v>
      </c>
      <c r="F37" s="11" t="str">
        <f t="shared" si="6"/>
        <v>Ombro (Cla/Acr)</v>
      </c>
      <c r="G37" s="11">
        <f t="shared" si="6"/>
        <v>0</v>
      </c>
      <c r="H37" s="12" t="str">
        <f t="shared" si="6"/>
        <v>Ombro (Esp)</v>
      </c>
      <c r="I37" s="11">
        <f t="shared" si="6"/>
        <v>0</v>
      </c>
      <c r="J37" s="12" t="str">
        <f t="shared" si="6"/>
        <v>Costa</v>
      </c>
      <c r="K37" s="11">
        <f t="shared" si="6"/>
        <v>0</v>
      </c>
      <c r="L37" s="12" t="str">
        <f t="shared" si="6"/>
        <v>Peito</v>
      </c>
      <c r="M37" s="11">
        <f t="shared" si="6"/>
        <v>0</v>
      </c>
      <c r="N37" s="12" t="str">
        <f t="shared" si="6"/>
        <v>Bíceps</v>
      </c>
      <c r="O37" s="11">
        <f t="shared" si="6"/>
        <v>0</v>
      </c>
      <c r="P37" s="12" t="str">
        <f t="shared" si="6"/>
        <v>Tríceps</v>
      </c>
      <c r="Q37" s="11">
        <f t="shared" si="6"/>
        <v>0</v>
      </c>
      <c r="R37" s="11" t="str">
        <f t="shared" si="6"/>
        <v>AnteBraço</v>
      </c>
      <c r="S37" s="11">
        <f t="shared" si="6"/>
        <v>0</v>
      </c>
      <c r="T37" s="11" t="str">
        <f t="shared" si="5"/>
        <v xml:space="preserve">Glúteo </v>
      </c>
      <c r="U37" s="11">
        <f t="shared" si="5"/>
        <v>0</v>
      </c>
      <c r="V37" s="12" t="str">
        <f t="shared" si="5"/>
        <v xml:space="preserve">Abdutor </v>
      </c>
      <c r="W37" s="11">
        <f t="shared" si="5"/>
        <v>0</v>
      </c>
      <c r="X37" s="12" t="str">
        <f t="shared" si="5"/>
        <v xml:space="preserve">Adutor </v>
      </c>
      <c r="Y37" s="11">
        <f t="shared" si="5"/>
        <v>0</v>
      </c>
      <c r="Z37" s="12" t="str">
        <f t="shared" si="5"/>
        <v>Coxa (Ant)</v>
      </c>
      <c r="AA37" s="11">
        <f t="shared" si="5"/>
        <v>0</v>
      </c>
      <c r="AB37" s="12" t="str">
        <f t="shared" si="5"/>
        <v>Coxa (Pos)</v>
      </c>
      <c r="AC37" s="11">
        <f t="shared" si="5"/>
        <v>0</v>
      </c>
      <c r="AD37" s="12" t="str">
        <f t="shared" si="5"/>
        <v>Perna</v>
      </c>
      <c r="AE37" s="11">
        <f t="shared" si="5"/>
        <v>0</v>
      </c>
      <c r="AF37" s="12" t="str">
        <f t="shared" si="5"/>
        <v>Abdominal</v>
      </c>
      <c r="AG37" s="11">
        <f t="shared" si="5"/>
        <v>0</v>
      </c>
    </row>
    <row r="38" spans="1:33" x14ac:dyDescent="0.25">
      <c r="A38" s="344"/>
      <c r="B38" s="11" t="str">
        <f t="shared" si="3"/>
        <v>Peito</v>
      </c>
      <c r="C38" s="11">
        <f t="shared" si="4"/>
        <v>0</v>
      </c>
      <c r="D38" s="11" t="str">
        <f t="shared" si="6"/>
        <v xml:space="preserve">Trapézio </v>
      </c>
      <c r="E38" s="11">
        <f t="shared" si="6"/>
        <v>0</v>
      </c>
      <c r="F38" s="11" t="str">
        <f t="shared" si="6"/>
        <v>Ombro (Cla/Acr)</v>
      </c>
      <c r="G38" s="11">
        <f t="shared" si="6"/>
        <v>0</v>
      </c>
      <c r="H38" s="12" t="str">
        <f t="shared" si="6"/>
        <v>Ombro (Esp)</v>
      </c>
      <c r="I38" s="11">
        <f t="shared" si="6"/>
        <v>0</v>
      </c>
      <c r="J38" s="12" t="str">
        <f t="shared" si="6"/>
        <v>Costa</v>
      </c>
      <c r="K38" s="11">
        <f t="shared" si="6"/>
        <v>0</v>
      </c>
      <c r="L38" s="12" t="str">
        <f t="shared" si="6"/>
        <v>Peito</v>
      </c>
      <c r="M38" s="11">
        <f t="shared" si="6"/>
        <v>0</v>
      </c>
      <c r="N38" s="12" t="str">
        <f t="shared" si="6"/>
        <v>Bíceps</v>
      </c>
      <c r="O38" s="11">
        <f t="shared" si="6"/>
        <v>0</v>
      </c>
      <c r="P38" s="12" t="str">
        <f t="shared" si="6"/>
        <v>Tríceps</v>
      </c>
      <c r="Q38" s="11">
        <f t="shared" si="6"/>
        <v>0</v>
      </c>
      <c r="R38" s="11" t="str">
        <f t="shared" si="6"/>
        <v>AnteBraço</v>
      </c>
      <c r="S38" s="11">
        <f t="shared" si="6"/>
        <v>0</v>
      </c>
      <c r="T38" s="11" t="str">
        <f t="shared" si="5"/>
        <v xml:space="preserve">Glúteo </v>
      </c>
      <c r="U38" s="11">
        <f t="shared" si="5"/>
        <v>0</v>
      </c>
      <c r="V38" s="12" t="str">
        <f t="shared" si="5"/>
        <v xml:space="preserve">Abdutor </v>
      </c>
      <c r="W38" s="11">
        <f t="shared" si="5"/>
        <v>0</v>
      </c>
      <c r="X38" s="12" t="str">
        <f t="shared" si="5"/>
        <v xml:space="preserve">Adutor </v>
      </c>
      <c r="Y38" s="11">
        <f t="shared" si="5"/>
        <v>0</v>
      </c>
      <c r="Z38" s="12" t="str">
        <f t="shared" si="5"/>
        <v>Coxa (Ant)</v>
      </c>
      <c r="AA38" s="11">
        <f t="shared" si="5"/>
        <v>0</v>
      </c>
      <c r="AB38" s="12" t="str">
        <f t="shared" si="5"/>
        <v>Coxa (Pos)</v>
      </c>
      <c r="AC38" s="11">
        <f t="shared" si="5"/>
        <v>0</v>
      </c>
      <c r="AD38" s="12" t="str">
        <f t="shared" si="5"/>
        <v>Perna</v>
      </c>
      <c r="AE38" s="11">
        <f t="shared" si="5"/>
        <v>0</v>
      </c>
      <c r="AF38" s="12" t="str">
        <f t="shared" si="5"/>
        <v>Abdominal</v>
      </c>
      <c r="AG38" s="11">
        <f t="shared" si="5"/>
        <v>0</v>
      </c>
    </row>
    <row r="39" spans="1:33" x14ac:dyDescent="0.25">
      <c r="A39" s="344"/>
      <c r="B39" s="11" t="str">
        <f t="shared" si="3"/>
        <v>Peito</v>
      </c>
      <c r="C39" s="11">
        <f t="shared" si="4"/>
        <v>0</v>
      </c>
      <c r="D39" s="11" t="str">
        <f t="shared" si="6"/>
        <v xml:space="preserve">Trapézio </v>
      </c>
      <c r="E39" s="11">
        <f t="shared" si="6"/>
        <v>0</v>
      </c>
      <c r="F39" s="11" t="str">
        <f t="shared" si="6"/>
        <v>Ombro (Cla/Acr)</v>
      </c>
      <c r="G39" s="11">
        <f t="shared" si="6"/>
        <v>0</v>
      </c>
      <c r="H39" s="12" t="str">
        <f t="shared" si="6"/>
        <v>Ombro (Esp)</v>
      </c>
      <c r="I39" s="11">
        <f t="shared" si="6"/>
        <v>0</v>
      </c>
      <c r="J39" s="12" t="str">
        <f t="shared" si="6"/>
        <v>Costa</v>
      </c>
      <c r="K39" s="11">
        <f t="shared" si="6"/>
        <v>0</v>
      </c>
      <c r="L39" s="12" t="str">
        <f t="shared" si="6"/>
        <v>Peito</v>
      </c>
      <c r="M39" s="11">
        <f t="shared" si="6"/>
        <v>0</v>
      </c>
      <c r="N39" s="12" t="str">
        <f t="shared" si="6"/>
        <v>Bíceps</v>
      </c>
      <c r="O39" s="11">
        <f t="shared" si="6"/>
        <v>0</v>
      </c>
      <c r="P39" s="12" t="str">
        <f t="shared" si="6"/>
        <v>Tríceps</v>
      </c>
      <c r="Q39" s="11">
        <f t="shared" si="6"/>
        <v>0</v>
      </c>
      <c r="R39" s="11" t="str">
        <f t="shared" si="6"/>
        <v>AnteBraço</v>
      </c>
      <c r="S39" s="11">
        <f t="shared" si="6"/>
        <v>0</v>
      </c>
      <c r="T39" s="11" t="str">
        <f t="shared" si="5"/>
        <v xml:space="preserve">Glúteo </v>
      </c>
      <c r="U39" s="11">
        <f t="shared" si="5"/>
        <v>0</v>
      </c>
      <c r="V39" s="12" t="str">
        <f t="shared" si="5"/>
        <v xml:space="preserve">Abdutor </v>
      </c>
      <c r="W39" s="11">
        <f t="shared" si="5"/>
        <v>0</v>
      </c>
      <c r="X39" s="12" t="str">
        <f t="shared" si="5"/>
        <v xml:space="preserve">Adutor </v>
      </c>
      <c r="Y39" s="11">
        <f t="shared" si="5"/>
        <v>0</v>
      </c>
      <c r="Z39" s="12" t="str">
        <f t="shared" si="5"/>
        <v>Coxa (Ant)</v>
      </c>
      <c r="AA39" s="11">
        <f t="shared" si="5"/>
        <v>0</v>
      </c>
      <c r="AB39" s="12" t="str">
        <f t="shared" si="5"/>
        <v>Coxa (Pos)</v>
      </c>
      <c r="AC39" s="11">
        <f t="shared" si="5"/>
        <v>0</v>
      </c>
      <c r="AD39" s="12" t="str">
        <f t="shared" si="5"/>
        <v>Perna</v>
      </c>
      <c r="AE39" s="11">
        <f t="shared" si="5"/>
        <v>0</v>
      </c>
      <c r="AF39" s="12" t="str">
        <f t="shared" si="5"/>
        <v>Abdominal</v>
      </c>
      <c r="AG39" s="11">
        <f t="shared" si="5"/>
        <v>0</v>
      </c>
    </row>
    <row r="40" spans="1:33" x14ac:dyDescent="0.25">
      <c r="A40" s="344"/>
      <c r="B40" s="11" t="str">
        <f t="shared" si="3"/>
        <v>Peito</v>
      </c>
      <c r="C40" s="11">
        <f t="shared" si="4"/>
        <v>0</v>
      </c>
      <c r="D40" s="11" t="str">
        <f t="shared" si="6"/>
        <v xml:space="preserve">Trapézio </v>
      </c>
      <c r="E40" s="11">
        <f t="shared" si="6"/>
        <v>0</v>
      </c>
      <c r="F40" s="11" t="str">
        <f t="shared" si="6"/>
        <v>Ombro (Cla/Acr)</v>
      </c>
      <c r="G40" s="11">
        <f t="shared" si="6"/>
        <v>0</v>
      </c>
      <c r="H40" s="12" t="str">
        <f t="shared" si="6"/>
        <v>Ombro (Esp)</v>
      </c>
      <c r="I40" s="11">
        <f t="shared" si="6"/>
        <v>0</v>
      </c>
      <c r="J40" s="12" t="str">
        <f t="shared" si="6"/>
        <v>Costa</v>
      </c>
      <c r="K40" s="11">
        <f t="shared" si="6"/>
        <v>0</v>
      </c>
      <c r="L40" s="12" t="str">
        <f t="shared" si="6"/>
        <v>Peito</v>
      </c>
      <c r="M40" s="11">
        <f t="shared" si="6"/>
        <v>0</v>
      </c>
      <c r="N40" s="12" t="str">
        <f t="shared" si="6"/>
        <v>Bíceps</v>
      </c>
      <c r="O40" s="11">
        <f t="shared" si="6"/>
        <v>0</v>
      </c>
      <c r="P40" s="12" t="str">
        <f t="shared" si="6"/>
        <v>Tríceps</v>
      </c>
      <c r="Q40" s="11">
        <f t="shared" si="6"/>
        <v>0</v>
      </c>
      <c r="R40" s="11" t="str">
        <f t="shared" si="6"/>
        <v>AnteBraço</v>
      </c>
      <c r="S40" s="11">
        <f t="shared" si="6"/>
        <v>0</v>
      </c>
      <c r="T40" s="11" t="str">
        <f t="shared" si="5"/>
        <v xml:space="preserve">Glúteo </v>
      </c>
      <c r="U40" s="11">
        <f t="shared" si="5"/>
        <v>0</v>
      </c>
      <c r="V40" s="12" t="str">
        <f t="shared" si="5"/>
        <v xml:space="preserve">Abdutor </v>
      </c>
      <c r="W40" s="11">
        <f t="shared" si="5"/>
        <v>0</v>
      </c>
      <c r="X40" s="12" t="str">
        <f t="shared" si="5"/>
        <v xml:space="preserve">Adutor </v>
      </c>
      <c r="Y40" s="11">
        <f t="shared" si="5"/>
        <v>0</v>
      </c>
      <c r="Z40" s="12" t="str">
        <f t="shared" si="5"/>
        <v>Coxa (Ant)</v>
      </c>
      <c r="AA40" s="11">
        <f t="shared" si="5"/>
        <v>0</v>
      </c>
      <c r="AB40" s="12" t="str">
        <f t="shared" si="5"/>
        <v>Coxa (Pos)</v>
      </c>
      <c r="AC40" s="11">
        <f t="shared" si="5"/>
        <v>0</v>
      </c>
      <c r="AD40" s="12" t="str">
        <f t="shared" si="5"/>
        <v>Perna</v>
      </c>
      <c r="AE40" s="11">
        <f t="shared" si="5"/>
        <v>0</v>
      </c>
      <c r="AF40" s="12" t="str">
        <f t="shared" si="5"/>
        <v>Abdominal</v>
      </c>
      <c r="AG40" s="11">
        <f t="shared" si="5"/>
        <v>0</v>
      </c>
    </row>
    <row r="41" spans="1:33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11" t="s">
        <v>40</v>
      </c>
      <c r="B42" s="11" t="s">
        <v>41</v>
      </c>
      <c r="C42" s="11"/>
      <c r="D42" s="341" t="str">
        <f>D22</f>
        <v xml:space="preserve">Trapézio </v>
      </c>
      <c r="E42" s="341"/>
      <c r="F42" s="341" t="str">
        <f>F22</f>
        <v>Ombro (Cla/Acr)</v>
      </c>
      <c r="G42" s="341"/>
      <c r="H42" s="341" t="str">
        <f>H22</f>
        <v>Ombro (Esp)</v>
      </c>
      <c r="I42" s="341"/>
      <c r="J42" s="341" t="str">
        <f>J22</f>
        <v>Costa</v>
      </c>
      <c r="K42" s="341"/>
      <c r="L42" s="341" t="str">
        <f>L22</f>
        <v>Peito</v>
      </c>
      <c r="M42" s="341"/>
      <c r="N42" s="341" t="str">
        <f>N22</f>
        <v>Bíceps</v>
      </c>
      <c r="O42" s="341"/>
      <c r="P42" s="341" t="str">
        <f>P22</f>
        <v>Tríceps</v>
      </c>
      <c r="Q42" s="341"/>
      <c r="R42" s="341" t="str">
        <f>R22</f>
        <v>AnteBraço</v>
      </c>
      <c r="S42" s="341"/>
      <c r="T42" s="341" t="str">
        <f>T22</f>
        <v xml:space="preserve">Glúteo </v>
      </c>
      <c r="U42" s="341"/>
      <c r="V42" s="341" t="str">
        <f>V22</f>
        <v xml:space="preserve">Abdutor </v>
      </c>
      <c r="W42" s="341"/>
      <c r="X42" s="341" t="str">
        <f>X22</f>
        <v xml:space="preserve">Adutor </v>
      </c>
      <c r="Y42" s="341"/>
      <c r="Z42" s="341" t="str">
        <f>Z22</f>
        <v>Coxa (Ant)</v>
      </c>
      <c r="AA42" s="341"/>
      <c r="AB42" s="341" t="str">
        <f>AB22</f>
        <v>Coxa (Pos)</v>
      </c>
      <c r="AC42" s="341"/>
      <c r="AD42" s="341" t="str">
        <f>AD22</f>
        <v>Perna</v>
      </c>
      <c r="AE42" s="341"/>
      <c r="AF42" s="341" t="str">
        <f>AF22</f>
        <v>Abdominal</v>
      </c>
      <c r="AG42" s="341"/>
    </row>
    <row r="43" spans="1:33" x14ac:dyDescent="0.25">
      <c r="A43" s="11"/>
      <c r="B43" s="343" t="str">
        <f>Planilha!D57</f>
        <v>Peito</v>
      </c>
      <c r="C43" s="343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</row>
    <row r="44" spans="1:33" x14ac:dyDescent="0.25">
      <c r="A44" s="344">
        <v>3</v>
      </c>
      <c r="B44" s="11" t="str">
        <f>B43</f>
        <v>Peito</v>
      </c>
      <c r="C44" s="11" t="str">
        <f>IF(AND(B44=D44),E44,IF(AND(B44=F44),G44,IF(AND(B44=H44),I44,IF(AND(B44=J44),K44,IF(AND(B44=L44),M44,IF(AND(B44=N44),O44,IF(AND(B44=P44),Q44,IF(AND(B44=R44),S44,IF(AND(B44=T44),U44,IF(AND(B44=V44),W44,IF(AND(B44=X44),Y44,IF(AND(B44=Z44),AA44,IF(AND(B44=AB44),AC44,IF(AND(B44=AD44),AE44,IF(AND(B44=AF44),AG44," ")))))))))))))))</f>
        <v>Supino</v>
      </c>
      <c r="D44" s="11" t="str">
        <f t="shared" ref="D44:AG52" si="7">D24</f>
        <v xml:space="preserve">Trapézio </v>
      </c>
      <c r="E44" s="11" t="str">
        <f t="shared" si="7"/>
        <v>Elevação de ombros</v>
      </c>
      <c r="F44" s="11" t="str">
        <f t="shared" si="7"/>
        <v>Ombro (Cla/Acr)</v>
      </c>
      <c r="G44" s="11" t="str">
        <f t="shared" si="7"/>
        <v>Desenvolvimento</v>
      </c>
      <c r="H44" s="12" t="str">
        <f t="shared" si="7"/>
        <v>Ombro (Esp)</v>
      </c>
      <c r="I44" s="11" t="str">
        <f t="shared" si="7"/>
        <v>Voador inv.</v>
      </c>
      <c r="J44" s="12" t="str">
        <f t="shared" si="7"/>
        <v>Costa</v>
      </c>
      <c r="K44" s="11" t="str">
        <f t="shared" si="7"/>
        <v>Puxada à frente</v>
      </c>
      <c r="L44" s="12" t="str">
        <f t="shared" si="7"/>
        <v>Peito</v>
      </c>
      <c r="M44" s="11" t="str">
        <f t="shared" si="7"/>
        <v>Supino</v>
      </c>
      <c r="N44" s="12" t="str">
        <f t="shared" si="7"/>
        <v>Bíceps</v>
      </c>
      <c r="O44" s="11" t="str">
        <f t="shared" si="7"/>
        <v>Rosca direta</v>
      </c>
      <c r="P44" s="12" t="str">
        <f t="shared" si="7"/>
        <v>Tríceps</v>
      </c>
      <c r="Q44" s="11" t="str">
        <f t="shared" si="7"/>
        <v>Rosca testa</v>
      </c>
      <c r="R44" s="11" t="str">
        <f t="shared" si="7"/>
        <v>AnteBraço</v>
      </c>
      <c r="S44" s="11" t="str">
        <f t="shared" si="7"/>
        <v>Rosca punho</v>
      </c>
      <c r="T44" s="11" t="str">
        <f t="shared" si="7"/>
        <v xml:space="preserve">Glúteo </v>
      </c>
      <c r="U44" s="11" t="str">
        <f t="shared" si="7"/>
        <v>Glúteo em pé</v>
      </c>
      <c r="V44" s="12" t="str">
        <f t="shared" si="7"/>
        <v xml:space="preserve">Abdutor </v>
      </c>
      <c r="W44" s="11" t="str">
        <f t="shared" si="7"/>
        <v>Abdutor maq.</v>
      </c>
      <c r="X44" s="12" t="str">
        <f t="shared" si="7"/>
        <v xml:space="preserve">Adutor </v>
      </c>
      <c r="Y44" s="11" t="str">
        <f t="shared" si="7"/>
        <v>Adutor maq</v>
      </c>
      <c r="Z44" s="12" t="str">
        <f t="shared" si="7"/>
        <v>Coxa (Ant)</v>
      </c>
      <c r="AA44" s="11" t="str">
        <f t="shared" si="7"/>
        <v>Agachamento</v>
      </c>
      <c r="AB44" s="12" t="str">
        <f t="shared" si="7"/>
        <v>Coxa (Pos)</v>
      </c>
      <c r="AC44" s="11" t="str">
        <f t="shared" si="7"/>
        <v>Stiff</v>
      </c>
      <c r="AD44" s="12" t="str">
        <f t="shared" si="7"/>
        <v>Perna</v>
      </c>
      <c r="AE44" s="11" t="str">
        <f t="shared" si="7"/>
        <v>Gêmeos em pé</v>
      </c>
      <c r="AF44" s="12" t="str">
        <f t="shared" si="7"/>
        <v>Abdominal</v>
      </c>
      <c r="AG44" s="11" t="str">
        <f t="shared" si="7"/>
        <v>Elevação de pernas</v>
      </c>
    </row>
    <row r="45" spans="1:33" x14ac:dyDescent="0.25">
      <c r="A45" s="344"/>
      <c r="B45" s="11" t="str">
        <f t="shared" ref="B45:B60" si="8">B44</f>
        <v>Peito</v>
      </c>
      <c r="C45" s="11" t="str">
        <f t="shared" ref="C45:C60" si="9">IF(AND(B45=D45),E45,IF(AND(B45=F45),G45,IF(AND(B45=H45),I45,IF(AND(B45=J45),K45,IF(AND(B45=L45),M45,IF(AND(B45=N45),O45,IF(AND(B45=P45),Q45,IF(AND(B45=R45),S45,IF(AND(B45=T45),U45,IF(AND(B45=V45),W45,IF(AND(B45=X45),Y45,IF(AND(B45=Z45),AA45,IF(AND(B45=AB45),AC45,IF(AND(B45=AD45),AE45,IF(AND(B45=AF45),AG45," ")))))))))))))))</f>
        <v>Supino inclinado</v>
      </c>
      <c r="D45" s="11" t="str">
        <f t="shared" si="7"/>
        <v xml:space="preserve">Trapézio </v>
      </c>
      <c r="E45" s="11" t="str">
        <f t="shared" si="7"/>
        <v>Remada alta</v>
      </c>
      <c r="F45" s="11" t="str">
        <f t="shared" si="7"/>
        <v>Ombro (Cla/Acr)</v>
      </c>
      <c r="G45" s="11" t="str">
        <f t="shared" si="7"/>
        <v>Levantamento lateral</v>
      </c>
      <c r="H45" s="12" t="str">
        <f t="shared" si="7"/>
        <v>Ombro (Esp)</v>
      </c>
      <c r="I45" s="11" t="str">
        <f t="shared" si="7"/>
        <v>Crucifixo inv.</v>
      </c>
      <c r="J45" s="12" t="str">
        <f t="shared" si="7"/>
        <v>Costa</v>
      </c>
      <c r="K45" s="11" t="str">
        <f t="shared" si="7"/>
        <v>Remada sentada</v>
      </c>
      <c r="L45" s="12" t="str">
        <f t="shared" si="7"/>
        <v>Peito</v>
      </c>
      <c r="M45" s="11" t="str">
        <f t="shared" si="7"/>
        <v>Supino inclinado</v>
      </c>
      <c r="N45" s="12" t="str">
        <f t="shared" si="7"/>
        <v>Bíceps</v>
      </c>
      <c r="O45" s="11" t="str">
        <f t="shared" si="7"/>
        <v>Rosca alternada</v>
      </c>
      <c r="P45" s="12" t="str">
        <f t="shared" si="7"/>
        <v>Tríceps</v>
      </c>
      <c r="Q45" s="11" t="str">
        <f t="shared" si="7"/>
        <v>Rosca francesa</v>
      </c>
      <c r="R45" s="11" t="str">
        <f t="shared" si="7"/>
        <v>AnteBraço</v>
      </c>
      <c r="S45" s="11" t="str">
        <f t="shared" si="7"/>
        <v>Rosca punho inv.</v>
      </c>
      <c r="T45" s="11" t="str">
        <f t="shared" si="7"/>
        <v xml:space="preserve">Glúteo </v>
      </c>
      <c r="U45" s="11" t="str">
        <f t="shared" si="7"/>
        <v>Glúteo 4 apoios</v>
      </c>
      <c r="V45" s="12" t="str">
        <f t="shared" si="7"/>
        <v xml:space="preserve">Abdutor </v>
      </c>
      <c r="W45" s="11" t="str">
        <f t="shared" si="7"/>
        <v>Abdutor apo.</v>
      </c>
      <c r="X45" s="12" t="str">
        <f t="shared" si="7"/>
        <v xml:space="preserve">Adutor </v>
      </c>
      <c r="Y45" s="11" t="str">
        <f t="shared" si="7"/>
        <v>Adutor apo.</v>
      </c>
      <c r="Z45" s="12" t="str">
        <f t="shared" si="7"/>
        <v>Coxa (Ant)</v>
      </c>
      <c r="AA45" s="11" t="str">
        <f t="shared" si="7"/>
        <v>Agachamento hack</v>
      </c>
      <c r="AB45" s="12" t="str">
        <f t="shared" si="7"/>
        <v>Coxa (Pos)</v>
      </c>
      <c r="AC45" s="11" t="str">
        <f t="shared" si="7"/>
        <v>Flexão de perna</v>
      </c>
      <c r="AD45" s="12" t="str">
        <f t="shared" si="7"/>
        <v>Perna</v>
      </c>
      <c r="AE45" s="11" t="str">
        <f t="shared" si="7"/>
        <v>Gêmeos sentado</v>
      </c>
      <c r="AF45" s="12" t="str">
        <f t="shared" si="7"/>
        <v>Abdominal</v>
      </c>
      <c r="AG45" s="11" t="str">
        <f t="shared" si="7"/>
        <v>Supra-abdominal</v>
      </c>
    </row>
    <row r="46" spans="1:33" x14ac:dyDescent="0.25">
      <c r="A46" s="344"/>
      <c r="B46" s="11" t="str">
        <f t="shared" si="8"/>
        <v>Peito</v>
      </c>
      <c r="C46" s="11" t="str">
        <f t="shared" si="9"/>
        <v>Supino declinado</v>
      </c>
      <c r="D46" s="11" t="str">
        <f t="shared" si="7"/>
        <v xml:space="preserve">Trapézio </v>
      </c>
      <c r="E46" s="11">
        <f t="shared" si="7"/>
        <v>0</v>
      </c>
      <c r="F46" s="11" t="str">
        <f t="shared" si="7"/>
        <v>Ombro (Cla/Acr)</v>
      </c>
      <c r="G46" s="11" t="str">
        <f t="shared" si="7"/>
        <v>Elevação frontal</v>
      </c>
      <c r="H46" s="12" t="str">
        <f t="shared" si="7"/>
        <v>Ombro (Esp)</v>
      </c>
      <c r="I46" s="11">
        <f t="shared" si="7"/>
        <v>0</v>
      </c>
      <c r="J46" s="12" t="str">
        <f t="shared" si="7"/>
        <v>Costa</v>
      </c>
      <c r="K46" s="11" t="str">
        <f t="shared" si="7"/>
        <v>Remada unilteral</v>
      </c>
      <c r="L46" s="12" t="str">
        <f t="shared" si="7"/>
        <v>Peito</v>
      </c>
      <c r="M46" s="11" t="str">
        <f t="shared" si="7"/>
        <v>Supino declinado</v>
      </c>
      <c r="N46" s="12" t="str">
        <f t="shared" si="7"/>
        <v>Bíceps</v>
      </c>
      <c r="O46" s="11" t="str">
        <f t="shared" si="7"/>
        <v>Rosca concentrada</v>
      </c>
      <c r="P46" s="12" t="str">
        <f t="shared" si="7"/>
        <v>Tríceps</v>
      </c>
      <c r="Q46" s="11" t="str">
        <f t="shared" si="7"/>
        <v>Extensão de cotovelo (cabo)</v>
      </c>
      <c r="R46" s="11" t="str">
        <f t="shared" si="7"/>
        <v>AnteBraço</v>
      </c>
      <c r="S46" s="11" t="str">
        <f t="shared" si="7"/>
        <v>Rosca direta peg. pro.</v>
      </c>
      <c r="T46" s="11" t="str">
        <f t="shared" si="7"/>
        <v xml:space="preserve">Glúteo </v>
      </c>
      <c r="U46" s="11">
        <f t="shared" si="7"/>
        <v>0</v>
      </c>
      <c r="V46" s="12" t="str">
        <f t="shared" si="7"/>
        <v xml:space="preserve">Abdutor </v>
      </c>
      <c r="W46" s="11" t="str">
        <f t="shared" si="7"/>
        <v>Abdutor cabo</v>
      </c>
      <c r="X46" s="12" t="str">
        <f t="shared" si="7"/>
        <v xml:space="preserve">Adutor </v>
      </c>
      <c r="Y46" s="11" t="str">
        <f t="shared" si="7"/>
        <v>Adutor cabo</v>
      </c>
      <c r="Z46" s="12" t="str">
        <f t="shared" si="7"/>
        <v>Coxa (Ant)</v>
      </c>
      <c r="AA46" s="11" t="str">
        <f t="shared" si="7"/>
        <v>Extensão de perna</v>
      </c>
      <c r="AB46" s="12" t="str">
        <f t="shared" si="7"/>
        <v>Coxa (Pos)</v>
      </c>
      <c r="AC46" s="11" t="str">
        <f t="shared" si="7"/>
        <v>Flexora em pé</v>
      </c>
      <c r="AD46" s="12" t="str">
        <f t="shared" si="7"/>
        <v>Perna</v>
      </c>
      <c r="AE46" s="11" t="str">
        <f t="shared" si="7"/>
        <v>Burrinho maq.</v>
      </c>
      <c r="AF46" s="12" t="str">
        <f t="shared" si="7"/>
        <v>Abdominal</v>
      </c>
      <c r="AG46" s="11" t="str">
        <f t="shared" si="7"/>
        <v>Flexão lateral</v>
      </c>
    </row>
    <row r="47" spans="1:33" x14ac:dyDescent="0.25">
      <c r="A47" s="344"/>
      <c r="B47" s="11" t="str">
        <f t="shared" si="8"/>
        <v>Peito</v>
      </c>
      <c r="C47" s="11" t="str">
        <f t="shared" si="9"/>
        <v>Crucifixo</v>
      </c>
      <c r="D47" s="11" t="str">
        <f t="shared" si="7"/>
        <v xml:space="preserve">Trapézio </v>
      </c>
      <c r="E47" s="11">
        <f t="shared" si="7"/>
        <v>0</v>
      </c>
      <c r="F47" s="11" t="str">
        <f t="shared" si="7"/>
        <v>Ombro (Cla/Acr)</v>
      </c>
      <c r="G47" s="11">
        <f t="shared" si="7"/>
        <v>0</v>
      </c>
      <c r="H47" s="12" t="str">
        <f t="shared" si="7"/>
        <v>Ombro (Esp)</v>
      </c>
      <c r="I47" s="11">
        <f t="shared" si="7"/>
        <v>0</v>
      </c>
      <c r="J47" s="12" t="str">
        <f t="shared" si="7"/>
        <v>Costa</v>
      </c>
      <c r="K47" s="11" t="str">
        <f t="shared" si="7"/>
        <v>Remada curvada</v>
      </c>
      <c r="L47" s="12" t="str">
        <f t="shared" si="7"/>
        <v>Peito</v>
      </c>
      <c r="M47" s="11" t="str">
        <f t="shared" si="7"/>
        <v>Crucifixo</v>
      </c>
      <c r="N47" s="12" t="str">
        <f t="shared" si="7"/>
        <v>Bíceps</v>
      </c>
      <c r="O47" s="11" t="str">
        <f t="shared" si="7"/>
        <v>Rosca scott</v>
      </c>
      <c r="P47" s="12" t="str">
        <f t="shared" si="7"/>
        <v>Tríceps</v>
      </c>
      <c r="Q47" s="11">
        <f t="shared" si="7"/>
        <v>0</v>
      </c>
      <c r="R47" s="11" t="str">
        <f t="shared" si="7"/>
        <v>AnteBraço</v>
      </c>
      <c r="S47" s="11" t="str">
        <f t="shared" si="7"/>
        <v>Extensão de cotovelo</v>
      </c>
      <c r="T47" s="11" t="str">
        <f t="shared" si="7"/>
        <v xml:space="preserve">Glúteo </v>
      </c>
      <c r="U47" s="11">
        <f t="shared" si="7"/>
        <v>0</v>
      </c>
      <c r="V47" s="12" t="str">
        <f t="shared" si="7"/>
        <v xml:space="preserve">Abdutor </v>
      </c>
      <c r="W47" s="11">
        <f t="shared" si="7"/>
        <v>0</v>
      </c>
      <c r="X47" s="12" t="str">
        <f t="shared" si="7"/>
        <v xml:space="preserve">Adutor </v>
      </c>
      <c r="Y47" s="11">
        <f t="shared" si="7"/>
        <v>0</v>
      </c>
      <c r="Z47" s="12" t="str">
        <f t="shared" si="7"/>
        <v>Coxa (Ant)</v>
      </c>
      <c r="AA47" s="11" t="str">
        <f t="shared" si="7"/>
        <v>Leg press</v>
      </c>
      <c r="AB47" s="12" t="str">
        <f t="shared" si="7"/>
        <v>Coxa (Pos)</v>
      </c>
      <c r="AC47" s="11" t="str">
        <f t="shared" si="7"/>
        <v>Flexora sentado</v>
      </c>
      <c r="AD47" s="12" t="str">
        <f t="shared" si="7"/>
        <v>Perna</v>
      </c>
      <c r="AE47" s="11" t="str">
        <f t="shared" si="7"/>
        <v>Tibial</v>
      </c>
      <c r="AF47" s="12" t="str">
        <f t="shared" si="7"/>
        <v>Abdominal</v>
      </c>
      <c r="AG47" s="11">
        <f t="shared" si="7"/>
        <v>0</v>
      </c>
    </row>
    <row r="48" spans="1:33" x14ac:dyDescent="0.25">
      <c r="A48" s="344"/>
      <c r="B48" s="11" t="str">
        <f t="shared" si="8"/>
        <v>Peito</v>
      </c>
      <c r="C48" s="11" t="str">
        <f t="shared" si="9"/>
        <v>Cross over</v>
      </c>
      <c r="D48" s="11" t="str">
        <f t="shared" si="7"/>
        <v xml:space="preserve">Trapézio </v>
      </c>
      <c r="E48" s="11">
        <f t="shared" si="7"/>
        <v>0</v>
      </c>
      <c r="F48" s="11" t="str">
        <f t="shared" si="7"/>
        <v>Ombro (Cla/Acr)</v>
      </c>
      <c r="G48" s="11">
        <f t="shared" si="7"/>
        <v>0</v>
      </c>
      <c r="H48" s="12" t="str">
        <f t="shared" si="7"/>
        <v>Ombro (Esp)</v>
      </c>
      <c r="I48" s="11">
        <f t="shared" si="7"/>
        <v>0</v>
      </c>
      <c r="J48" s="12" t="str">
        <f t="shared" si="7"/>
        <v>Costa</v>
      </c>
      <c r="K48" s="11" t="str">
        <f t="shared" si="7"/>
        <v>Levantamento terra</v>
      </c>
      <c r="L48" s="12" t="str">
        <f t="shared" si="7"/>
        <v>Peito</v>
      </c>
      <c r="M48" s="11" t="str">
        <f t="shared" si="7"/>
        <v>Cross over</v>
      </c>
      <c r="N48" s="12" t="str">
        <f t="shared" si="7"/>
        <v>Bíceps</v>
      </c>
      <c r="O48" s="11">
        <f t="shared" si="7"/>
        <v>0</v>
      </c>
      <c r="P48" s="12" t="str">
        <f t="shared" si="7"/>
        <v>Tríceps</v>
      </c>
      <c r="Q48" s="11">
        <f t="shared" si="7"/>
        <v>0</v>
      </c>
      <c r="R48" s="11" t="str">
        <f t="shared" si="7"/>
        <v>AnteBraço</v>
      </c>
      <c r="S48" s="11" t="str">
        <f t="shared" si="7"/>
        <v>Extensão cot. uni.</v>
      </c>
      <c r="T48" s="11" t="str">
        <f t="shared" si="7"/>
        <v xml:space="preserve">Glúteo </v>
      </c>
      <c r="U48" s="11">
        <f t="shared" si="7"/>
        <v>0</v>
      </c>
      <c r="V48" s="12" t="str">
        <f t="shared" si="7"/>
        <v xml:space="preserve">Abdutor </v>
      </c>
      <c r="W48" s="11">
        <f t="shared" si="7"/>
        <v>0</v>
      </c>
      <c r="X48" s="12" t="str">
        <f t="shared" si="7"/>
        <v xml:space="preserve">Adutor </v>
      </c>
      <c r="Y48" s="11">
        <f t="shared" si="7"/>
        <v>0</v>
      </c>
      <c r="Z48" s="12" t="str">
        <f t="shared" si="7"/>
        <v>Coxa (Ant)</v>
      </c>
      <c r="AA48" s="11" t="str">
        <f t="shared" si="7"/>
        <v>Avanço</v>
      </c>
      <c r="AB48" s="12" t="str">
        <f t="shared" si="7"/>
        <v>Coxa (Pos)</v>
      </c>
      <c r="AC48" s="11">
        <f t="shared" si="7"/>
        <v>0</v>
      </c>
      <c r="AD48" s="12" t="str">
        <f t="shared" si="7"/>
        <v>Perna</v>
      </c>
      <c r="AE48" s="11">
        <f t="shared" si="7"/>
        <v>0</v>
      </c>
      <c r="AF48" s="12" t="str">
        <f t="shared" si="7"/>
        <v>Abdominal</v>
      </c>
      <c r="AG48" s="11">
        <f t="shared" si="7"/>
        <v>0</v>
      </c>
    </row>
    <row r="49" spans="1:33" x14ac:dyDescent="0.25">
      <c r="A49" s="344"/>
      <c r="B49" s="11" t="str">
        <f t="shared" si="8"/>
        <v>Peito</v>
      </c>
      <c r="C49" s="11" t="str">
        <f t="shared" si="9"/>
        <v>Voador</v>
      </c>
      <c r="D49" s="11" t="str">
        <f t="shared" si="7"/>
        <v xml:space="preserve">Trapézio </v>
      </c>
      <c r="E49" s="11">
        <f t="shared" si="7"/>
        <v>0</v>
      </c>
      <c r="F49" s="11" t="str">
        <f t="shared" si="7"/>
        <v>Ombro (Cla/Acr)</v>
      </c>
      <c r="G49" s="11">
        <f t="shared" si="7"/>
        <v>0</v>
      </c>
      <c r="H49" s="12" t="str">
        <f t="shared" si="7"/>
        <v>Ombro (Esp)</v>
      </c>
      <c r="I49" s="11">
        <f t="shared" si="7"/>
        <v>0</v>
      </c>
      <c r="J49" s="12" t="str">
        <f t="shared" si="7"/>
        <v>Costa</v>
      </c>
      <c r="K49" s="11" t="str">
        <f t="shared" si="7"/>
        <v>Hiperextensão</v>
      </c>
      <c r="L49" s="12" t="str">
        <f t="shared" si="7"/>
        <v>Peito</v>
      </c>
      <c r="M49" s="11" t="str">
        <f t="shared" si="7"/>
        <v>Voador</v>
      </c>
      <c r="N49" s="12" t="str">
        <f t="shared" si="7"/>
        <v>Bíceps</v>
      </c>
      <c r="O49" s="11">
        <f t="shared" si="7"/>
        <v>0</v>
      </c>
      <c r="P49" s="12" t="str">
        <f t="shared" si="7"/>
        <v>Tríceps</v>
      </c>
      <c r="Q49" s="11">
        <f t="shared" si="7"/>
        <v>0</v>
      </c>
      <c r="R49" s="11" t="str">
        <f t="shared" si="7"/>
        <v>AnteBraço</v>
      </c>
      <c r="S49" s="11" t="str">
        <f t="shared" si="7"/>
        <v>Tríceps uni. Curvado</v>
      </c>
      <c r="T49" s="11" t="str">
        <f t="shared" si="7"/>
        <v xml:space="preserve">Glúteo </v>
      </c>
      <c r="U49" s="11">
        <f t="shared" si="7"/>
        <v>0</v>
      </c>
      <c r="V49" s="12" t="str">
        <f t="shared" si="7"/>
        <v xml:space="preserve">Abdutor </v>
      </c>
      <c r="W49" s="11">
        <f t="shared" si="7"/>
        <v>0</v>
      </c>
      <c r="X49" s="12" t="str">
        <f t="shared" si="7"/>
        <v xml:space="preserve">Adutor </v>
      </c>
      <c r="Y49" s="11">
        <f t="shared" si="7"/>
        <v>0</v>
      </c>
      <c r="Z49" s="12" t="str">
        <f t="shared" si="7"/>
        <v>Coxa (Ant)</v>
      </c>
      <c r="AA49" s="11">
        <f t="shared" si="7"/>
        <v>0</v>
      </c>
      <c r="AB49" s="12" t="str">
        <f t="shared" si="7"/>
        <v>Coxa (Pos)</v>
      </c>
      <c r="AC49" s="11">
        <f t="shared" si="7"/>
        <v>0</v>
      </c>
      <c r="AD49" s="12" t="str">
        <f t="shared" si="7"/>
        <v>Perna</v>
      </c>
      <c r="AE49" s="11">
        <f t="shared" si="7"/>
        <v>0</v>
      </c>
      <c r="AF49" s="12" t="str">
        <f t="shared" si="7"/>
        <v>Abdominal</v>
      </c>
      <c r="AG49" s="11">
        <f t="shared" si="7"/>
        <v>0</v>
      </c>
    </row>
    <row r="50" spans="1:33" x14ac:dyDescent="0.25">
      <c r="A50" s="344"/>
      <c r="B50" s="11" t="str">
        <f t="shared" si="8"/>
        <v>Peito</v>
      </c>
      <c r="C50" s="11" t="str">
        <f t="shared" si="9"/>
        <v>Paralelas</v>
      </c>
      <c r="D50" s="11" t="str">
        <f t="shared" si="7"/>
        <v xml:space="preserve">Trapézio </v>
      </c>
      <c r="E50" s="11">
        <f t="shared" si="7"/>
        <v>0</v>
      </c>
      <c r="F50" s="11" t="str">
        <f t="shared" si="7"/>
        <v>Ombro (Cla/Acr)</v>
      </c>
      <c r="G50" s="11">
        <f t="shared" si="7"/>
        <v>0</v>
      </c>
      <c r="H50" s="12" t="str">
        <f t="shared" si="7"/>
        <v>Ombro (Esp)</v>
      </c>
      <c r="I50" s="11">
        <f t="shared" si="7"/>
        <v>0</v>
      </c>
      <c r="J50" s="12" t="str">
        <f t="shared" si="7"/>
        <v>Costa</v>
      </c>
      <c r="K50" s="11">
        <f t="shared" si="7"/>
        <v>0</v>
      </c>
      <c r="L50" s="12" t="str">
        <f t="shared" si="7"/>
        <v>Peito</v>
      </c>
      <c r="M50" s="11" t="str">
        <f t="shared" si="7"/>
        <v>Paralelas</v>
      </c>
      <c r="N50" s="12" t="str">
        <f t="shared" si="7"/>
        <v>Bíceps</v>
      </c>
      <c r="O50" s="11">
        <f t="shared" si="7"/>
        <v>0</v>
      </c>
      <c r="P50" s="12" t="str">
        <f t="shared" si="7"/>
        <v>Tríceps</v>
      </c>
      <c r="Q50" s="11">
        <f t="shared" si="7"/>
        <v>0</v>
      </c>
      <c r="R50" s="11" t="str">
        <f t="shared" si="7"/>
        <v>AnteBraço</v>
      </c>
      <c r="S50" s="11">
        <f t="shared" si="7"/>
        <v>0</v>
      </c>
      <c r="T50" s="11" t="str">
        <f t="shared" si="7"/>
        <v xml:space="preserve">Glúteo </v>
      </c>
      <c r="U50" s="11">
        <f t="shared" si="7"/>
        <v>0</v>
      </c>
      <c r="V50" s="12" t="str">
        <f t="shared" si="7"/>
        <v xml:space="preserve">Abdutor </v>
      </c>
      <c r="W50" s="11">
        <f t="shared" si="7"/>
        <v>0</v>
      </c>
      <c r="X50" s="12" t="str">
        <f t="shared" si="7"/>
        <v xml:space="preserve">Adutor </v>
      </c>
      <c r="Y50" s="11">
        <f t="shared" si="7"/>
        <v>0</v>
      </c>
      <c r="Z50" s="12" t="str">
        <f t="shared" si="7"/>
        <v>Coxa (Ant)</v>
      </c>
      <c r="AA50" s="11">
        <f t="shared" si="7"/>
        <v>0</v>
      </c>
      <c r="AB50" s="12" t="str">
        <f t="shared" si="7"/>
        <v>Coxa (Pos)</v>
      </c>
      <c r="AC50" s="11">
        <f t="shared" si="7"/>
        <v>0</v>
      </c>
      <c r="AD50" s="12" t="str">
        <f t="shared" si="7"/>
        <v>Perna</v>
      </c>
      <c r="AE50" s="11">
        <f t="shared" si="7"/>
        <v>0</v>
      </c>
      <c r="AF50" s="12" t="str">
        <f t="shared" si="7"/>
        <v>Abdominal</v>
      </c>
      <c r="AG50" s="11">
        <f t="shared" si="7"/>
        <v>0</v>
      </c>
    </row>
    <row r="51" spans="1:33" x14ac:dyDescent="0.25">
      <c r="A51" s="344"/>
      <c r="B51" s="11" t="str">
        <f t="shared" si="8"/>
        <v>Peito</v>
      </c>
      <c r="C51" s="11">
        <f t="shared" si="9"/>
        <v>0</v>
      </c>
      <c r="D51" s="11" t="str">
        <f t="shared" si="7"/>
        <v xml:space="preserve">Trapézio </v>
      </c>
      <c r="E51" s="11">
        <f t="shared" si="7"/>
        <v>0</v>
      </c>
      <c r="F51" s="11" t="str">
        <f t="shared" si="7"/>
        <v>Ombro (Cla/Acr)</v>
      </c>
      <c r="G51" s="11">
        <f t="shared" si="7"/>
        <v>0</v>
      </c>
      <c r="H51" s="12" t="str">
        <f t="shared" si="7"/>
        <v>Ombro (Esp)</v>
      </c>
      <c r="I51" s="11">
        <f t="shared" si="7"/>
        <v>0</v>
      </c>
      <c r="J51" s="12" t="str">
        <f t="shared" si="7"/>
        <v>Costa</v>
      </c>
      <c r="K51" s="11">
        <f t="shared" si="7"/>
        <v>0</v>
      </c>
      <c r="L51" s="12" t="str">
        <f t="shared" si="7"/>
        <v>Peito</v>
      </c>
      <c r="M51" s="11">
        <f t="shared" si="7"/>
        <v>0</v>
      </c>
      <c r="N51" s="12" t="str">
        <f t="shared" si="7"/>
        <v>Bíceps</v>
      </c>
      <c r="O51" s="11">
        <f t="shared" si="7"/>
        <v>0</v>
      </c>
      <c r="P51" s="12" t="str">
        <f t="shared" si="7"/>
        <v>Tríceps</v>
      </c>
      <c r="Q51" s="11">
        <f t="shared" si="7"/>
        <v>0</v>
      </c>
      <c r="R51" s="11" t="str">
        <f t="shared" si="7"/>
        <v>AnteBraço</v>
      </c>
      <c r="S51" s="11">
        <f t="shared" si="7"/>
        <v>0</v>
      </c>
      <c r="T51" s="11" t="str">
        <f t="shared" si="7"/>
        <v xml:space="preserve">Glúteo </v>
      </c>
      <c r="U51" s="11">
        <f t="shared" si="7"/>
        <v>0</v>
      </c>
      <c r="V51" s="12" t="str">
        <f t="shared" si="7"/>
        <v xml:space="preserve">Abdutor </v>
      </c>
      <c r="W51" s="11">
        <f t="shared" si="7"/>
        <v>0</v>
      </c>
      <c r="X51" s="12" t="str">
        <f t="shared" si="7"/>
        <v xml:space="preserve">Adutor </v>
      </c>
      <c r="Y51" s="11">
        <f t="shared" si="7"/>
        <v>0</v>
      </c>
      <c r="Z51" s="12" t="str">
        <f t="shared" si="7"/>
        <v>Coxa (Ant)</v>
      </c>
      <c r="AA51" s="11">
        <f t="shared" si="7"/>
        <v>0</v>
      </c>
      <c r="AB51" s="12" t="str">
        <f t="shared" si="7"/>
        <v>Coxa (Pos)</v>
      </c>
      <c r="AC51" s="11">
        <f t="shared" si="7"/>
        <v>0</v>
      </c>
      <c r="AD51" s="12" t="str">
        <f t="shared" si="7"/>
        <v>Perna</v>
      </c>
      <c r="AE51" s="11">
        <f t="shared" si="7"/>
        <v>0</v>
      </c>
      <c r="AF51" s="12" t="str">
        <f t="shared" si="7"/>
        <v>Abdominal</v>
      </c>
      <c r="AG51" s="11">
        <f t="shared" si="7"/>
        <v>0</v>
      </c>
    </row>
    <row r="52" spans="1:33" x14ac:dyDescent="0.25">
      <c r="A52" s="344"/>
      <c r="B52" s="11" t="str">
        <f t="shared" si="8"/>
        <v>Peito</v>
      </c>
      <c r="C52" s="11">
        <f t="shared" si="9"/>
        <v>0</v>
      </c>
      <c r="D52" s="11" t="str">
        <f t="shared" si="7"/>
        <v xml:space="preserve">Trapézio </v>
      </c>
      <c r="E52" s="11">
        <f t="shared" si="7"/>
        <v>0</v>
      </c>
      <c r="F52" s="11" t="str">
        <f t="shared" si="7"/>
        <v>Ombro (Cla/Acr)</v>
      </c>
      <c r="G52" s="11">
        <f t="shared" si="7"/>
        <v>0</v>
      </c>
      <c r="H52" s="12" t="str">
        <f t="shared" si="7"/>
        <v>Ombro (Esp)</v>
      </c>
      <c r="I52" s="11">
        <f t="shared" si="7"/>
        <v>0</v>
      </c>
      <c r="J52" s="12" t="str">
        <f t="shared" si="7"/>
        <v>Costa</v>
      </c>
      <c r="K52" s="11">
        <f t="shared" si="7"/>
        <v>0</v>
      </c>
      <c r="L52" s="12" t="str">
        <f t="shared" si="7"/>
        <v>Peito</v>
      </c>
      <c r="M52" s="11">
        <f t="shared" si="7"/>
        <v>0</v>
      </c>
      <c r="N52" s="12" t="str">
        <f t="shared" si="7"/>
        <v>Bíceps</v>
      </c>
      <c r="O52" s="11">
        <f t="shared" si="7"/>
        <v>0</v>
      </c>
      <c r="P52" s="12" t="str">
        <f t="shared" si="7"/>
        <v>Tríceps</v>
      </c>
      <c r="Q52" s="11">
        <f t="shared" si="7"/>
        <v>0</v>
      </c>
      <c r="R52" s="11" t="str">
        <f t="shared" si="7"/>
        <v>AnteBraço</v>
      </c>
      <c r="S52" s="11">
        <f t="shared" ref="D52:AG60" si="10">S32</f>
        <v>0</v>
      </c>
      <c r="T52" s="11" t="str">
        <f t="shared" si="10"/>
        <v xml:space="preserve">Glúteo </v>
      </c>
      <c r="U52" s="11">
        <f t="shared" si="10"/>
        <v>0</v>
      </c>
      <c r="V52" s="12" t="str">
        <f t="shared" si="10"/>
        <v xml:space="preserve">Abdutor </v>
      </c>
      <c r="W52" s="11">
        <f t="shared" si="10"/>
        <v>0</v>
      </c>
      <c r="X52" s="12" t="str">
        <f t="shared" si="10"/>
        <v xml:space="preserve">Adutor </v>
      </c>
      <c r="Y52" s="11">
        <f t="shared" si="10"/>
        <v>0</v>
      </c>
      <c r="Z52" s="12" t="str">
        <f t="shared" si="10"/>
        <v>Coxa (Ant)</v>
      </c>
      <c r="AA52" s="11">
        <f t="shared" si="10"/>
        <v>0</v>
      </c>
      <c r="AB52" s="12" t="str">
        <f t="shared" si="10"/>
        <v>Coxa (Pos)</v>
      </c>
      <c r="AC52" s="11">
        <f t="shared" si="10"/>
        <v>0</v>
      </c>
      <c r="AD52" s="12" t="str">
        <f t="shared" si="10"/>
        <v>Perna</v>
      </c>
      <c r="AE52" s="11">
        <f t="shared" si="10"/>
        <v>0</v>
      </c>
      <c r="AF52" s="12" t="str">
        <f t="shared" si="10"/>
        <v>Abdominal</v>
      </c>
      <c r="AG52" s="11">
        <f t="shared" si="10"/>
        <v>0</v>
      </c>
    </row>
    <row r="53" spans="1:33" x14ac:dyDescent="0.25">
      <c r="A53" s="344"/>
      <c r="B53" s="11" t="str">
        <f t="shared" si="8"/>
        <v>Peito</v>
      </c>
      <c r="C53" s="11">
        <f t="shared" si="9"/>
        <v>0</v>
      </c>
      <c r="D53" s="11" t="str">
        <f t="shared" si="10"/>
        <v xml:space="preserve">Trapézio </v>
      </c>
      <c r="E53" s="11">
        <f t="shared" si="10"/>
        <v>0</v>
      </c>
      <c r="F53" s="11" t="str">
        <f t="shared" si="10"/>
        <v>Ombro (Cla/Acr)</v>
      </c>
      <c r="G53" s="11">
        <f t="shared" si="10"/>
        <v>0</v>
      </c>
      <c r="H53" s="12" t="str">
        <f t="shared" si="10"/>
        <v>Ombro (Esp)</v>
      </c>
      <c r="I53" s="11">
        <f t="shared" si="10"/>
        <v>0</v>
      </c>
      <c r="J53" s="12" t="str">
        <f t="shared" si="10"/>
        <v>Costa</v>
      </c>
      <c r="K53" s="11">
        <f t="shared" si="10"/>
        <v>0</v>
      </c>
      <c r="L53" s="12" t="str">
        <f t="shared" si="10"/>
        <v>Peito</v>
      </c>
      <c r="M53" s="11">
        <f t="shared" si="10"/>
        <v>0</v>
      </c>
      <c r="N53" s="12" t="str">
        <f t="shared" si="10"/>
        <v>Bíceps</v>
      </c>
      <c r="O53" s="11">
        <f t="shared" si="10"/>
        <v>0</v>
      </c>
      <c r="P53" s="12" t="str">
        <f t="shared" si="10"/>
        <v>Tríceps</v>
      </c>
      <c r="Q53" s="11">
        <f t="shared" si="10"/>
        <v>0</v>
      </c>
      <c r="R53" s="11" t="str">
        <f t="shared" si="10"/>
        <v>AnteBraço</v>
      </c>
      <c r="S53" s="11">
        <f t="shared" si="10"/>
        <v>0</v>
      </c>
      <c r="T53" s="11" t="str">
        <f t="shared" si="10"/>
        <v xml:space="preserve">Glúteo </v>
      </c>
      <c r="U53" s="11">
        <f t="shared" si="10"/>
        <v>0</v>
      </c>
      <c r="V53" s="12" t="str">
        <f t="shared" si="10"/>
        <v xml:space="preserve">Abdutor </v>
      </c>
      <c r="W53" s="11">
        <f t="shared" si="10"/>
        <v>0</v>
      </c>
      <c r="X53" s="12" t="str">
        <f t="shared" si="10"/>
        <v xml:space="preserve">Adutor </v>
      </c>
      <c r="Y53" s="11">
        <f t="shared" si="10"/>
        <v>0</v>
      </c>
      <c r="Z53" s="12" t="str">
        <f t="shared" si="10"/>
        <v>Coxa (Ant)</v>
      </c>
      <c r="AA53" s="11">
        <f t="shared" si="10"/>
        <v>0</v>
      </c>
      <c r="AB53" s="12" t="str">
        <f t="shared" si="10"/>
        <v>Coxa (Pos)</v>
      </c>
      <c r="AC53" s="11">
        <f t="shared" si="10"/>
        <v>0</v>
      </c>
      <c r="AD53" s="12" t="str">
        <f t="shared" si="10"/>
        <v>Perna</v>
      </c>
      <c r="AE53" s="11">
        <f t="shared" si="10"/>
        <v>0</v>
      </c>
      <c r="AF53" s="12" t="str">
        <f t="shared" si="10"/>
        <v>Abdominal</v>
      </c>
      <c r="AG53" s="11">
        <f t="shared" si="10"/>
        <v>0</v>
      </c>
    </row>
    <row r="54" spans="1:33" x14ac:dyDescent="0.25">
      <c r="A54" s="344"/>
      <c r="B54" s="11" t="str">
        <f t="shared" si="8"/>
        <v>Peito</v>
      </c>
      <c r="C54" s="11">
        <f t="shared" si="9"/>
        <v>0</v>
      </c>
      <c r="D54" s="11" t="str">
        <f t="shared" si="10"/>
        <v xml:space="preserve">Trapézio </v>
      </c>
      <c r="E54" s="11">
        <f t="shared" si="10"/>
        <v>0</v>
      </c>
      <c r="F54" s="11" t="str">
        <f t="shared" si="10"/>
        <v>Ombro (Cla/Acr)</v>
      </c>
      <c r="G54" s="11">
        <f t="shared" si="10"/>
        <v>0</v>
      </c>
      <c r="H54" s="12" t="str">
        <f t="shared" si="10"/>
        <v>Ombro (Esp)</v>
      </c>
      <c r="I54" s="11">
        <f t="shared" si="10"/>
        <v>0</v>
      </c>
      <c r="J54" s="12" t="str">
        <f t="shared" si="10"/>
        <v>Costa</v>
      </c>
      <c r="K54" s="11">
        <f t="shared" si="10"/>
        <v>0</v>
      </c>
      <c r="L54" s="12" t="str">
        <f t="shared" si="10"/>
        <v>Peito</v>
      </c>
      <c r="M54" s="11">
        <f t="shared" si="10"/>
        <v>0</v>
      </c>
      <c r="N54" s="12" t="str">
        <f t="shared" si="10"/>
        <v>Bíceps</v>
      </c>
      <c r="O54" s="11">
        <f t="shared" si="10"/>
        <v>0</v>
      </c>
      <c r="P54" s="12" t="str">
        <f t="shared" si="10"/>
        <v>Tríceps</v>
      </c>
      <c r="Q54" s="11">
        <f t="shared" si="10"/>
        <v>0</v>
      </c>
      <c r="R54" s="11" t="str">
        <f t="shared" si="10"/>
        <v>AnteBraço</v>
      </c>
      <c r="S54" s="11">
        <f t="shared" si="10"/>
        <v>0</v>
      </c>
      <c r="T54" s="11" t="str">
        <f t="shared" si="10"/>
        <v xml:space="preserve">Glúteo </v>
      </c>
      <c r="U54" s="11">
        <f t="shared" si="10"/>
        <v>0</v>
      </c>
      <c r="V54" s="12" t="str">
        <f t="shared" si="10"/>
        <v xml:space="preserve">Abdutor </v>
      </c>
      <c r="W54" s="11">
        <f t="shared" si="10"/>
        <v>0</v>
      </c>
      <c r="X54" s="12" t="str">
        <f t="shared" si="10"/>
        <v xml:space="preserve">Adutor </v>
      </c>
      <c r="Y54" s="11">
        <f t="shared" si="10"/>
        <v>0</v>
      </c>
      <c r="Z54" s="12" t="str">
        <f t="shared" si="10"/>
        <v>Coxa (Ant)</v>
      </c>
      <c r="AA54" s="11">
        <f t="shared" si="10"/>
        <v>0</v>
      </c>
      <c r="AB54" s="12" t="str">
        <f t="shared" si="10"/>
        <v>Coxa (Pos)</v>
      </c>
      <c r="AC54" s="11">
        <f t="shared" si="10"/>
        <v>0</v>
      </c>
      <c r="AD54" s="12" t="str">
        <f t="shared" si="10"/>
        <v>Perna</v>
      </c>
      <c r="AE54" s="11">
        <f t="shared" si="10"/>
        <v>0</v>
      </c>
      <c r="AF54" s="12" t="str">
        <f t="shared" si="10"/>
        <v>Abdominal</v>
      </c>
      <c r="AG54" s="11">
        <f t="shared" si="10"/>
        <v>0</v>
      </c>
    </row>
    <row r="55" spans="1:33" x14ac:dyDescent="0.25">
      <c r="A55" s="344"/>
      <c r="B55" s="11" t="str">
        <f t="shared" si="8"/>
        <v>Peito</v>
      </c>
      <c r="C55" s="11">
        <f t="shared" si="9"/>
        <v>0</v>
      </c>
      <c r="D55" s="11" t="str">
        <f t="shared" si="10"/>
        <v xml:space="preserve">Trapézio </v>
      </c>
      <c r="E55" s="11">
        <f t="shared" si="10"/>
        <v>0</v>
      </c>
      <c r="F55" s="11" t="str">
        <f t="shared" si="10"/>
        <v>Ombro (Cla/Acr)</v>
      </c>
      <c r="G55" s="11">
        <f t="shared" si="10"/>
        <v>0</v>
      </c>
      <c r="H55" s="12" t="str">
        <f t="shared" si="10"/>
        <v>Ombro (Esp)</v>
      </c>
      <c r="I55" s="11">
        <f t="shared" si="10"/>
        <v>0</v>
      </c>
      <c r="J55" s="12" t="str">
        <f t="shared" si="10"/>
        <v>Costa</v>
      </c>
      <c r="K55" s="11">
        <f t="shared" si="10"/>
        <v>0</v>
      </c>
      <c r="L55" s="12" t="str">
        <f t="shared" si="10"/>
        <v>Peito</v>
      </c>
      <c r="M55" s="11">
        <f t="shared" si="10"/>
        <v>0</v>
      </c>
      <c r="N55" s="12" t="str">
        <f t="shared" si="10"/>
        <v>Bíceps</v>
      </c>
      <c r="O55" s="11">
        <f t="shared" si="10"/>
        <v>0</v>
      </c>
      <c r="P55" s="12" t="str">
        <f t="shared" si="10"/>
        <v>Tríceps</v>
      </c>
      <c r="Q55" s="11">
        <f t="shared" si="10"/>
        <v>0</v>
      </c>
      <c r="R55" s="11" t="str">
        <f t="shared" si="10"/>
        <v>AnteBraço</v>
      </c>
      <c r="S55" s="11">
        <f t="shared" si="10"/>
        <v>0</v>
      </c>
      <c r="T55" s="11" t="str">
        <f t="shared" si="10"/>
        <v xml:space="preserve">Glúteo </v>
      </c>
      <c r="U55" s="11">
        <f t="shared" si="10"/>
        <v>0</v>
      </c>
      <c r="V55" s="12" t="str">
        <f t="shared" si="10"/>
        <v xml:space="preserve">Abdutor </v>
      </c>
      <c r="W55" s="11">
        <f t="shared" si="10"/>
        <v>0</v>
      </c>
      <c r="X55" s="12" t="str">
        <f t="shared" si="10"/>
        <v xml:space="preserve">Adutor </v>
      </c>
      <c r="Y55" s="11">
        <f t="shared" si="10"/>
        <v>0</v>
      </c>
      <c r="Z55" s="12" t="str">
        <f t="shared" si="10"/>
        <v>Coxa (Ant)</v>
      </c>
      <c r="AA55" s="11">
        <f t="shared" si="10"/>
        <v>0</v>
      </c>
      <c r="AB55" s="12" t="str">
        <f t="shared" si="10"/>
        <v>Coxa (Pos)</v>
      </c>
      <c r="AC55" s="11">
        <f t="shared" si="10"/>
        <v>0</v>
      </c>
      <c r="AD55" s="12" t="str">
        <f t="shared" si="10"/>
        <v>Perna</v>
      </c>
      <c r="AE55" s="11">
        <f t="shared" si="10"/>
        <v>0</v>
      </c>
      <c r="AF55" s="12" t="str">
        <f t="shared" si="10"/>
        <v>Abdominal</v>
      </c>
      <c r="AG55" s="11">
        <f t="shared" si="10"/>
        <v>0</v>
      </c>
    </row>
    <row r="56" spans="1:33" x14ac:dyDescent="0.25">
      <c r="A56" s="344"/>
      <c r="B56" s="11" t="str">
        <f t="shared" si="8"/>
        <v>Peito</v>
      </c>
      <c r="C56" s="11">
        <f t="shared" si="9"/>
        <v>0</v>
      </c>
      <c r="D56" s="11" t="str">
        <f t="shared" si="10"/>
        <v xml:space="preserve">Trapézio </v>
      </c>
      <c r="E56" s="11">
        <f t="shared" si="10"/>
        <v>0</v>
      </c>
      <c r="F56" s="11" t="str">
        <f t="shared" si="10"/>
        <v>Ombro (Cla/Acr)</v>
      </c>
      <c r="G56" s="11">
        <f t="shared" si="10"/>
        <v>0</v>
      </c>
      <c r="H56" s="12" t="str">
        <f t="shared" si="10"/>
        <v>Ombro (Esp)</v>
      </c>
      <c r="I56" s="11">
        <f t="shared" si="10"/>
        <v>0</v>
      </c>
      <c r="J56" s="12" t="str">
        <f t="shared" si="10"/>
        <v>Costa</v>
      </c>
      <c r="K56" s="11">
        <f t="shared" si="10"/>
        <v>0</v>
      </c>
      <c r="L56" s="12" t="str">
        <f t="shared" si="10"/>
        <v>Peito</v>
      </c>
      <c r="M56" s="11">
        <f t="shared" si="10"/>
        <v>0</v>
      </c>
      <c r="N56" s="12" t="str">
        <f t="shared" si="10"/>
        <v>Bíceps</v>
      </c>
      <c r="O56" s="11">
        <f t="shared" si="10"/>
        <v>0</v>
      </c>
      <c r="P56" s="12" t="str">
        <f t="shared" si="10"/>
        <v>Tríceps</v>
      </c>
      <c r="Q56" s="11">
        <f t="shared" si="10"/>
        <v>0</v>
      </c>
      <c r="R56" s="11" t="str">
        <f t="shared" si="10"/>
        <v>AnteBraço</v>
      </c>
      <c r="S56" s="11">
        <f t="shared" si="10"/>
        <v>0</v>
      </c>
      <c r="T56" s="11" t="str">
        <f t="shared" si="10"/>
        <v xml:space="preserve">Glúteo </v>
      </c>
      <c r="U56" s="11">
        <f t="shared" si="10"/>
        <v>0</v>
      </c>
      <c r="V56" s="12" t="str">
        <f t="shared" si="10"/>
        <v xml:space="preserve">Abdutor </v>
      </c>
      <c r="W56" s="11">
        <f t="shared" si="10"/>
        <v>0</v>
      </c>
      <c r="X56" s="12" t="str">
        <f t="shared" si="10"/>
        <v xml:space="preserve">Adutor </v>
      </c>
      <c r="Y56" s="11">
        <f t="shared" si="10"/>
        <v>0</v>
      </c>
      <c r="Z56" s="12" t="str">
        <f t="shared" si="10"/>
        <v>Coxa (Ant)</v>
      </c>
      <c r="AA56" s="11">
        <f t="shared" si="10"/>
        <v>0</v>
      </c>
      <c r="AB56" s="12" t="str">
        <f t="shared" si="10"/>
        <v>Coxa (Pos)</v>
      </c>
      <c r="AC56" s="11">
        <f t="shared" si="10"/>
        <v>0</v>
      </c>
      <c r="AD56" s="12" t="str">
        <f t="shared" si="10"/>
        <v>Perna</v>
      </c>
      <c r="AE56" s="11">
        <f t="shared" si="10"/>
        <v>0</v>
      </c>
      <c r="AF56" s="12" t="str">
        <f t="shared" si="10"/>
        <v>Abdominal</v>
      </c>
      <c r="AG56" s="11">
        <f t="shared" si="10"/>
        <v>0</v>
      </c>
    </row>
    <row r="57" spans="1:33" x14ac:dyDescent="0.25">
      <c r="A57" s="344"/>
      <c r="B57" s="11" t="str">
        <f t="shared" si="8"/>
        <v>Peito</v>
      </c>
      <c r="C57" s="11">
        <f t="shared" si="9"/>
        <v>0</v>
      </c>
      <c r="D57" s="11" t="str">
        <f t="shared" si="10"/>
        <v xml:space="preserve">Trapézio </v>
      </c>
      <c r="E57" s="11">
        <f t="shared" si="10"/>
        <v>0</v>
      </c>
      <c r="F57" s="11" t="str">
        <f t="shared" si="10"/>
        <v>Ombro (Cla/Acr)</v>
      </c>
      <c r="G57" s="11">
        <f t="shared" si="10"/>
        <v>0</v>
      </c>
      <c r="H57" s="12" t="str">
        <f t="shared" si="10"/>
        <v>Ombro (Esp)</v>
      </c>
      <c r="I57" s="11">
        <f t="shared" si="10"/>
        <v>0</v>
      </c>
      <c r="J57" s="12" t="str">
        <f t="shared" si="10"/>
        <v>Costa</v>
      </c>
      <c r="K57" s="11">
        <f t="shared" si="10"/>
        <v>0</v>
      </c>
      <c r="L57" s="12" t="str">
        <f t="shared" si="10"/>
        <v>Peito</v>
      </c>
      <c r="M57" s="11">
        <f t="shared" si="10"/>
        <v>0</v>
      </c>
      <c r="N57" s="12" t="str">
        <f t="shared" si="10"/>
        <v>Bíceps</v>
      </c>
      <c r="O57" s="11">
        <f t="shared" si="10"/>
        <v>0</v>
      </c>
      <c r="P57" s="12" t="str">
        <f t="shared" si="10"/>
        <v>Tríceps</v>
      </c>
      <c r="Q57" s="11">
        <f t="shared" si="10"/>
        <v>0</v>
      </c>
      <c r="R57" s="11" t="str">
        <f t="shared" si="10"/>
        <v>AnteBraço</v>
      </c>
      <c r="S57" s="11">
        <f t="shared" si="10"/>
        <v>0</v>
      </c>
      <c r="T57" s="11" t="str">
        <f t="shared" si="10"/>
        <v xml:space="preserve">Glúteo </v>
      </c>
      <c r="U57" s="11">
        <f t="shared" si="10"/>
        <v>0</v>
      </c>
      <c r="V57" s="12" t="str">
        <f t="shared" si="10"/>
        <v xml:space="preserve">Abdutor </v>
      </c>
      <c r="W57" s="11">
        <f t="shared" si="10"/>
        <v>0</v>
      </c>
      <c r="X57" s="12" t="str">
        <f t="shared" si="10"/>
        <v xml:space="preserve">Adutor </v>
      </c>
      <c r="Y57" s="11">
        <f t="shared" si="10"/>
        <v>0</v>
      </c>
      <c r="Z57" s="12" t="str">
        <f t="shared" si="10"/>
        <v>Coxa (Ant)</v>
      </c>
      <c r="AA57" s="11">
        <f t="shared" si="10"/>
        <v>0</v>
      </c>
      <c r="AB57" s="12" t="str">
        <f t="shared" si="10"/>
        <v>Coxa (Pos)</v>
      </c>
      <c r="AC57" s="11">
        <f t="shared" si="10"/>
        <v>0</v>
      </c>
      <c r="AD57" s="12" t="str">
        <f t="shared" si="10"/>
        <v>Perna</v>
      </c>
      <c r="AE57" s="11">
        <f t="shared" si="10"/>
        <v>0</v>
      </c>
      <c r="AF57" s="12" t="str">
        <f t="shared" si="10"/>
        <v>Abdominal</v>
      </c>
      <c r="AG57" s="11">
        <f t="shared" si="10"/>
        <v>0</v>
      </c>
    </row>
    <row r="58" spans="1:33" x14ac:dyDescent="0.25">
      <c r="A58" s="344"/>
      <c r="B58" s="11" t="str">
        <f t="shared" si="8"/>
        <v>Peito</v>
      </c>
      <c r="C58" s="11">
        <f t="shared" si="9"/>
        <v>0</v>
      </c>
      <c r="D58" s="11" t="str">
        <f t="shared" si="10"/>
        <v xml:space="preserve">Trapézio </v>
      </c>
      <c r="E58" s="11">
        <f t="shared" si="10"/>
        <v>0</v>
      </c>
      <c r="F58" s="11" t="str">
        <f t="shared" si="10"/>
        <v>Ombro (Cla/Acr)</v>
      </c>
      <c r="G58" s="11">
        <f t="shared" si="10"/>
        <v>0</v>
      </c>
      <c r="H58" s="12" t="str">
        <f t="shared" si="10"/>
        <v>Ombro (Esp)</v>
      </c>
      <c r="I58" s="11">
        <f t="shared" si="10"/>
        <v>0</v>
      </c>
      <c r="J58" s="12" t="str">
        <f t="shared" si="10"/>
        <v>Costa</v>
      </c>
      <c r="K58" s="11">
        <f t="shared" si="10"/>
        <v>0</v>
      </c>
      <c r="L58" s="12" t="str">
        <f t="shared" si="10"/>
        <v>Peito</v>
      </c>
      <c r="M58" s="11">
        <f t="shared" si="10"/>
        <v>0</v>
      </c>
      <c r="N58" s="12" t="str">
        <f t="shared" si="10"/>
        <v>Bíceps</v>
      </c>
      <c r="O58" s="11">
        <f t="shared" si="10"/>
        <v>0</v>
      </c>
      <c r="P58" s="12" t="str">
        <f t="shared" si="10"/>
        <v>Tríceps</v>
      </c>
      <c r="Q58" s="11">
        <f t="shared" si="10"/>
        <v>0</v>
      </c>
      <c r="R58" s="11" t="str">
        <f t="shared" si="10"/>
        <v>AnteBraço</v>
      </c>
      <c r="S58" s="11">
        <f t="shared" si="10"/>
        <v>0</v>
      </c>
      <c r="T58" s="11" t="str">
        <f t="shared" si="10"/>
        <v xml:space="preserve">Glúteo </v>
      </c>
      <c r="U58" s="11">
        <f t="shared" si="10"/>
        <v>0</v>
      </c>
      <c r="V58" s="12" t="str">
        <f t="shared" si="10"/>
        <v xml:space="preserve">Abdutor </v>
      </c>
      <c r="W58" s="11">
        <f t="shared" si="10"/>
        <v>0</v>
      </c>
      <c r="X58" s="12" t="str">
        <f t="shared" si="10"/>
        <v xml:space="preserve">Adutor </v>
      </c>
      <c r="Y58" s="11">
        <f t="shared" si="10"/>
        <v>0</v>
      </c>
      <c r="Z58" s="12" t="str">
        <f t="shared" si="10"/>
        <v>Coxa (Ant)</v>
      </c>
      <c r="AA58" s="11">
        <f t="shared" si="10"/>
        <v>0</v>
      </c>
      <c r="AB58" s="12" t="str">
        <f t="shared" si="10"/>
        <v>Coxa (Pos)</v>
      </c>
      <c r="AC58" s="11">
        <f t="shared" si="10"/>
        <v>0</v>
      </c>
      <c r="AD58" s="12" t="str">
        <f t="shared" si="10"/>
        <v>Perna</v>
      </c>
      <c r="AE58" s="11">
        <f t="shared" si="10"/>
        <v>0</v>
      </c>
      <c r="AF58" s="12" t="str">
        <f t="shared" si="10"/>
        <v>Abdominal</v>
      </c>
      <c r="AG58" s="11">
        <f t="shared" si="10"/>
        <v>0</v>
      </c>
    </row>
    <row r="59" spans="1:33" x14ac:dyDescent="0.25">
      <c r="A59" s="344"/>
      <c r="B59" s="11" t="str">
        <f t="shared" si="8"/>
        <v>Peito</v>
      </c>
      <c r="C59" s="11">
        <f t="shared" si="9"/>
        <v>0</v>
      </c>
      <c r="D59" s="11" t="str">
        <f t="shared" si="10"/>
        <v xml:space="preserve">Trapézio </v>
      </c>
      <c r="E59" s="11">
        <f t="shared" si="10"/>
        <v>0</v>
      </c>
      <c r="F59" s="11" t="str">
        <f t="shared" si="10"/>
        <v>Ombro (Cla/Acr)</v>
      </c>
      <c r="G59" s="11">
        <f t="shared" si="10"/>
        <v>0</v>
      </c>
      <c r="H59" s="12" t="str">
        <f t="shared" si="10"/>
        <v>Ombro (Esp)</v>
      </c>
      <c r="I59" s="11">
        <f t="shared" si="10"/>
        <v>0</v>
      </c>
      <c r="J59" s="12" t="str">
        <f t="shared" si="10"/>
        <v>Costa</v>
      </c>
      <c r="K59" s="11">
        <f t="shared" si="10"/>
        <v>0</v>
      </c>
      <c r="L59" s="12" t="str">
        <f t="shared" si="10"/>
        <v>Peito</v>
      </c>
      <c r="M59" s="11">
        <f t="shared" si="10"/>
        <v>0</v>
      </c>
      <c r="N59" s="12" t="str">
        <f t="shared" si="10"/>
        <v>Bíceps</v>
      </c>
      <c r="O59" s="11">
        <f t="shared" si="10"/>
        <v>0</v>
      </c>
      <c r="P59" s="12" t="str">
        <f t="shared" si="10"/>
        <v>Tríceps</v>
      </c>
      <c r="Q59" s="11">
        <f t="shared" si="10"/>
        <v>0</v>
      </c>
      <c r="R59" s="11" t="str">
        <f t="shared" si="10"/>
        <v>AnteBraço</v>
      </c>
      <c r="S59" s="11">
        <f t="shared" si="10"/>
        <v>0</v>
      </c>
      <c r="T59" s="11" t="str">
        <f t="shared" si="10"/>
        <v xml:space="preserve">Glúteo </v>
      </c>
      <c r="U59" s="11">
        <f t="shared" si="10"/>
        <v>0</v>
      </c>
      <c r="V59" s="12" t="str">
        <f t="shared" si="10"/>
        <v xml:space="preserve">Abdutor </v>
      </c>
      <c r="W59" s="11">
        <f t="shared" si="10"/>
        <v>0</v>
      </c>
      <c r="X59" s="12" t="str">
        <f t="shared" si="10"/>
        <v xml:space="preserve">Adutor </v>
      </c>
      <c r="Y59" s="11">
        <f t="shared" si="10"/>
        <v>0</v>
      </c>
      <c r="Z59" s="12" t="str">
        <f t="shared" si="10"/>
        <v>Coxa (Ant)</v>
      </c>
      <c r="AA59" s="11">
        <f t="shared" si="10"/>
        <v>0</v>
      </c>
      <c r="AB59" s="12" t="str">
        <f t="shared" si="10"/>
        <v>Coxa (Pos)</v>
      </c>
      <c r="AC59" s="11">
        <f t="shared" si="10"/>
        <v>0</v>
      </c>
      <c r="AD59" s="12" t="str">
        <f t="shared" si="10"/>
        <v>Perna</v>
      </c>
      <c r="AE59" s="11">
        <f t="shared" si="10"/>
        <v>0</v>
      </c>
      <c r="AF59" s="12" t="str">
        <f t="shared" si="10"/>
        <v>Abdominal</v>
      </c>
      <c r="AG59" s="11">
        <f t="shared" si="10"/>
        <v>0</v>
      </c>
    </row>
    <row r="60" spans="1:33" x14ac:dyDescent="0.25">
      <c r="A60" s="344"/>
      <c r="B60" s="11" t="str">
        <f t="shared" si="8"/>
        <v>Peito</v>
      </c>
      <c r="C60" s="11">
        <f t="shared" si="9"/>
        <v>0</v>
      </c>
      <c r="D60" s="11" t="str">
        <f t="shared" si="10"/>
        <v xml:space="preserve">Trapézio </v>
      </c>
      <c r="E60" s="11">
        <f t="shared" si="10"/>
        <v>0</v>
      </c>
      <c r="F60" s="11" t="str">
        <f t="shared" si="10"/>
        <v>Ombro (Cla/Acr)</v>
      </c>
      <c r="G60" s="11">
        <f t="shared" si="10"/>
        <v>0</v>
      </c>
      <c r="H60" s="12" t="str">
        <f t="shared" si="10"/>
        <v>Ombro (Esp)</v>
      </c>
      <c r="I60" s="11">
        <f t="shared" si="10"/>
        <v>0</v>
      </c>
      <c r="J60" s="12" t="str">
        <f t="shared" si="10"/>
        <v>Costa</v>
      </c>
      <c r="K60" s="11">
        <f t="shared" si="10"/>
        <v>0</v>
      </c>
      <c r="L60" s="12" t="str">
        <f t="shared" si="10"/>
        <v>Peito</v>
      </c>
      <c r="M60" s="11">
        <f t="shared" si="10"/>
        <v>0</v>
      </c>
      <c r="N60" s="12" t="str">
        <f t="shared" si="10"/>
        <v>Bíceps</v>
      </c>
      <c r="O60" s="11">
        <f t="shared" si="10"/>
        <v>0</v>
      </c>
      <c r="P60" s="12" t="str">
        <f t="shared" si="10"/>
        <v>Tríceps</v>
      </c>
      <c r="Q60" s="11">
        <f t="shared" si="10"/>
        <v>0</v>
      </c>
      <c r="R60" s="11" t="str">
        <f t="shared" si="10"/>
        <v>AnteBraço</v>
      </c>
      <c r="S60" s="11">
        <f t="shared" si="10"/>
        <v>0</v>
      </c>
      <c r="T60" s="11" t="str">
        <f t="shared" si="10"/>
        <v xml:space="preserve">Glúteo </v>
      </c>
      <c r="U60" s="11">
        <f t="shared" si="10"/>
        <v>0</v>
      </c>
      <c r="V60" s="12" t="str">
        <f t="shared" si="10"/>
        <v xml:space="preserve">Abdutor </v>
      </c>
      <c r="W60" s="11">
        <f t="shared" si="10"/>
        <v>0</v>
      </c>
      <c r="X60" s="12" t="str">
        <f t="shared" si="10"/>
        <v xml:space="preserve">Adutor </v>
      </c>
      <c r="Y60" s="11">
        <f t="shared" si="10"/>
        <v>0</v>
      </c>
      <c r="Z60" s="12" t="str">
        <f t="shared" si="10"/>
        <v>Coxa (Ant)</v>
      </c>
      <c r="AA60" s="11">
        <f t="shared" si="10"/>
        <v>0</v>
      </c>
      <c r="AB60" s="12" t="str">
        <f t="shared" si="10"/>
        <v>Coxa (Pos)</v>
      </c>
      <c r="AC60" s="11">
        <f t="shared" si="10"/>
        <v>0</v>
      </c>
      <c r="AD60" s="12" t="str">
        <f t="shared" si="10"/>
        <v>Perna</v>
      </c>
      <c r="AE60" s="11">
        <f t="shared" si="10"/>
        <v>0</v>
      </c>
      <c r="AF60" s="12" t="str">
        <f t="shared" si="10"/>
        <v>Abdominal</v>
      </c>
      <c r="AG60" s="11">
        <f t="shared" si="10"/>
        <v>0</v>
      </c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 t="s">
        <v>40</v>
      </c>
      <c r="B62" s="11" t="s">
        <v>41</v>
      </c>
      <c r="C62" s="11"/>
      <c r="D62" s="341" t="str">
        <f>D42</f>
        <v xml:space="preserve">Trapézio </v>
      </c>
      <c r="E62" s="341"/>
      <c r="F62" s="341" t="str">
        <f>F42</f>
        <v>Ombro (Cla/Acr)</v>
      </c>
      <c r="G62" s="341"/>
      <c r="H62" s="341" t="str">
        <f>H42</f>
        <v>Ombro (Esp)</v>
      </c>
      <c r="I62" s="341"/>
      <c r="J62" s="341" t="str">
        <f>J42</f>
        <v>Costa</v>
      </c>
      <c r="K62" s="341"/>
      <c r="L62" s="341" t="str">
        <f>L42</f>
        <v>Peito</v>
      </c>
      <c r="M62" s="341"/>
      <c r="N62" s="341" t="str">
        <f>N42</f>
        <v>Bíceps</v>
      </c>
      <c r="O62" s="341"/>
      <c r="P62" s="341" t="str">
        <f>P42</f>
        <v>Tríceps</v>
      </c>
      <c r="Q62" s="341"/>
      <c r="R62" s="341" t="str">
        <f>R42</f>
        <v>AnteBraço</v>
      </c>
      <c r="S62" s="341"/>
      <c r="T62" s="341" t="str">
        <f>T42</f>
        <v xml:space="preserve">Glúteo </v>
      </c>
      <c r="U62" s="341"/>
      <c r="V62" s="341" t="str">
        <f>V42</f>
        <v xml:space="preserve">Abdutor </v>
      </c>
      <c r="W62" s="341"/>
      <c r="X62" s="341" t="str">
        <f>X42</f>
        <v xml:space="preserve">Adutor </v>
      </c>
      <c r="Y62" s="341"/>
      <c r="Z62" s="341" t="str">
        <f>Z42</f>
        <v>Coxa (Ant)</v>
      </c>
      <c r="AA62" s="341"/>
      <c r="AB62" s="341" t="str">
        <f>AB42</f>
        <v>Coxa (Pos)</v>
      </c>
      <c r="AC62" s="341"/>
      <c r="AD62" s="341" t="str">
        <f>AD42</f>
        <v>Perna</v>
      </c>
      <c r="AE62" s="341"/>
      <c r="AF62" s="341" t="str">
        <f>AF42</f>
        <v>Abdominal</v>
      </c>
      <c r="AG62" s="341"/>
    </row>
    <row r="63" spans="1:33" x14ac:dyDescent="0.25">
      <c r="A63" s="11"/>
      <c r="B63" s="343" t="str">
        <f>Planilha!D58</f>
        <v>Peito</v>
      </c>
      <c r="C63" s="343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</row>
    <row r="64" spans="1:33" x14ac:dyDescent="0.25">
      <c r="A64" s="344">
        <v>4</v>
      </c>
      <c r="B64" s="11" t="str">
        <f>B63</f>
        <v>Peito</v>
      </c>
      <c r="C64" s="11" t="str">
        <f>IF(AND(B64=D64),E64,IF(AND(B64=F64),G64,IF(AND(B64=H64),I64,IF(AND(B64=J64),K64,IF(AND(B64=L64),M64,IF(AND(B64=N64),O64,IF(AND(B64=P64),Q64,IF(AND(B64=R64),S64,IF(AND(B64=T64),U64,IF(AND(B64=V64),W64,IF(AND(B64=X64),Y64,IF(AND(B64=Z64),AA64,IF(AND(B64=AB64),AC64,IF(AND(B64=AD64),AE64,IF(AND(B64=AF64),AG64," ")))))))))))))))</f>
        <v>Supino</v>
      </c>
      <c r="D64" s="11" t="str">
        <f t="shared" ref="D64:AG72" si="11">D44</f>
        <v xml:space="preserve">Trapézio </v>
      </c>
      <c r="E64" s="11" t="str">
        <f t="shared" si="11"/>
        <v>Elevação de ombros</v>
      </c>
      <c r="F64" s="11" t="str">
        <f t="shared" si="11"/>
        <v>Ombro (Cla/Acr)</v>
      </c>
      <c r="G64" s="11" t="str">
        <f t="shared" si="11"/>
        <v>Desenvolvimento</v>
      </c>
      <c r="H64" s="12" t="str">
        <f t="shared" si="11"/>
        <v>Ombro (Esp)</v>
      </c>
      <c r="I64" s="11" t="str">
        <f t="shared" si="11"/>
        <v>Voador inv.</v>
      </c>
      <c r="J64" s="12" t="str">
        <f t="shared" si="11"/>
        <v>Costa</v>
      </c>
      <c r="K64" s="11" t="str">
        <f t="shared" si="11"/>
        <v>Puxada à frente</v>
      </c>
      <c r="L64" s="12" t="str">
        <f t="shared" si="11"/>
        <v>Peito</v>
      </c>
      <c r="M64" s="11" t="str">
        <f t="shared" si="11"/>
        <v>Supino</v>
      </c>
      <c r="N64" s="12" t="str">
        <f t="shared" si="11"/>
        <v>Bíceps</v>
      </c>
      <c r="O64" s="11" t="str">
        <f t="shared" si="11"/>
        <v>Rosca direta</v>
      </c>
      <c r="P64" s="12" t="str">
        <f t="shared" si="11"/>
        <v>Tríceps</v>
      </c>
      <c r="Q64" s="11" t="str">
        <f t="shared" si="11"/>
        <v>Rosca testa</v>
      </c>
      <c r="R64" s="11" t="str">
        <f t="shared" si="11"/>
        <v>AnteBraço</v>
      </c>
      <c r="S64" s="11" t="str">
        <f t="shared" si="11"/>
        <v>Rosca punho</v>
      </c>
      <c r="T64" s="11" t="str">
        <f t="shared" si="11"/>
        <v xml:space="preserve">Glúteo </v>
      </c>
      <c r="U64" s="11" t="str">
        <f t="shared" si="11"/>
        <v>Glúteo em pé</v>
      </c>
      <c r="V64" s="12" t="str">
        <f t="shared" si="11"/>
        <v xml:space="preserve">Abdutor </v>
      </c>
      <c r="W64" s="11" t="str">
        <f t="shared" si="11"/>
        <v>Abdutor maq.</v>
      </c>
      <c r="X64" s="12" t="str">
        <f t="shared" si="11"/>
        <v xml:space="preserve">Adutor </v>
      </c>
      <c r="Y64" s="11" t="str">
        <f t="shared" si="11"/>
        <v>Adutor maq</v>
      </c>
      <c r="Z64" s="12" t="str">
        <f t="shared" si="11"/>
        <v>Coxa (Ant)</v>
      </c>
      <c r="AA64" s="11" t="str">
        <f t="shared" si="11"/>
        <v>Agachamento</v>
      </c>
      <c r="AB64" s="12" t="str">
        <f t="shared" si="11"/>
        <v>Coxa (Pos)</v>
      </c>
      <c r="AC64" s="11" t="str">
        <f t="shared" si="11"/>
        <v>Stiff</v>
      </c>
      <c r="AD64" s="12" t="str">
        <f t="shared" si="11"/>
        <v>Perna</v>
      </c>
      <c r="AE64" s="11" t="str">
        <f t="shared" si="11"/>
        <v>Gêmeos em pé</v>
      </c>
      <c r="AF64" s="12" t="str">
        <f t="shared" si="11"/>
        <v>Abdominal</v>
      </c>
      <c r="AG64" s="11" t="str">
        <f t="shared" si="11"/>
        <v>Elevação de pernas</v>
      </c>
    </row>
    <row r="65" spans="1:33" x14ac:dyDescent="0.25">
      <c r="A65" s="344"/>
      <c r="B65" s="11" t="str">
        <f t="shared" ref="B65:B80" si="12">B64</f>
        <v>Peito</v>
      </c>
      <c r="C65" s="11" t="str">
        <f t="shared" ref="C65:C80" si="13">IF(AND(B65=D65),E65,IF(AND(B65=F65),G65,IF(AND(B65=H65),I65,IF(AND(B65=J65),K65,IF(AND(B65=L65),M65,IF(AND(B65=N65),O65,IF(AND(B65=P65),Q65,IF(AND(B65=R65),S65,IF(AND(B65=T65),U65,IF(AND(B65=V65),W65,IF(AND(B65=X65),Y65,IF(AND(B65=Z65),AA65,IF(AND(B65=AB65),AC65,IF(AND(B65=AD65),AE65,IF(AND(B65=AF65),AG65," ")))))))))))))))</f>
        <v>Supino inclinado</v>
      </c>
      <c r="D65" s="11" t="str">
        <f t="shared" si="11"/>
        <v xml:space="preserve">Trapézio </v>
      </c>
      <c r="E65" s="11" t="str">
        <f t="shared" si="11"/>
        <v>Remada alta</v>
      </c>
      <c r="F65" s="11" t="str">
        <f t="shared" si="11"/>
        <v>Ombro (Cla/Acr)</v>
      </c>
      <c r="G65" s="11" t="str">
        <f t="shared" si="11"/>
        <v>Levantamento lateral</v>
      </c>
      <c r="H65" s="12" t="str">
        <f t="shared" si="11"/>
        <v>Ombro (Esp)</v>
      </c>
      <c r="I65" s="11" t="str">
        <f t="shared" si="11"/>
        <v>Crucifixo inv.</v>
      </c>
      <c r="J65" s="12" t="str">
        <f t="shared" si="11"/>
        <v>Costa</v>
      </c>
      <c r="K65" s="11" t="str">
        <f t="shared" si="11"/>
        <v>Remada sentada</v>
      </c>
      <c r="L65" s="12" t="str">
        <f t="shared" si="11"/>
        <v>Peito</v>
      </c>
      <c r="M65" s="11" t="str">
        <f t="shared" si="11"/>
        <v>Supino inclinado</v>
      </c>
      <c r="N65" s="12" t="str">
        <f t="shared" si="11"/>
        <v>Bíceps</v>
      </c>
      <c r="O65" s="11" t="str">
        <f t="shared" si="11"/>
        <v>Rosca alternada</v>
      </c>
      <c r="P65" s="12" t="str">
        <f t="shared" si="11"/>
        <v>Tríceps</v>
      </c>
      <c r="Q65" s="11" t="str">
        <f t="shared" si="11"/>
        <v>Rosca francesa</v>
      </c>
      <c r="R65" s="11" t="str">
        <f t="shared" si="11"/>
        <v>AnteBraço</v>
      </c>
      <c r="S65" s="11" t="str">
        <f t="shared" si="11"/>
        <v>Rosca punho inv.</v>
      </c>
      <c r="T65" s="11" t="str">
        <f t="shared" si="11"/>
        <v xml:space="preserve">Glúteo </v>
      </c>
      <c r="U65" s="11" t="str">
        <f t="shared" si="11"/>
        <v>Glúteo 4 apoios</v>
      </c>
      <c r="V65" s="12" t="str">
        <f t="shared" si="11"/>
        <v xml:space="preserve">Abdutor </v>
      </c>
      <c r="W65" s="11" t="str">
        <f t="shared" si="11"/>
        <v>Abdutor apo.</v>
      </c>
      <c r="X65" s="12" t="str">
        <f t="shared" si="11"/>
        <v xml:space="preserve">Adutor </v>
      </c>
      <c r="Y65" s="11" t="str">
        <f t="shared" si="11"/>
        <v>Adutor apo.</v>
      </c>
      <c r="Z65" s="12" t="str">
        <f t="shared" si="11"/>
        <v>Coxa (Ant)</v>
      </c>
      <c r="AA65" s="11" t="str">
        <f t="shared" si="11"/>
        <v>Agachamento hack</v>
      </c>
      <c r="AB65" s="12" t="str">
        <f t="shared" si="11"/>
        <v>Coxa (Pos)</v>
      </c>
      <c r="AC65" s="11" t="str">
        <f t="shared" si="11"/>
        <v>Flexão de perna</v>
      </c>
      <c r="AD65" s="12" t="str">
        <f t="shared" si="11"/>
        <v>Perna</v>
      </c>
      <c r="AE65" s="11" t="str">
        <f t="shared" si="11"/>
        <v>Gêmeos sentado</v>
      </c>
      <c r="AF65" s="12" t="str">
        <f t="shared" si="11"/>
        <v>Abdominal</v>
      </c>
      <c r="AG65" s="11" t="str">
        <f t="shared" si="11"/>
        <v>Supra-abdominal</v>
      </c>
    </row>
    <row r="66" spans="1:33" x14ac:dyDescent="0.25">
      <c r="A66" s="344"/>
      <c r="B66" s="11" t="str">
        <f t="shared" si="12"/>
        <v>Peito</v>
      </c>
      <c r="C66" s="11" t="str">
        <f t="shared" si="13"/>
        <v>Supino declinado</v>
      </c>
      <c r="D66" s="11" t="str">
        <f t="shared" si="11"/>
        <v xml:space="preserve">Trapézio </v>
      </c>
      <c r="E66" s="11">
        <f t="shared" si="11"/>
        <v>0</v>
      </c>
      <c r="F66" s="11" t="str">
        <f t="shared" si="11"/>
        <v>Ombro (Cla/Acr)</v>
      </c>
      <c r="G66" s="11" t="str">
        <f t="shared" si="11"/>
        <v>Elevação frontal</v>
      </c>
      <c r="H66" s="12" t="str">
        <f t="shared" si="11"/>
        <v>Ombro (Esp)</v>
      </c>
      <c r="I66" s="11">
        <f t="shared" si="11"/>
        <v>0</v>
      </c>
      <c r="J66" s="12" t="str">
        <f t="shared" si="11"/>
        <v>Costa</v>
      </c>
      <c r="K66" s="11" t="str">
        <f t="shared" si="11"/>
        <v>Remada unilteral</v>
      </c>
      <c r="L66" s="12" t="str">
        <f t="shared" si="11"/>
        <v>Peito</v>
      </c>
      <c r="M66" s="11" t="str">
        <f t="shared" si="11"/>
        <v>Supino declinado</v>
      </c>
      <c r="N66" s="12" t="str">
        <f t="shared" si="11"/>
        <v>Bíceps</v>
      </c>
      <c r="O66" s="11" t="str">
        <f t="shared" si="11"/>
        <v>Rosca concentrada</v>
      </c>
      <c r="P66" s="12" t="str">
        <f t="shared" si="11"/>
        <v>Tríceps</v>
      </c>
      <c r="Q66" s="11" t="str">
        <f t="shared" si="11"/>
        <v>Extensão de cotovelo (cabo)</v>
      </c>
      <c r="R66" s="11" t="str">
        <f t="shared" si="11"/>
        <v>AnteBraço</v>
      </c>
      <c r="S66" s="11" t="str">
        <f t="shared" si="11"/>
        <v>Rosca direta peg. pro.</v>
      </c>
      <c r="T66" s="11" t="str">
        <f t="shared" si="11"/>
        <v xml:space="preserve">Glúteo </v>
      </c>
      <c r="U66" s="11">
        <f t="shared" si="11"/>
        <v>0</v>
      </c>
      <c r="V66" s="12" t="str">
        <f t="shared" si="11"/>
        <v xml:space="preserve">Abdutor </v>
      </c>
      <c r="W66" s="11" t="str">
        <f t="shared" si="11"/>
        <v>Abdutor cabo</v>
      </c>
      <c r="X66" s="12" t="str">
        <f t="shared" si="11"/>
        <v xml:space="preserve">Adutor </v>
      </c>
      <c r="Y66" s="11" t="str">
        <f t="shared" si="11"/>
        <v>Adutor cabo</v>
      </c>
      <c r="Z66" s="12" t="str">
        <f t="shared" si="11"/>
        <v>Coxa (Ant)</v>
      </c>
      <c r="AA66" s="11" t="str">
        <f t="shared" si="11"/>
        <v>Extensão de perna</v>
      </c>
      <c r="AB66" s="12" t="str">
        <f t="shared" si="11"/>
        <v>Coxa (Pos)</v>
      </c>
      <c r="AC66" s="11" t="str">
        <f t="shared" si="11"/>
        <v>Flexora em pé</v>
      </c>
      <c r="AD66" s="12" t="str">
        <f t="shared" si="11"/>
        <v>Perna</v>
      </c>
      <c r="AE66" s="11" t="str">
        <f t="shared" si="11"/>
        <v>Burrinho maq.</v>
      </c>
      <c r="AF66" s="12" t="str">
        <f t="shared" si="11"/>
        <v>Abdominal</v>
      </c>
      <c r="AG66" s="11" t="str">
        <f t="shared" si="11"/>
        <v>Flexão lateral</v>
      </c>
    </row>
    <row r="67" spans="1:33" x14ac:dyDescent="0.25">
      <c r="A67" s="344"/>
      <c r="B67" s="11" t="str">
        <f t="shared" si="12"/>
        <v>Peito</v>
      </c>
      <c r="C67" s="11" t="str">
        <f t="shared" si="13"/>
        <v>Crucifixo</v>
      </c>
      <c r="D67" s="11" t="str">
        <f t="shared" si="11"/>
        <v xml:space="preserve">Trapézio </v>
      </c>
      <c r="E67" s="11">
        <f t="shared" si="11"/>
        <v>0</v>
      </c>
      <c r="F67" s="11" t="str">
        <f t="shared" si="11"/>
        <v>Ombro (Cla/Acr)</v>
      </c>
      <c r="G67" s="11">
        <f t="shared" si="11"/>
        <v>0</v>
      </c>
      <c r="H67" s="12" t="str">
        <f t="shared" si="11"/>
        <v>Ombro (Esp)</v>
      </c>
      <c r="I67" s="11">
        <f t="shared" si="11"/>
        <v>0</v>
      </c>
      <c r="J67" s="12" t="str">
        <f t="shared" si="11"/>
        <v>Costa</v>
      </c>
      <c r="K67" s="11" t="str">
        <f t="shared" si="11"/>
        <v>Remada curvada</v>
      </c>
      <c r="L67" s="12" t="str">
        <f t="shared" si="11"/>
        <v>Peito</v>
      </c>
      <c r="M67" s="11" t="str">
        <f t="shared" si="11"/>
        <v>Crucifixo</v>
      </c>
      <c r="N67" s="12" t="str">
        <f t="shared" si="11"/>
        <v>Bíceps</v>
      </c>
      <c r="O67" s="11" t="str">
        <f t="shared" si="11"/>
        <v>Rosca scott</v>
      </c>
      <c r="P67" s="12" t="str">
        <f t="shared" si="11"/>
        <v>Tríceps</v>
      </c>
      <c r="Q67" s="11">
        <f t="shared" si="11"/>
        <v>0</v>
      </c>
      <c r="R67" s="11" t="str">
        <f t="shared" si="11"/>
        <v>AnteBraço</v>
      </c>
      <c r="S67" s="11" t="str">
        <f t="shared" si="11"/>
        <v>Extensão de cotovelo</v>
      </c>
      <c r="T67" s="11" t="str">
        <f t="shared" si="11"/>
        <v xml:space="preserve">Glúteo </v>
      </c>
      <c r="U67" s="11">
        <f t="shared" si="11"/>
        <v>0</v>
      </c>
      <c r="V67" s="12" t="str">
        <f t="shared" si="11"/>
        <v xml:space="preserve">Abdutor </v>
      </c>
      <c r="W67" s="11">
        <f t="shared" si="11"/>
        <v>0</v>
      </c>
      <c r="X67" s="12" t="str">
        <f t="shared" si="11"/>
        <v xml:space="preserve">Adutor </v>
      </c>
      <c r="Y67" s="11">
        <f t="shared" si="11"/>
        <v>0</v>
      </c>
      <c r="Z67" s="12" t="str">
        <f t="shared" si="11"/>
        <v>Coxa (Ant)</v>
      </c>
      <c r="AA67" s="11" t="str">
        <f t="shared" si="11"/>
        <v>Leg press</v>
      </c>
      <c r="AB67" s="12" t="str">
        <f t="shared" si="11"/>
        <v>Coxa (Pos)</v>
      </c>
      <c r="AC67" s="11" t="str">
        <f t="shared" si="11"/>
        <v>Flexora sentado</v>
      </c>
      <c r="AD67" s="12" t="str">
        <f t="shared" si="11"/>
        <v>Perna</v>
      </c>
      <c r="AE67" s="11" t="str">
        <f t="shared" si="11"/>
        <v>Tibial</v>
      </c>
      <c r="AF67" s="12" t="str">
        <f t="shared" si="11"/>
        <v>Abdominal</v>
      </c>
      <c r="AG67" s="11">
        <f t="shared" si="11"/>
        <v>0</v>
      </c>
    </row>
    <row r="68" spans="1:33" x14ac:dyDescent="0.25">
      <c r="A68" s="344"/>
      <c r="B68" s="11" t="str">
        <f t="shared" si="12"/>
        <v>Peito</v>
      </c>
      <c r="C68" s="11" t="str">
        <f t="shared" si="13"/>
        <v>Cross over</v>
      </c>
      <c r="D68" s="11" t="str">
        <f t="shared" si="11"/>
        <v xml:space="preserve">Trapézio </v>
      </c>
      <c r="E68" s="11">
        <f t="shared" si="11"/>
        <v>0</v>
      </c>
      <c r="F68" s="11" t="str">
        <f t="shared" si="11"/>
        <v>Ombro (Cla/Acr)</v>
      </c>
      <c r="G68" s="11">
        <f t="shared" si="11"/>
        <v>0</v>
      </c>
      <c r="H68" s="12" t="str">
        <f t="shared" si="11"/>
        <v>Ombro (Esp)</v>
      </c>
      <c r="I68" s="11">
        <f t="shared" si="11"/>
        <v>0</v>
      </c>
      <c r="J68" s="12" t="str">
        <f t="shared" si="11"/>
        <v>Costa</v>
      </c>
      <c r="K68" s="11" t="str">
        <f t="shared" si="11"/>
        <v>Levantamento terra</v>
      </c>
      <c r="L68" s="12" t="str">
        <f t="shared" si="11"/>
        <v>Peito</v>
      </c>
      <c r="M68" s="11" t="str">
        <f t="shared" si="11"/>
        <v>Cross over</v>
      </c>
      <c r="N68" s="12" t="str">
        <f t="shared" si="11"/>
        <v>Bíceps</v>
      </c>
      <c r="O68" s="11">
        <f t="shared" si="11"/>
        <v>0</v>
      </c>
      <c r="P68" s="12" t="str">
        <f t="shared" si="11"/>
        <v>Tríceps</v>
      </c>
      <c r="Q68" s="11">
        <f t="shared" si="11"/>
        <v>0</v>
      </c>
      <c r="R68" s="11" t="str">
        <f t="shared" si="11"/>
        <v>AnteBraço</v>
      </c>
      <c r="S68" s="11" t="str">
        <f t="shared" si="11"/>
        <v>Extensão cot. uni.</v>
      </c>
      <c r="T68" s="11" t="str">
        <f t="shared" si="11"/>
        <v xml:space="preserve">Glúteo </v>
      </c>
      <c r="U68" s="11">
        <f t="shared" si="11"/>
        <v>0</v>
      </c>
      <c r="V68" s="12" t="str">
        <f t="shared" si="11"/>
        <v xml:space="preserve">Abdutor </v>
      </c>
      <c r="W68" s="11">
        <f t="shared" si="11"/>
        <v>0</v>
      </c>
      <c r="X68" s="12" t="str">
        <f t="shared" si="11"/>
        <v xml:space="preserve">Adutor </v>
      </c>
      <c r="Y68" s="11">
        <f t="shared" si="11"/>
        <v>0</v>
      </c>
      <c r="Z68" s="12" t="str">
        <f t="shared" si="11"/>
        <v>Coxa (Ant)</v>
      </c>
      <c r="AA68" s="11" t="str">
        <f t="shared" si="11"/>
        <v>Avanço</v>
      </c>
      <c r="AB68" s="12" t="str">
        <f t="shared" si="11"/>
        <v>Coxa (Pos)</v>
      </c>
      <c r="AC68" s="11">
        <f t="shared" si="11"/>
        <v>0</v>
      </c>
      <c r="AD68" s="12" t="str">
        <f t="shared" si="11"/>
        <v>Perna</v>
      </c>
      <c r="AE68" s="11">
        <f t="shared" si="11"/>
        <v>0</v>
      </c>
      <c r="AF68" s="12" t="str">
        <f t="shared" si="11"/>
        <v>Abdominal</v>
      </c>
      <c r="AG68" s="11">
        <f t="shared" si="11"/>
        <v>0</v>
      </c>
    </row>
    <row r="69" spans="1:33" x14ac:dyDescent="0.25">
      <c r="A69" s="344"/>
      <c r="B69" s="11" t="str">
        <f t="shared" si="12"/>
        <v>Peito</v>
      </c>
      <c r="C69" s="11" t="str">
        <f t="shared" si="13"/>
        <v>Voador</v>
      </c>
      <c r="D69" s="11" t="str">
        <f t="shared" si="11"/>
        <v xml:space="preserve">Trapézio </v>
      </c>
      <c r="E69" s="11">
        <f t="shared" si="11"/>
        <v>0</v>
      </c>
      <c r="F69" s="11" t="str">
        <f t="shared" si="11"/>
        <v>Ombro (Cla/Acr)</v>
      </c>
      <c r="G69" s="11">
        <f t="shared" si="11"/>
        <v>0</v>
      </c>
      <c r="H69" s="12" t="str">
        <f t="shared" si="11"/>
        <v>Ombro (Esp)</v>
      </c>
      <c r="I69" s="11">
        <f t="shared" si="11"/>
        <v>0</v>
      </c>
      <c r="J69" s="12" t="str">
        <f t="shared" si="11"/>
        <v>Costa</v>
      </c>
      <c r="K69" s="11" t="str">
        <f t="shared" si="11"/>
        <v>Hiperextensão</v>
      </c>
      <c r="L69" s="12" t="str">
        <f t="shared" si="11"/>
        <v>Peito</v>
      </c>
      <c r="M69" s="11" t="str">
        <f t="shared" si="11"/>
        <v>Voador</v>
      </c>
      <c r="N69" s="12" t="str">
        <f t="shared" si="11"/>
        <v>Bíceps</v>
      </c>
      <c r="O69" s="11">
        <f t="shared" si="11"/>
        <v>0</v>
      </c>
      <c r="P69" s="12" t="str">
        <f t="shared" si="11"/>
        <v>Tríceps</v>
      </c>
      <c r="Q69" s="11">
        <f t="shared" si="11"/>
        <v>0</v>
      </c>
      <c r="R69" s="11" t="str">
        <f t="shared" si="11"/>
        <v>AnteBraço</v>
      </c>
      <c r="S69" s="11" t="str">
        <f t="shared" si="11"/>
        <v>Tríceps uni. Curvado</v>
      </c>
      <c r="T69" s="11" t="str">
        <f t="shared" si="11"/>
        <v xml:space="preserve">Glúteo </v>
      </c>
      <c r="U69" s="11">
        <f t="shared" si="11"/>
        <v>0</v>
      </c>
      <c r="V69" s="12" t="str">
        <f t="shared" si="11"/>
        <v xml:space="preserve">Abdutor </v>
      </c>
      <c r="W69" s="11">
        <f t="shared" si="11"/>
        <v>0</v>
      </c>
      <c r="X69" s="12" t="str">
        <f t="shared" si="11"/>
        <v xml:space="preserve">Adutor </v>
      </c>
      <c r="Y69" s="11">
        <f t="shared" si="11"/>
        <v>0</v>
      </c>
      <c r="Z69" s="12" t="str">
        <f t="shared" si="11"/>
        <v>Coxa (Ant)</v>
      </c>
      <c r="AA69" s="11">
        <f t="shared" si="11"/>
        <v>0</v>
      </c>
      <c r="AB69" s="12" t="str">
        <f t="shared" si="11"/>
        <v>Coxa (Pos)</v>
      </c>
      <c r="AC69" s="11">
        <f t="shared" si="11"/>
        <v>0</v>
      </c>
      <c r="AD69" s="12" t="str">
        <f t="shared" si="11"/>
        <v>Perna</v>
      </c>
      <c r="AE69" s="11">
        <f t="shared" si="11"/>
        <v>0</v>
      </c>
      <c r="AF69" s="12" t="str">
        <f t="shared" si="11"/>
        <v>Abdominal</v>
      </c>
      <c r="AG69" s="11">
        <f t="shared" si="11"/>
        <v>0</v>
      </c>
    </row>
    <row r="70" spans="1:33" x14ac:dyDescent="0.25">
      <c r="A70" s="344"/>
      <c r="B70" s="11" t="str">
        <f t="shared" si="12"/>
        <v>Peito</v>
      </c>
      <c r="C70" s="11" t="str">
        <f t="shared" si="13"/>
        <v>Paralelas</v>
      </c>
      <c r="D70" s="11" t="str">
        <f t="shared" si="11"/>
        <v xml:space="preserve">Trapézio </v>
      </c>
      <c r="E70" s="11">
        <f t="shared" si="11"/>
        <v>0</v>
      </c>
      <c r="F70" s="11" t="str">
        <f t="shared" si="11"/>
        <v>Ombro (Cla/Acr)</v>
      </c>
      <c r="G70" s="11">
        <f t="shared" si="11"/>
        <v>0</v>
      </c>
      <c r="H70" s="12" t="str">
        <f t="shared" si="11"/>
        <v>Ombro (Esp)</v>
      </c>
      <c r="I70" s="11">
        <f t="shared" si="11"/>
        <v>0</v>
      </c>
      <c r="J70" s="12" t="str">
        <f t="shared" si="11"/>
        <v>Costa</v>
      </c>
      <c r="K70" s="11">
        <f t="shared" si="11"/>
        <v>0</v>
      </c>
      <c r="L70" s="12" t="str">
        <f t="shared" si="11"/>
        <v>Peito</v>
      </c>
      <c r="M70" s="11" t="str">
        <f t="shared" si="11"/>
        <v>Paralelas</v>
      </c>
      <c r="N70" s="12" t="str">
        <f t="shared" si="11"/>
        <v>Bíceps</v>
      </c>
      <c r="O70" s="11">
        <f t="shared" si="11"/>
        <v>0</v>
      </c>
      <c r="P70" s="12" t="str">
        <f t="shared" si="11"/>
        <v>Tríceps</v>
      </c>
      <c r="Q70" s="11">
        <f t="shared" si="11"/>
        <v>0</v>
      </c>
      <c r="R70" s="11" t="str">
        <f t="shared" si="11"/>
        <v>AnteBraço</v>
      </c>
      <c r="S70" s="11">
        <f t="shared" si="11"/>
        <v>0</v>
      </c>
      <c r="T70" s="11" t="str">
        <f t="shared" si="11"/>
        <v xml:space="preserve">Glúteo </v>
      </c>
      <c r="U70" s="11">
        <f t="shared" si="11"/>
        <v>0</v>
      </c>
      <c r="V70" s="12" t="str">
        <f t="shared" si="11"/>
        <v xml:space="preserve">Abdutor </v>
      </c>
      <c r="W70" s="11">
        <f t="shared" si="11"/>
        <v>0</v>
      </c>
      <c r="X70" s="12" t="str">
        <f t="shared" si="11"/>
        <v xml:space="preserve">Adutor </v>
      </c>
      <c r="Y70" s="11">
        <f t="shared" si="11"/>
        <v>0</v>
      </c>
      <c r="Z70" s="12" t="str">
        <f t="shared" si="11"/>
        <v>Coxa (Ant)</v>
      </c>
      <c r="AA70" s="11">
        <f t="shared" si="11"/>
        <v>0</v>
      </c>
      <c r="AB70" s="12" t="str">
        <f t="shared" si="11"/>
        <v>Coxa (Pos)</v>
      </c>
      <c r="AC70" s="11">
        <f t="shared" si="11"/>
        <v>0</v>
      </c>
      <c r="AD70" s="12" t="str">
        <f t="shared" si="11"/>
        <v>Perna</v>
      </c>
      <c r="AE70" s="11">
        <f t="shared" si="11"/>
        <v>0</v>
      </c>
      <c r="AF70" s="12" t="str">
        <f t="shared" si="11"/>
        <v>Abdominal</v>
      </c>
      <c r="AG70" s="11">
        <f t="shared" si="11"/>
        <v>0</v>
      </c>
    </row>
    <row r="71" spans="1:33" x14ac:dyDescent="0.25">
      <c r="A71" s="344"/>
      <c r="B71" s="11" t="str">
        <f t="shared" si="12"/>
        <v>Peito</v>
      </c>
      <c r="C71" s="11">
        <f t="shared" si="13"/>
        <v>0</v>
      </c>
      <c r="D71" s="11" t="str">
        <f t="shared" si="11"/>
        <v xml:space="preserve">Trapézio </v>
      </c>
      <c r="E71" s="11">
        <f t="shared" si="11"/>
        <v>0</v>
      </c>
      <c r="F71" s="11" t="str">
        <f t="shared" si="11"/>
        <v>Ombro (Cla/Acr)</v>
      </c>
      <c r="G71" s="11">
        <f t="shared" si="11"/>
        <v>0</v>
      </c>
      <c r="H71" s="12" t="str">
        <f t="shared" si="11"/>
        <v>Ombro (Esp)</v>
      </c>
      <c r="I71" s="11">
        <f t="shared" si="11"/>
        <v>0</v>
      </c>
      <c r="J71" s="12" t="str">
        <f t="shared" si="11"/>
        <v>Costa</v>
      </c>
      <c r="K71" s="11">
        <f t="shared" si="11"/>
        <v>0</v>
      </c>
      <c r="L71" s="12" t="str">
        <f t="shared" si="11"/>
        <v>Peito</v>
      </c>
      <c r="M71" s="11">
        <f t="shared" si="11"/>
        <v>0</v>
      </c>
      <c r="N71" s="12" t="str">
        <f t="shared" si="11"/>
        <v>Bíceps</v>
      </c>
      <c r="O71" s="11">
        <f t="shared" si="11"/>
        <v>0</v>
      </c>
      <c r="P71" s="12" t="str">
        <f t="shared" si="11"/>
        <v>Tríceps</v>
      </c>
      <c r="Q71" s="11">
        <f t="shared" si="11"/>
        <v>0</v>
      </c>
      <c r="R71" s="11" t="str">
        <f t="shared" si="11"/>
        <v>AnteBraço</v>
      </c>
      <c r="S71" s="11">
        <f t="shared" si="11"/>
        <v>0</v>
      </c>
      <c r="T71" s="11" t="str">
        <f t="shared" si="11"/>
        <v xml:space="preserve">Glúteo </v>
      </c>
      <c r="U71" s="11">
        <f t="shared" si="11"/>
        <v>0</v>
      </c>
      <c r="V71" s="12" t="str">
        <f t="shared" si="11"/>
        <v xml:space="preserve">Abdutor </v>
      </c>
      <c r="W71" s="11">
        <f t="shared" si="11"/>
        <v>0</v>
      </c>
      <c r="X71" s="12" t="str">
        <f t="shared" si="11"/>
        <v xml:space="preserve">Adutor </v>
      </c>
      <c r="Y71" s="11">
        <f t="shared" si="11"/>
        <v>0</v>
      </c>
      <c r="Z71" s="12" t="str">
        <f t="shared" si="11"/>
        <v>Coxa (Ant)</v>
      </c>
      <c r="AA71" s="11">
        <f t="shared" si="11"/>
        <v>0</v>
      </c>
      <c r="AB71" s="12" t="str">
        <f t="shared" si="11"/>
        <v>Coxa (Pos)</v>
      </c>
      <c r="AC71" s="11">
        <f t="shared" si="11"/>
        <v>0</v>
      </c>
      <c r="AD71" s="12" t="str">
        <f t="shared" si="11"/>
        <v>Perna</v>
      </c>
      <c r="AE71" s="11">
        <f t="shared" si="11"/>
        <v>0</v>
      </c>
      <c r="AF71" s="12" t="str">
        <f t="shared" si="11"/>
        <v>Abdominal</v>
      </c>
      <c r="AG71" s="11">
        <f t="shared" si="11"/>
        <v>0</v>
      </c>
    </row>
    <row r="72" spans="1:33" x14ac:dyDescent="0.25">
      <c r="A72" s="344"/>
      <c r="B72" s="11" t="str">
        <f t="shared" si="12"/>
        <v>Peito</v>
      </c>
      <c r="C72" s="11">
        <f t="shared" si="13"/>
        <v>0</v>
      </c>
      <c r="D72" s="11" t="str">
        <f t="shared" si="11"/>
        <v xml:space="preserve">Trapézio </v>
      </c>
      <c r="E72" s="11">
        <f t="shared" si="11"/>
        <v>0</v>
      </c>
      <c r="F72" s="11" t="str">
        <f t="shared" si="11"/>
        <v>Ombro (Cla/Acr)</v>
      </c>
      <c r="G72" s="11">
        <f t="shared" si="11"/>
        <v>0</v>
      </c>
      <c r="H72" s="12" t="str">
        <f t="shared" si="11"/>
        <v>Ombro (Esp)</v>
      </c>
      <c r="I72" s="11">
        <f t="shared" si="11"/>
        <v>0</v>
      </c>
      <c r="J72" s="12" t="str">
        <f t="shared" si="11"/>
        <v>Costa</v>
      </c>
      <c r="K72" s="11">
        <f t="shared" si="11"/>
        <v>0</v>
      </c>
      <c r="L72" s="12" t="str">
        <f t="shared" si="11"/>
        <v>Peito</v>
      </c>
      <c r="M72" s="11">
        <f t="shared" si="11"/>
        <v>0</v>
      </c>
      <c r="N72" s="12" t="str">
        <f t="shared" si="11"/>
        <v>Bíceps</v>
      </c>
      <c r="O72" s="11">
        <f t="shared" si="11"/>
        <v>0</v>
      </c>
      <c r="P72" s="12" t="str">
        <f t="shared" si="11"/>
        <v>Tríceps</v>
      </c>
      <c r="Q72" s="11">
        <f t="shared" si="11"/>
        <v>0</v>
      </c>
      <c r="R72" s="11" t="str">
        <f t="shared" si="11"/>
        <v>AnteBraço</v>
      </c>
      <c r="S72" s="11">
        <f t="shared" ref="S72:AG80" si="14">S52</f>
        <v>0</v>
      </c>
      <c r="T72" s="11" t="str">
        <f t="shared" si="14"/>
        <v xml:space="preserve">Glúteo </v>
      </c>
      <c r="U72" s="11">
        <f t="shared" si="14"/>
        <v>0</v>
      </c>
      <c r="V72" s="12" t="str">
        <f t="shared" si="14"/>
        <v xml:space="preserve">Abdutor </v>
      </c>
      <c r="W72" s="11">
        <f t="shared" si="14"/>
        <v>0</v>
      </c>
      <c r="X72" s="12" t="str">
        <f t="shared" si="14"/>
        <v xml:space="preserve">Adutor </v>
      </c>
      <c r="Y72" s="11">
        <f t="shared" si="14"/>
        <v>0</v>
      </c>
      <c r="Z72" s="12" t="str">
        <f t="shared" si="14"/>
        <v>Coxa (Ant)</v>
      </c>
      <c r="AA72" s="11">
        <f t="shared" si="14"/>
        <v>0</v>
      </c>
      <c r="AB72" s="12" t="str">
        <f t="shared" si="14"/>
        <v>Coxa (Pos)</v>
      </c>
      <c r="AC72" s="11">
        <f t="shared" si="14"/>
        <v>0</v>
      </c>
      <c r="AD72" s="12" t="str">
        <f t="shared" si="14"/>
        <v>Perna</v>
      </c>
      <c r="AE72" s="11">
        <f t="shared" si="14"/>
        <v>0</v>
      </c>
      <c r="AF72" s="12" t="str">
        <f t="shared" si="14"/>
        <v>Abdominal</v>
      </c>
      <c r="AG72" s="11">
        <f t="shared" si="14"/>
        <v>0</v>
      </c>
    </row>
    <row r="73" spans="1:33" x14ac:dyDescent="0.25">
      <c r="A73" s="344"/>
      <c r="B73" s="11" t="str">
        <f t="shared" si="12"/>
        <v>Peito</v>
      </c>
      <c r="C73" s="11">
        <f t="shared" si="13"/>
        <v>0</v>
      </c>
      <c r="D73" s="11" t="str">
        <f t="shared" ref="D73:R80" si="15">D53</f>
        <v xml:space="preserve">Trapézio </v>
      </c>
      <c r="E73" s="11">
        <f t="shared" si="15"/>
        <v>0</v>
      </c>
      <c r="F73" s="11" t="str">
        <f t="shared" si="15"/>
        <v>Ombro (Cla/Acr)</v>
      </c>
      <c r="G73" s="11">
        <f t="shared" si="15"/>
        <v>0</v>
      </c>
      <c r="H73" s="12" t="str">
        <f t="shared" si="15"/>
        <v>Ombro (Esp)</v>
      </c>
      <c r="I73" s="11">
        <f t="shared" si="15"/>
        <v>0</v>
      </c>
      <c r="J73" s="12" t="str">
        <f t="shared" si="15"/>
        <v>Costa</v>
      </c>
      <c r="K73" s="11">
        <f t="shared" si="15"/>
        <v>0</v>
      </c>
      <c r="L73" s="12" t="str">
        <f t="shared" si="15"/>
        <v>Peito</v>
      </c>
      <c r="M73" s="11">
        <f t="shared" si="15"/>
        <v>0</v>
      </c>
      <c r="N73" s="12" t="str">
        <f t="shared" si="15"/>
        <v>Bíceps</v>
      </c>
      <c r="O73" s="11">
        <f t="shared" si="15"/>
        <v>0</v>
      </c>
      <c r="P73" s="12" t="str">
        <f t="shared" si="15"/>
        <v>Tríceps</v>
      </c>
      <c r="Q73" s="11">
        <f t="shared" si="15"/>
        <v>0</v>
      </c>
      <c r="R73" s="11" t="str">
        <f t="shared" si="15"/>
        <v>AnteBraço</v>
      </c>
      <c r="S73" s="11">
        <f t="shared" si="14"/>
        <v>0</v>
      </c>
      <c r="T73" s="11" t="str">
        <f t="shared" si="14"/>
        <v xml:space="preserve">Glúteo </v>
      </c>
      <c r="U73" s="11">
        <f t="shared" si="14"/>
        <v>0</v>
      </c>
      <c r="V73" s="12" t="str">
        <f t="shared" si="14"/>
        <v xml:space="preserve">Abdutor </v>
      </c>
      <c r="W73" s="11">
        <f t="shared" si="14"/>
        <v>0</v>
      </c>
      <c r="X73" s="12" t="str">
        <f t="shared" si="14"/>
        <v xml:space="preserve">Adutor </v>
      </c>
      <c r="Y73" s="11">
        <f t="shared" si="14"/>
        <v>0</v>
      </c>
      <c r="Z73" s="12" t="str">
        <f t="shared" si="14"/>
        <v>Coxa (Ant)</v>
      </c>
      <c r="AA73" s="11">
        <f t="shared" si="14"/>
        <v>0</v>
      </c>
      <c r="AB73" s="12" t="str">
        <f t="shared" si="14"/>
        <v>Coxa (Pos)</v>
      </c>
      <c r="AC73" s="11">
        <f t="shared" si="14"/>
        <v>0</v>
      </c>
      <c r="AD73" s="12" t="str">
        <f t="shared" si="14"/>
        <v>Perna</v>
      </c>
      <c r="AE73" s="11">
        <f t="shared" si="14"/>
        <v>0</v>
      </c>
      <c r="AF73" s="12" t="str">
        <f t="shared" si="14"/>
        <v>Abdominal</v>
      </c>
      <c r="AG73" s="11">
        <f t="shared" si="14"/>
        <v>0</v>
      </c>
    </row>
    <row r="74" spans="1:33" x14ac:dyDescent="0.25">
      <c r="A74" s="344"/>
      <c r="B74" s="11" t="str">
        <f t="shared" si="12"/>
        <v>Peito</v>
      </c>
      <c r="C74" s="11">
        <f t="shared" si="13"/>
        <v>0</v>
      </c>
      <c r="D74" s="11" t="str">
        <f t="shared" si="15"/>
        <v xml:space="preserve">Trapézio </v>
      </c>
      <c r="E74" s="11">
        <f t="shared" si="15"/>
        <v>0</v>
      </c>
      <c r="F74" s="11" t="str">
        <f t="shared" si="15"/>
        <v>Ombro (Cla/Acr)</v>
      </c>
      <c r="G74" s="11">
        <f t="shared" si="15"/>
        <v>0</v>
      </c>
      <c r="H74" s="12" t="str">
        <f t="shared" si="15"/>
        <v>Ombro (Esp)</v>
      </c>
      <c r="I74" s="11">
        <f t="shared" si="15"/>
        <v>0</v>
      </c>
      <c r="J74" s="12" t="str">
        <f t="shared" si="15"/>
        <v>Costa</v>
      </c>
      <c r="K74" s="11">
        <f t="shared" si="15"/>
        <v>0</v>
      </c>
      <c r="L74" s="12" t="str">
        <f t="shared" si="15"/>
        <v>Peito</v>
      </c>
      <c r="M74" s="11">
        <f t="shared" si="15"/>
        <v>0</v>
      </c>
      <c r="N74" s="12" t="str">
        <f t="shared" si="15"/>
        <v>Bíceps</v>
      </c>
      <c r="O74" s="11">
        <f t="shared" si="15"/>
        <v>0</v>
      </c>
      <c r="P74" s="12" t="str">
        <f t="shared" si="15"/>
        <v>Tríceps</v>
      </c>
      <c r="Q74" s="11">
        <f t="shared" si="15"/>
        <v>0</v>
      </c>
      <c r="R74" s="11" t="str">
        <f t="shared" si="15"/>
        <v>AnteBraço</v>
      </c>
      <c r="S74" s="11">
        <f t="shared" si="14"/>
        <v>0</v>
      </c>
      <c r="T74" s="11" t="str">
        <f t="shared" si="14"/>
        <v xml:space="preserve">Glúteo </v>
      </c>
      <c r="U74" s="11">
        <f t="shared" si="14"/>
        <v>0</v>
      </c>
      <c r="V74" s="12" t="str">
        <f t="shared" si="14"/>
        <v xml:space="preserve">Abdutor </v>
      </c>
      <c r="W74" s="11">
        <f t="shared" si="14"/>
        <v>0</v>
      </c>
      <c r="X74" s="12" t="str">
        <f t="shared" si="14"/>
        <v xml:space="preserve">Adutor </v>
      </c>
      <c r="Y74" s="11">
        <f t="shared" si="14"/>
        <v>0</v>
      </c>
      <c r="Z74" s="12" t="str">
        <f t="shared" si="14"/>
        <v>Coxa (Ant)</v>
      </c>
      <c r="AA74" s="11">
        <f t="shared" si="14"/>
        <v>0</v>
      </c>
      <c r="AB74" s="12" t="str">
        <f t="shared" si="14"/>
        <v>Coxa (Pos)</v>
      </c>
      <c r="AC74" s="11">
        <f t="shared" si="14"/>
        <v>0</v>
      </c>
      <c r="AD74" s="12" t="str">
        <f t="shared" si="14"/>
        <v>Perna</v>
      </c>
      <c r="AE74" s="11">
        <f t="shared" si="14"/>
        <v>0</v>
      </c>
      <c r="AF74" s="12" t="str">
        <f t="shared" si="14"/>
        <v>Abdominal</v>
      </c>
      <c r="AG74" s="11">
        <f t="shared" si="14"/>
        <v>0</v>
      </c>
    </row>
    <row r="75" spans="1:33" x14ac:dyDescent="0.25">
      <c r="A75" s="344"/>
      <c r="B75" s="11" t="str">
        <f t="shared" si="12"/>
        <v>Peito</v>
      </c>
      <c r="C75" s="11">
        <f t="shared" si="13"/>
        <v>0</v>
      </c>
      <c r="D75" s="11" t="str">
        <f t="shared" si="15"/>
        <v xml:space="preserve">Trapézio </v>
      </c>
      <c r="E75" s="11">
        <f t="shared" si="15"/>
        <v>0</v>
      </c>
      <c r="F75" s="11" t="str">
        <f t="shared" si="15"/>
        <v>Ombro (Cla/Acr)</v>
      </c>
      <c r="G75" s="11">
        <f t="shared" si="15"/>
        <v>0</v>
      </c>
      <c r="H75" s="12" t="str">
        <f t="shared" si="15"/>
        <v>Ombro (Esp)</v>
      </c>
      <c r="I75" s="11">
        <f t="shared" si="15"/>
        <v>0</v>
      </c>
      <c r="J75" s="12" t="str">
        <f t="shared" si="15"/>
        <v>Costa</v>
      </c>
      <c r="K75" s="11">
        <f t="shared" si="15"/>
        <v>0</v>
      </c>
      <c r="L75" s="12" t="str">
        <f t="shared" si="15"/>
        <v>Peito</v>
      </c>
      <c r="M75" s="11">
        <f t="shared" si="15"/>
        <v>0</v>
      </c>
      <c r="N75" s="12" t="str">
        <f t="shared" si="15"/>
        <v>Bíceps</v>
      </c>
      <c r="O75" s="11">
        <f t="shared" si="15"/>
        <v>0</v>
      </c>
      <c r="P75" s="12" t="str">
        <f t="shared" si="15"/>
        <v>Tríceps</v>
      </c>
      <c r="Q75" s="11">
        <f t="shared" si="15"/>
        <v>0</v>
      </c>
      <c r="R75" s="11" t="str">
        <f t="shared" si="15"/>
        <v>AnteBraço</v>
      </c>
      <c r="S75" s="11">
        <f t="shared" si="14"/>
        <v>0</v>
      </c>
      <c r="T75" s="11" t="str">
        <f t="shared" si="14"/>
        <v xml:space="preserve">Glúteo </v>
      </c>
      <c r="U75" s="11">
        <f t="shared" si="14"/>
        <v>0</v>
      </c>
      <c r="V75" s="12" t="str">
        <f t="shared" si="14"/>
        <v xml:space="preserve">Abdutor </v>
      </c>
      <c r="W75" s="11">
        <f t="shared" si="14"/>
        <v>0</v>
      </c>
      <c r="X75" s="12" t="str">
        <f t="shared" si="14"/>
        <v xml:space="preserve">Adutor </v>
      </c>
      <c r="Y75" s="11">
        <f t="shared" si="14"/>
        <v>0</v>
      </c>
      <c r="Z75" s="12" t="str">
        <f t="shared" si="14"/>
        <v>Coxa (Ant)</v>
      </c>
      <c r="AA75" s="11">
        <f t="shared" si="14"/>
        <v>0</v>
      </c>
      <c r="AB75" s="12" t="str">
        <f t="shared" si="14"/>
        <v>Coxa (Pos)</v>
      </c>
      <c r="AC75" s="11">
        <f t="shared" si="14"/>
        <v>0</v>
      </c>
      <c r="AD75" s="12" t="str">
        <f t="shared" si="14"/>
        <v>Perna</v>
      </c>
      <c r="AE75" s="11">
        <f t="shared" si="14"/>
        <v>0</v>
      </c>
      <c r="AF75" s="12" t="str">
        <f t="shared" si="14"/>
        <v>Abdominal</v>
      </c>
      <c r="AG75" s="11">
        <f t="shared" si="14"/>
        <v>0</v>
      </c>
    </row>
    <row r="76" spans="1:33" x14ac:dyDescent="0.25">
      <c r="A76" s="344"/>
      <c r="B76" s="11" t="str">
        <f t="shared" si="12"/>
        <v>Peito</v>
      </c>
      <c r="C76" s="11">
        <f t="shared" si="13"/>
        <v>0</v>
      </c>
      <c r="D76" s="11" t="str">
        <f t="shared" si="15"/>
        <v xml:space="preserve">Trapézio </v>
      </c>
      <c r="E76" s="11">
        <f t="shared" si="15"/>
        <v>0</v>
      </c>
      <c r="F76" s="11" t="str">
        <f t="shared" si="15"/>
        <v>Ombro (Cla/Acr)</v>
      </c>
      <c r="G76" s="11">
        <f t="shared" si="15"/>
        <v>0</v>
      </c>
      <c r="H76" s="12" t="str">
        <f t="shared" si="15"/>
        <v>Ombro (Esp)</v>
      </c>
      <c r="I76" s="11">
        <f t="shared" si="15"/>
        <v>0</v>
      </c>
      <c r="J76" s="12" t="str">
        <f t="shared" si="15"/>
        <v>Costa</v>
      </c>
      <c r="K76" s="11">
        <f t="shared" si="15"/>
        <v>0</v>
      </c>
      <c r="L76" s="12" t="str">
        <f t="shared" si="15"/>
        <v>Peito</v>
      </c>
      <c r="M76" s="11">
        <f t="shared" si="15"/>
        <v>0</v>
      </c>
      <c r="N76" s="12" t="str">
        <f t="shared" si="15"/>
        <v>Bíceps</v>
      </c>
      <c r="O76" s="11">
        <f t="shared" si="15"/>
        <v>0</v>
      </c>
      <c r="P76" s="12" t="str">
        <f t="shared" si="15"/>
        <v>Tríceps</v>
      </c>
      <c r="Q76" s="11">
        <f t="shared" si="15"/>
        <v>0</v>
      </c>
      <c r="R76" s="11" t="str">
        <f t="shared" si="15"/>
        <v>AnteBraço</v>
      </c>
      <c r="S76" s="11">
        <f t="shared" si="14"/>
        <v>0</v>
      </c>
      <c r="T76" s="11" t="str">
        <f t="shared" si="14"/>
        <v xml:space="preserve">Glúteo </v>
      </c>
      <c r="U76" s="11">
        <f t="shared" si="14"/>
        <v>0</v>
      </c>
      <c r="V76" s="12" t="str">
        <f t="shared" si="14"/>
        <v xml:space="preserve">Abdutor </v>
      </c>
      <c r="W76" s="11">
        <f t="shared" si="14"/>
        <v>0</v>
      </c>
      <c r="X76" s="12" t="str">
        <f t="shared" si="14"/>
        <v xml:space="preserve">Adutor </v>
      </c>
      <c r="Y76" s="11">
        <f t="shared" si="14"/>
        <v>0</v>
      </c>
      <c r="Z76" s="12" t="str">
        <f t="shared" si="14"/>
        <v>Coxa (Ant)</v>
      </c>
      <c r="AA76" s="11">
        <f t="shared" si="14"/>
        <v>0</v>
      </c>
      <c r="AB76" s="12" t="str">
        <f t="shared" si="14"/>
        <v>Coxa (Pos)</v>
      </c>
      <c r="AC76" s="11">
        <f t="shared" si="14"/>
        <v>0</v>
      </c>
      <c r="AD76" s="12" t="str">
        <f t="shared" si="14"/>
        <v>Perna</v>
      </c>
      <c r="AE76" s="11">
        <f t="shared" si="14"/>
        <v>0</v>
      </c>
      <c r="AF76" s="12" t="str">
        <f t="shared" si="14"/>
        <v>Abdominal</v>
      </c>
      <c r="AG76" s="11">
        <f t="shared" si="14"/>
        <v>0</v>
      </c>
    </row>
    <row r="77" spans="1:33" x14ac:dyDescent="0.25">
      <c r="A77" s="344"/>
      <c r="B77" s="11" t="str">
        <f t="shared" si="12"/>
        <v>Peito</v>
      </c>
      <c r="C77" s="11">
        <f t="shared" si="13"/>
        <v>0</v>
      </c>
      <c r="D77" s="11" t="str">
        <f t="shared" si="15"/>
        <v xml:space="preserve">Trapézio </v>
      </c>
      <c r="E77" s="11">
        <f t="shared" si="15"/>
        <v>0</v>
      </c>
      <c r="F77" s="11" t="str">
        <f t="shared" si="15"/>
        <v>Ombro (Cla/Acr)</v>
      </c>
      <c r="G77" s="11">
        <f t="shared" si="15"/>
        <v>0</v>
      </c>
      <c r="H77" s="12" t="str">
        <f t="shared" si="15"/>
        <v>Ombro (Esp)</v>
      </c>
      <c r="I77" s="11">
        <f t="shared" si="15"/>
        <v>0</v>
      </c>
      <c r="J77" s="12" t="str">
        <f t="shared" si="15"/>
        <v>Costa</v>
      </c>
      <c r="K77" s="11">
        <f t="shared" si="15"/>
        <v>0</v>
      </c>
      <c r="L77" s="12" t="str">
        <f t="shared" si="15"/>
        <v>Peito</v>
      </c>
      <c r="M77" s="11">
        <f t="shared" si="15"/>
        <v>0</v>
      </c>
      <c r="N77" s="12" t="str">
        <f t="shared" si="15"/>
        <v>Bíceps</v>
      </c>
      <c r="O77" s="11">
        <f t="shared" si="15"/>
        <v>0</v>
      </c>
      <c r="P77" s="12" t="str">
        <f t="shared" si="15"/>
        <v>Tríceps</v>
      </c>
      <c r="Q77" s="11">
        <f t="shared" si="15"/>
        <v>0</v>
      </c>
      <c r="R77" s="11" t="str">
        <f t="shared" si="15"/>
        <v>AnteBraço</v>
      </c>
      <c r="S77" s="11">
        <f t="shared" si="14"/>
        <v>0</v>
      </c>
      <c r="T77" s="11" t="str">
        <f t="shared" si="14"/>
        <v xml:space="preserve">Glúteo </v>
      </c>
      <c r="U77" s="11">
        <f t="shared" si="14"/>
        <v>0</v>
      </c>
      <c r="V77" s="12" t="str">
        <f t="shared" si="14"/>
        <v xml:space="preserve">Abdutor </v>
      </c>
      <c r="W77" s="11">
        <f t="shared" si="14"/>
        <v>0</v>
      </c>
      <c r="X77" s="12" t="str">
        <f t="shared" si="14"/>
        <v xml:space="preserve">Adutor </v>
      </c>
      <c r="Y77" s="11">
        <f t="shared" si="14"/>
        <v>0</v>
      </c>
      <c r="Z77" s="12" t="str">
        <f t="shared" si="14"/>
        <v>Coxa (Ant)</v>
      </c>
      <c r="AA77" s="11">
        <f t="shared" si="14"/>
        <v>0</v>
      </c>
      <c r="AB77" s="12" t="str">
        <f t="shared" si="14"/>
        <v>Coxa (Pos)</v>
      </c>
      <c r="AC77" s="11">
        <f t="shared" si="14"/>
        <v>0</v>
      </c>
      <c r="AD77" s="12" t="str">
        <f t="shared" si="14"/>
        <v>Perna</v>
      </c>
      <c r="AE77" s="11">
        <f t="shared" si="14"/>
        <v>0</v>
      </c>
      <c r="AF77" s="12" t="str">
        <f t="shared" si="14"/>
        <v>Abdominal</v>
      </c>
      <c r="AG77" s="11">
        <f t="shared" si="14"/>
        <v>0</v>
      </c>
    </row>
    <row r="78" spans="1:33" x14ac:dyDescent="0.25">
      <c r="A78" s="344"/>
      <c r="B78" s="11" t="str">
        <f t="shared" si="12"/>
        <v>Peito</v>
      </c>
      <c r="C78" s="11">
        <f t="shared" si="13"/>
        <v>0</v>
      </c>
      <c r="D78" s="11" t="str">
        <f t="shared" si="15"/>
        <v xml:space="preserve">Trapézio </v>
      </c>
      <c r="E78" s="11">
        <f t="shared" si="15"/>
        <v>0</v>
      </c>
      <c r="F78" s="11" t="str">
        <f t="shared" si="15"/>
        <v>Ombro (Cla/Acr)</v>
      </c>
      <c r="G78" s="11">
        <f t="shared" si="15"/>
        <v>0</v>
      </c>
      <c r="H78" s="12" t="str">
        <f t="shared" si="15"/>
        <v>Ombro (Esp)</v>
      </c>
      <c r="I78" s="11">
        <f t="shared" si="15"/>
        <v>0</v>
      </c>
      <c r="J78" s="12" t="str">
        <f t="shared" si="15"/>
        <v>Costa</v>
      </c>
      <c r="K78" s="11">
        <f t="shared" si="15"/>
        <v>0</v>
      </c>
      <c r="L78" s="12" t="str">
        <f t="shared" si="15"/>
        <v>Peito</v>
      </c>
      <c r="M78" s="11">
        <f t="shared" si="15"/>
        <v>0</v>
      </c>
      <c r="N78" s="12" t="str">
        <f t="shared" si="15"/>
        <v>Bíceps</v>
      </c>
      <c r="O78" s="11">
        <f t="shared" si="15"/>
        <v>0</v>
      </c>
      <c r="P78" s="12" t="str">
        <f t="shared" si="15"/>
        <v>Tríceps</v>
      </c>
      <c r="Q78" s="11">
        <f t="shared" si="15"/>
        <v>0</v>
      </c>
      <c r="R78" s="11" t="str">
        <f t="shared" si="15"/>
        <v>AnteBraço</v>
      </c>
      <c r="S78" s="11">
        <f t="shared" si="14"/>
        <v>0</v>
      </c>
      <c r="T78" s="11" t="str">
        <f t="shared" si="14"/>
        <v xml:space="preserve">Glúteo </v>
      </c>
      <c r="U78" s="11">
        <f t="shared" si="14"/>
        <v>0</v>
      </c>
      <c r="V78" s="12" t="str">
        <f t="shared" si="14"/>
        <v xml:space="preserve">Abdutor </v>
      </c>
      <c r="W78" s="11">
        <f t="shared" si="14"/>
        <v>0</v>
      </c>
      <c r="X78" s="12" t="str">
        <f t="shared" si="14"/>
        <v xml:space="preserve">Adutor </v>
      </c>
      <c r="Y78" s="11">
        <f t="shared" si="14"/>
        <v>0</v>
      </c>
      <c r="Z78" s="12" t="str">
        <f t="shared" si="14"/>
        <v>Coxa (Ant)</v>
      </c>
      <c r="AA78" s="11">
        <f t="shared" si="14"/>
        <v>0</v>
      </c>
      <c r="AB78" s="12" t="str">
        <f t="shared" si="14"/>
        <v>Coxa (Pos)</v>
      </c>
      <c r="AC78" s="11">
        <f t="shared" si="14"/>
        <v>0</v>
      </c>
      <c r="AD78" s="12" t="str">
        <f t="shared" si="14"/>
        <v>Perna</v>
      </c>
      <c r="AE78" s="11">
        <f t="shared" si="14"/>
        <v>0</v>
      </c>
      <c r="AF78" s="12" t="str">
        <f t="shared" si="14"/>
        <v>Abdominal</v>
      </c>
      <c r="AG78" s="11">
        <f t="shared" si="14"/>
        <v>0</v>
      </c>
    </row>
    <row r="79" spans="1:33" x14ac:dyDescent="0.25">
      <c r="A79" s="344"/>
      <c r="B79" s="11" t="str">
        <f t="shared" si="12"/>
        <v>Peito</v>
      </c>
      <c r="C79" s="11">
        <f t="shared" si="13"/>
        <v>0</v>
      </c>
      <c r="D79" s="11" t="str">
        <f t="shared" si="15"/>
        <v xml:space="preserve">Trapézio </v>
      </c>
      <c r="E79" s="11">
        <f t="shared" si="15"/>
        <v>0</v>
      </c>
      <c r="F79" s="11" t="str">
        <f t="shared" si="15"/>
        <v>Ombro (Cla/Acr)</v>
      </c>
      <c r="G79" s="11">
        <f t="shared" si="15"/>
        <v>0</v>
      </c>
      <c r="H79" s="12" t="str">
        <f t="shared" si="15"/>
        <v>Ombro (Esp)</v>
      </c>
      <c r="I79" s="11">
        <f t="shared" si="15"/>
        <v>0</v>
      </c>
      <c r="J79" s="12" t="str">
        <f t="shared" si="15"/>
        <v>Costa</v>
      </c>
      <c r="K79" s="11">
        <f t="shared" si="15"/>
        <v>0</v>
      </c>
      <c r="L79" s="12" t="str">
        <f t="shared" si="15"/>
        <v>Peito</v>
      </c>
      <c r="M79" s="11">
        <f t="shared" si="15"/>
        <v>0</v>
      </c>
      <c r="N79" s="12" t="str">
        <f t="shared" si="15"/>
        <v>Bíceps</v>
      </c>
      <c r="O79" s="11">
        <f t="shared" si="15"/>
        <v>0</v>
      </c>
      <c r="P79" s="12" t="str">
        <f t="shared" si="15"/>
        <v>Tríceps</v>
      </c>
      <c r="Q79" s="11">
        <f t="shared" si="15"/>
        <v>0</v>
      </c>
      <c r="R79" s="11" t="str">
        <f t="shared" si="15"/>
        <v>AnteBraço</v>
      </c>
      <c r="S79" s="11">
        <f t="shared" si="14"/>
        <v>0</v>
      </c>
      <c r="T79" s="11" t="str">
        <f t="shared" si="14"/>
        <v xml:space="preserve">Glúteo </v>
      </c>
      <c r="U79" s="11">
        <f t="shared" si="14"/>
        <v>0</v>
      </c>
      <c r="V79" s="12" t="str">
        <f t="shared" si="14"/>
        <v xml:space="preserve">Abdutor </v>
      </c>
      <c r="W79" s="11">
        <f t="shared" si="14"/>
        <v>0</v>
      </c>
      <c r="X79" s="12" t="str">
        <f t="shared" si="14"/>
        <v xml:space="preserve">Adutor </v>
      </c>
      <c r="Y79" s="11">
        <f t="shared" si="14"/>
        <v>0</v>
      </c>
      <c r="Z79" s="12" t="str">
        <f t="shared" si="14"/>
        <v>Coxa (Ant)</v>
      </c>
      <c r="AA79" s="11">
        <f t="shared" si="14"/>
        <v>0</v>
      </c>
      <c r="AB79" s="12" t="str">
        <f t="shared" si="14"/>
        <v>Coxa (Pos)</v>
      </c>
      <c r="AC79" s="11">
        <f t="shared" si="14"/>
        <v>0</v>
      </c>
      <c r="AD79" s="12" t="str">
        <f t="shared" si="14"/>
        <v>Perna</v>
      </c>
      <c r="AE79" s="11">
        <f t="shared" si="14"/>
        <v>0</v>
      </c>
      <c r="AF79" s="12" t="str">
        <f t="shared" si="14"/>
        <v>Abdominal</v>
      </c>
      <c r="AG79" s="11">
        <f t="shared" si="14"/>
        <v>0</v>
      </c>
    </row>
    <row r="80" spans="1:33" x14ac:dyDescent="0.25">
      <c r="A80" s="344"/>
      <c r="B80" s="11" t="str">
        <f t="shared" si="12"/>
        <v>Peito</v>
      </c>
      <c r="C80" s="11">
        <f t="shared" si="13"/>
        <v>0</v>
      </c>
      <c r="D80" s="11" t="str">
        <f t="shared" si="15"/>
        <v xml:space="preserve">Trapézio </v>
      </c>
      <c r="E80" s="11">
        <f t="shared" si="15"/>
        <v>0</v>
      </c>
      <c r="F80" s="11" t="str">
        <f t="shared" si="15"/>
        <v>Ombro (Cla/Acr)</v>
      </c>
      <c r="G80" s="11">
        <f t="shared" si="15"/>
        <v>0</v>
      </c>
      <c r="H80" s="12" t="str">
        <f t="shared" si="15"/>
        <v>Ombro (Esp)</v>
      </c>
      <c r="I80" s="11">
        <f t="shared" si="15"/>
        <v>0</v>
      </c>
      <c r="J80" s="12" t="str">
        <f t="shared" si="15"/>
        <v>Costa</v>
      </c>
      <c r="K80" s="11">
        <f t="shared" si="15"/>
        <v>0</v>
      </c>
      <c r="L80" s="12" t="str">
        <f t="shared" si="15"/>
        <v>Peito</v>
      </c>
      <c r="M80" s="11">
        <f t="shared" si="15"/>
        <v>0</v>
      </c>
      <c r="N80" s="12" t="str">
        <f t="shared" si="15"/>
        <v>Bíceps</v>
      </c>
      <c r="O80" s="11">
        <f t="shared" si="15"/>
        <v>0</v>
      </c>
      <c r="P80" s="12" t="str">
        <f t="shared" si="15"/>
        <v>Tríceps</v>
      </c>
      <c r="Q80" s="11">
        <f t="shared" si="15"/>
        <v>0</v>
      </c>
      <c r="R80" s="11" t="str">
        <f t="shared" si="15"/>
        <v>AnteBraço</v>
      </c>
      <c r="S80" s="11">
        <f t="shared" si="14"/>
        <v>0</v>
      </c>
      <c r="T80" s="11" t="str">
        <f t="shared" si="14"/>
        <v xml:space="preserve">Glúteo </v>
      </c>
      <c r="U80" s="11">
        <f t="shared" si="14"/>
        <v>0</v>
      </c>
      <c r="V80" s="12" t="str">
        <f t="shared" si="14"/>
        <v xml:space="preserve">Abdutor </v>
      </c>
      <c r="W80" s="11">
        <f t="shared" si="14"/>
        <v>0</v>
      </c>
      <c r="X80" s="12" t="str">
        <f t="shared" si="14"/>
        <v xml:space="preserve">Adutor </v>
      </c>
      <c r="Y80" s="11">
        <f t="shared" si="14"/>
        <v>0</v>
      </c>
      <c r="Z80" s="12" t="str">
        <f t="shared" si="14"/>
        <v>Coxa (Ant)</v>
      </c>
      <c r="AA80" s="11">
        <f t="shared" si="14"/>
        <v>0</v>
      </c>
      <c r="AB80" s="12" t="str">
        <f t="shared" si="14"/>
        <v>Coxa (Pos)</v>
      </c>
      <c r="AC80" s="11">
        <f t="shared" si="14"/>
        <v>0</v>
      </c>
      <c r="AD80" s="12" t="str">
        <f t="shared" si="14"/>
        <v>Perna</v>
      </c>
      <c r="AE80" s="11">
        <f t="shared" si="14"/>
        <v>0</v>
      </c>
      <c r="AF80" s="12" t="str">
        <f t="shared" si="14"/>
        <v>Abdominal</v>
      </c>
      <c r="AG80" s="11">
        <f t="shared" si="14"/>
        <v>0</v>
      </c>
    </row>
    <row r="81" spans="1:3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x14ac:dyDescent="0.25">
      <c r="A82" s="11" t="s">
        <v>40</v>
      </c>
      <c r="B82" s="11" t="s">
        <v>41</v>
      </c>
      <c r="C82" s="11"/>
      <c r="D82" s="341" t="str">
        <f>D62</f>
        <v xml:space="preserve">Trapézio </v>
      </c>
      <c r="E82" s="341"/>
      <c r="F82" s="341" t="str">
        <f>F62</f>
        <v>Ombro (Cla/Acr)</v>
      </c>
      <c r="G82" s="341"/>
      <c r="H82" s="341" t="str">
        <f>H62</f>
        <v>Ombro (Esp)</v>
      </c>
      <c r="I82" s="341"/>
      <c r="J82" s="341" t="str">
        <f>J62</f>
        <v>Costa</v>
      </c>
      <c r="K82" s="341"/>
      <c r="L82" s="341" t="str">
        <f>L62</f>
        <v>Peito</v>
      </c>
      <c r="M82" s="341"/>
      <c r="N82" s="341" t="str">
        <f>N62</f>
        <v>Bíceps</v>
      </c>
      <c r="O82" s="341"/>
      <c r="P82" s="341" t="str">
        <f>P62</f>
        <v>Tríceps</v>
      </c>
      <c r="Q82" s="341"/>
      <c r="R82" s="341" t="str">
        <f>R62</f>
        <v>AnteBraço</v>
      </c>
      <c r="S82" s="341"/>
      <c r="T82" s="341" t="str">
        <f>T62</f>
        <v xml:space="preserve">Glúteo </v>
      </c>
      <c r="U82" s="341"/>
      <c r="V82" s="341" t="str">
        <f>V62</f>
        <v xml:space="preserve">Abdutor </v>
      </c>
      <c r="W82" s="341"/>
      <c r="X82" s="341" t="str">
        <f>X62</f>
        <v xml:space="preserve">Adutor </v>
      </c>
      <c r="Y82" s="341"/>
      <c r="Z82" s="341" t="str">
        <f>Z62</f>
        <v>Coxa (Ant)</v>
      </c>
      <c r="AA82" s="341"/>
      <c r="AB82" s="341" t="str">
        <f>AB62</f>
        <v>Coxa (Pos)</v>
      </c>
      <c r="AC82" s="341"/>
      <c r="AD82" s="341" t="str">
        <f>AD62</f>
        <v>Perna</v>
      </c>
      <c r="AE82" s="341"/>
      <c r="AF82" s="341" t="str">
        <f>AF62</f>
        <v>Abdominal</v>
      </c>
      <c r="AG82" s="341"/>
    </row>
    <row r="83" spans="1:33" x14ac:dyDescent="0.25">
      <c r="A83" s="11"/>
      <c r="B83" s="343" t="str">
        <f>Planilha!D59</f>
        <v>Ombro (Cla/Acr)</v>
      </c>
      <c r="C83" s="343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</row>
    <row r="84" spans="1:33" x14ac:dyDescent="0.25">
      <c r="A84" s="344">
        <v>5</v>
      </c>
      <c r="B84" s="11" t="str">
        <f>B83</f>
        <v>Ombro (Cla/Acr)</v>
      </c>
      <c r="C84" s="11" t="str">
        <f>IF(AND(B84=D84),E84,IF(AND(B84=F84),G84,IF(AND(B84=H84),I84,IF(AND(B84=J84),K84,IF(AND(B84=L84),M84,IF(AND(B84=N84),O84,IF(AND(B84=P84),Q84,IF(AND(B84=R84),S84,IF(AND(B84=T84),U84,IF(AND(B84=V84),W84,IF(AND(B84=X84),Y84,IF(AND(B84=Z84),AA84,IF(AND(B84=AB84),AC84,IF(AND(B84=AD84),AE84,IF(AND(B84=AF84),AG84," ")))))))))))))))</f>
        <v>Desenvolvimento</v>
      </c>
      <c r="D84" s="11" t="str">
        <f t="shared" ref="D84:AG92" si="16">D64</f>
        <v xml:space="preserve">Trapézio </v>
      </c>
      <c r="E84" s="11" t="str">
        <f t="shared" si="16"/>
        <v>Elevação de ombros</v>
      </c>
      <c r="F84" s="11" t="str">
        <f t="shared" si="16"/>
        <v>Ombro (Cla/Acr)</v>
      </c>
      <c r="G84" s="11" t="str">
        <f t="shared" si="16"/>
        <v>Desenvolvimento</v>
      </c>
      <c r="H84" s="12" t="str">
        <f t="shared" si="16"/>
        <v>Ombro (Esp)</v>
      </c>
      <c r="I84" s="11" t="str">
        <f t="shared" si="16"/>
        <v>Voador inv.</v>
      </c>
      <c r="J84" s="12" t="str">
        <f t="shared" si="16"/>
        <v>Costa</v>
      </c>
      <c r="K84" s="11" t="str">
        <f t="shared" si="16"/>
        <v>Puxada à frente</v>
      </c>
      <c r="L84" s="12" t="str">
        <f t="shared" si="16"/>
        <v>Peito</v>
      </c>
      <c r="M84" s="11" t="str">
        <f t="shared" si="16"/>
        <v>Supino</v>
      </c>
      <c r="N84" s="12" t="str">
        <f t="shared" si="16"/>
        <v>Bíceps</v>
      </c>
      <c r="O84" s="11" t="str">
        <f t="shared" si="16"/>
        <v>Rosca direta</v>
      </c>
      <c r="P84" s="12" t="str">
        <f t="shared" si="16"/>
        <v>Tríceps</v>
      </c>
      <c r="Q84" s="11" t="str">
        <f t="shared" si="16"/>
        <v>Rosca testa</v>
      </c>
      <c r="R84" s="11" t="str">
        <f t="shared" si="16"/>
        <v>AnteBraço</v>
      </c>
      <c r="S84" s="11" t="str">
        <f t="shared" si="16"/>
        <v>Rosca punho</v>
      </c>
      <c r="T84" s="11" t="str">
        <f t="shared" si="16"/>
        <v xml:space="preserve">Glúteo </v>
      </c>
      <c r="U84" s="11" t="str">
        <f t="shared" si="16"/>
        <v>Glúteo em pé</v>
      </c>
      <c r="V84" s="12" t="str">
        <f t="shared" si="16"/>
        <v xml:space="preserve">Abdutor </v>
      </c>
      <c r="W84" s="11" t="str">
        <f t="shared" si="16"/>
        <v>Abdutor maq.</v>
      </c>
      <c r="X84" s="12" t="str">
        <f t="shared" si="16"/>
        <v xml:space="preserve">Adutor </v>
      </c>
      <c r="Y84" s="11" t="str">
        <f t="shared" si="16"/>
        <v>Adutor maq</v>
      </c>
      <c r="Z84" s="12" t="str">
        <f t="shared" si="16"/>
        <v>Coxa (Ant)</v>
      </c>
      <c r="AA84" s="11" t="str">
        <f t="shared" si="16"/>
        <v>Agachamento</v>
      </c>
      <c r="AB84" s="12" t="str">
        <f t="shared" si="16"/>
        <v>Coxa (Pos)</v>
      </c>
      <c r="AC84" s="11" t="str">
        <f t="shared" si="16"/>
        <v>Stiff</v>
      </c>
      <c r="AD84" s="12" t="str">
        <f t="shared" si="16"/>
        <v>Perna</v>
      </c>
      <c r="AE84" s="11" t="str">
        <f t="shared" si="16"/>
        <v>Gêmeos em pé</v>
      </c>
      <c r="AF84" s="12" t="str">
        <f t="shared" si="16"/>
        <v>Abdominal</v>
      </c>
      <c r="AG84" s="11" t="str">
        <f t="shared" si="16"/>
        <v>Elevação de pernas</v>
      </c>
    </row>
    <row r="85" spans="1:33" x14ac:dyDescent="0.25">
      <c r="A85" s="344"/>
      <c r="B85" s="11" t="str">
        <f t="shared" ref="B85:B100" si="17">B84</f>
        <v>Ombro (Cla/Acr)</v>
      </c>
      <c r="C85" s="11" t="str">
        <f t="shared" ref="C85:C100" si="18">IF(AND(B85=D85),E85,IF(AND(B85=F85),G85,IF(AND(B85=H85),I85,IF(AND(B85=J85),K85,IF(AND(B85=L85),M85,IF(AND(B85=N85),O85,IF(AND(B85=P85),Q85,IF(AND(B85=R85),S85,IF(AND(B85=T85),U85,IF(AND(B85=V85),W85,IF(AND(B85=X85),Y85,IF(AND(B85=Z85),AA85,IF(AND(B85=AB85),AC85,IF(AND(B85=AD85),AE85,IF(AND(B85=AF85),AG85," ")))))))))))))))</f>
        <v>Levantamento lateral</v>
      </c>
      <c r="D85" s="11" t="str">
        <f t="shared" si="16"/>
        <v xml:space="preserve">Trapézio </v>
      </c>
      <c r="E85" s="11" t="str">
        <f t="shared" si="16"/>
        <v>Remada alta</v>
      </c>
      <c r="F85" s="11" t="str">
        <f t="shared" si="16"/>
        <v>Ombro (Cla/Acr)</v>
      </c>
      <c r="G85" s="11" t="str">
        <f t="shared" si="16"/>
        <v>Levantamento lateral</v>
      </c>
      <c r="H85" s="12" t="str">
        <f t="shared" si="16"/>
        <v>Ombro (Esp)</v>
      </c>
      <c r="I85" s="11" t="str">
        <f t="shared" si="16"/>
        <v>Crucifixo inv.</v>
      </c>
      <c r="J85" s="12" t="str">
        <f t="shared" si="16"/>
        <v>Costa</v>
      </c>
      <c r="K85" s="11" t="str">
        <f t="shared" si="16"/>
        <v>Remada sentada</v>
      </c>
      <c r="L85" s="12" t="str">
        <f t="shared" si="16"/>
        <v>Peito</v>
      </c>
      <c r="M85" s="11" t="str">
        <f t="shared" si="16"/>
        <v>Supino inclinado</v>
      </c>
      <c r="N85" s="12" t="str">
        <f t="shared" si="16"/>
        <v>Bíceps</v>
      </c>
      <c r="O85" s="11" t="str">
        <f t="shared" si="16"/>
        <v>Rosca alternada</v>
      </c>
      <c r="P85" s="12" t="str">
        <f t="shared" si="16"/>
        <v>Tríceps</v>
      </c>
      <c r="Q85" s="11" t="str">
        <f t="shared" si="16"/>
        <v>Rosca francesa</v>
      </c>
      <c r="R85" s="11" t="str">
        <f t="shared" si="16"/>
        <v>AnteBraço</v>
      </c>
      <c r="S85" s="11" t="str">
        <f t="shared" si="16"/>
        <v>Rosca punho inv.</v>
      </c>
      <c r="T85" s="11" t="str">
        <f t="shared" si="16"/>
        <v xml:space="preserve">Glúteo </v>
      </c>
      <c r="U85" s="11" t="str">
        <f t="shared" si="16"/>
        <v>Glúteo 4 apoios</v>
      </c>
      <c r="V85" s="12" t="str">
        <f t="shared" si="16"/>
        <v xml:space="preserve">Abdutor </v>
      </c>
      <c r="W85" s="11" t="str">
        <f t="shared" si="16"/>
        <v>Abdutor apo.</v>
      </c>
      <c r="X85" s="12" t="str">
        <f t="shared" si="16"/>
        <v xml:space="preserve">Adutor </v>
      </c>
      <c r="Y85" s="11" t="str">
        <f t="shared" si="16"/>
        <v>Adutor apo.</v>
      </c>
      <c r="Z85" s="12" t="str">
        <f t="shared" si="16"/>
        <v>Coxa (Ant)</v>
      </c>
      <c r="AA85" s="11" t="str">
        <f t="shared" si="16"/>
        <v>Agachamento hack</v>
      </c>
      <c r="AB85" s="12" t="str">
        <f t="shared" si="16"/>
        <v>Coxa (Pos)</v>
      </c>
      <c r="AC85" s="11" t="str">
        <f t="shared" si="16"/>
        <v>Flexão de perna</v>
      </c>
      <c r="AD85" s="12" t="str">
        <f t="shared" si="16"/>
        <v>Perna</v>
      </c>
      <c r="AE85" s="11" t="str">
        <f t="shared" si="16"/>
        <v>Gêmeos sentado</v>
      </c>
      <c r="AF85" s="12" t="str">
        <f t="shared" si="16"/>
        <v>Abdominal</v>
      </c>
      <c r="AG85" s="11" t="str">
        <f t="shared" si="16"/>
        <v>Supra-abdominal</v>
      </c>
    </row>
    <row r="86" spans="1:33" x14ac:dyDescent="0.25">
      <c r="A86" s="344"/>
      <c r="B86" s="11" t="str">
        <f t="shared" si="17"/>
        <v>Ombro (Cla/Acr)</v>
      </c>
      <c r="C86" s="11" t="str">
        <f t="shared" si="18"/>
        <v>Elevação frontal</v>
      </c>
      <c r="D86" s="11" t="str">
        <f t="shared" si="16"/>
        <v xml:space="preserve">Trapézio </v>
      </c>
      <c r="E86" s="11">
        <f t="shared" si="16"/>
        <v>0</v>
      </c>
      <c r="F86" s="11" t="str">
        <f t="shared" si="16"/>
        <v>Ombro (Cla/Acr)</v>
      </c>
      <c r="G86" s="11" t="str">
        <f t="shared" si="16"/>
        <v>Elevação frontal</v>
      </c>
      <c r="H86" s="12" t="str">
        <f t="shared" si="16"/>
        <v>Ombro (Esp)</v>
      </c>
      <c r="I86" s="11">
        <f t="shared" si="16"/>
        <v>0</v>
      </c>
      <c r="J86" s="12" t="str">
        <f t="shared" si="16"/>
        <v>Costa</v>
      </c>
      <c r="K86" s="11" t="str">
        <f t="shared" si="16"/>
        <v>Remada unilteral</v>
      </c>
      <c r="L86" s="12" t="str">
        <f t="shared" si="16"/>
        <v>Peito</v>
      </c>
      <c r="M86" s="11" t="str">
        <f t="shared" si="16"/>
        <v>Supino declinado</v>
      </c>
      <c r="N86" s="12" t="str">
        <f t="shared" si="16"/>
        <v>Bíceps</v>
      </c>
      <c r="O86" s="11" t="str">
        <f t="shared" si="16"/>
        <v>Rosca concentrada</v>
      </c>
      <c r="P86" s="12" t="str">
        <f t="shared" si="16"/>
        <v>Tríceps</v>
      </c>
      <c r="Q86" s="11" t="str">
        <f t="shared" si="16"/>
        <v>Extensão de cotovelo (cabo)</v>
      </c>
      <c r="R86" s="11" t="str">
        <f t="shared" si="16"/>
        <v>AnteBraço</v>
      </c>
      <c r="S86" s="11" t="str">
        <f t="shared" si="16"/>
        <v>Rosca direta peg. pro.</v>
      </c>
      <c r="T86" s="11" t="str">
        <f t="shared" si="16"/>
        <v xml:space="preserve">Glúteo </v>
      </c>
      <c r="U86" s="11">
        <f t="shared" si="16"/>
        <v>0</v>
      </c>
      <c r="V86" s="12" t="str">
        <f t="shared" si="16"/>
        <v xml:space="preserve">Abdutor </v>
      </c>
      <c r="W86" s="11" t="str">
        <f t="shared" si="16"/>
        <v>Abdutor cabo</v>
      </c>
      <c r="X86" s="12" t="str">
        <f t="shared" si="16"/>
        <v xml:space="preserve">Adutor </v>
      </c>
      <c r="Y86" s="11" t="str">
        <f t="shared" si="16"/>
        <v>Adutor cabo</v>
      </c>
      <c r="Z86" s="12" t="str">
        <f t="shared" si="16"/>
        <v>Coxa (Ant)</v>
      </c>
      <c r="AA86" s="11" t="str">
        <f t="shared" si="16"/>
        <v>Extensão de perna</v>
      </c>
      <c r="AB86" s="12" t="str">
        <f t="shared" si="16"/>
        <v>Coxa (Pos)</v>
      </c>
      <c r="AC86" s="11" t="str">
        <f t="shared" si="16"/>
        <v>Flexora em pé</v>
      </c>
      <c r="AD86" s="12" t="str">
        <f t="shared" si="16"/>
        <v>Perna</v>
      </c>
      <c r="AE86" s="11" t="str">
        <f t="shared" si="16"/>
        <v>Burrinho maq.</v>
      </c>
      <c r="AF86" s="12" t="str">
        <f t="shared" si="16"/>
        <v>Abdominal</v>
      </c>
      <c r="AG86" s="11" t="str">
        <f t="shared" si="16"/>
        <v>Flexão lateral</v>
      </c>
    </row>
    <row r="87" spans="1:33" x14ac:dyDescent="0.25">
      <c r="A87" s="344"/>
      <c r="B87" s="11" t="str">
        <f t="shared" si="17"/>
        <v>Ombro (Cla/Acr)</v>
      </c>
      <c r="C87" s="11">
        <f t="shared" si="18"/>
        <v>0</v>
      </c>
      <c r="D87" s="11" t="str">
        <f t="shared" si="16"/>
        <v xml:space="preserve">Trapézio </v>
      </c>
      <c r="E87" s="11">
        <f t="shared" si="16"/>
        <v>0</v>
      </c>
      <c r="F87" s="11" t="str">
        <f t="shared" si="16"/>
        <v>Ombro (Cla/Acr)</v>
      </c>
      <c r="G87" s="11">
        <f t="shared" si="16"/>
        <v>0</v>
      </c>
      <c r="H87" s="12" t="str">
        <f t="shared" si="16"/>
        <v>Ombro (Esp)</v>
      </c>
      <c r="I87" s="11">
        <f t="shared" si="16"/>
        <v>0</v>
      </c>
      <c r="J87" s="12" t="str">
        <f t="shared" si="16"/>
        <v>Costa</v>
      </c>
      <c r="K87" s="11" t="str">
        <f t="shared" si="16"/>
        <v>Remada curvada</v>
      </c>
      <c r="L87" s="12" t="str">
        <f t="shared" si="16"/>
        <v>Peito</v>
      </c>
      <c r="M87" s="11" t="str">
        <f t="shared" si="16"/>
        <v>Crucifixo</v>
      </c>
      <c r="N87" s="12" t="str">
        <f t="shared" si="16"/>
        <v>Bíceps</v>
      </c>
      <c r="O87" s="11" t="str">
        <f t="shared" si="16"/>
        <v>Rosca scott</v>
      </c>
      <c r="P87" s="12" t="str">
        <f t="shared" si="16"/>
        <v>Tríceps</v>
      </c>
      <c r="Q87" s="11">
        <f t="shared" si="16"/>
        <v>0</v>
      </c>
      <c r="R87" s="11" t="str">
        <f t="shared" si="16"/>
        <v>AnteBraço</v>
      </c>
      <c r="S87" s="11" t="str">
        <f t="shared" si="16"/>
        <v>Extensão de cotovelo</v>
      </c>
      <c r="T87" s="11" t="str">
        <f t="shared" si="16"/>
        <v xml:space="preserve">Glúteo </v>
      </c>
      <c r="U87" s="11">
        <f t="shared" si="16"/>
        <v>0</v>
      </c>
      <c r="V87" s="12" t="str">
        <f t="shared" si="16"/>
        <v xml:space="preserve">Abdutor </v>
      </c>
      <c r="W87" s="11">
        <f t="shared" si="16"/>
        <v>0</v>
      </c>
      <c r="X87" s="12" t="str">
        <f t="shared" si="16"/>
        <v xml:space="preserve">Adutor </v>
      </c>
      <c r="Y87" s="11">
        <f t="shared" si="16"/>
        <v>0</v>
      </c>
      <c r="Z87" s="12" t="str">
        <f t="shared" si="16"/>
        <v>Coxa (Ant)</v>
      </c>
      <c r="AA87" s="11" t="str">
        <f t="shared" si="16"/>
        <v>Leg press</v>
      </c>
      <c r="AB87" s="12" t="str">
        <f t="shared" si="16"/>
        <v>Coxa (Pos)</v>
      </c>
      <c r="AC87" s="11" t="str">
        <f t="shared" si="16"/>
        <v>Flexora sentado</v>
      </c>
      <c r="AD87" s="12" t="str">
        <f t="shared" si="16"/>
        <v>Perna</v>
      </c>
      <c r="AE87" s="11" t="str">
        <f t="shared" si="16"/>
        <v>Tibial</v>
      </c>
      <c r="AF87" s="12" t="str">
        <f t="shared" si="16"/>
        <v>Abdominal</v>
      </c>
      <c r="AG87" s="11">
        <f t="shared" si="16"/>
        <v>0</v>
      </c>
    </row>
    <row r="88" spans="1:33" x14ac:dyDescent="0.25">
      <c r="A88" s="344"/>
      <c r="B88" s="11" t="str">
        <f t="shared" si="17"/>
        <v>Ombro (Cla/Acr)</v>
      </c>
      <c r="C88" s="11">
        <f t="shared" si="18"/>
        <v>0</v>
      </c>
      <c r="D88" s="11" t="str">
        <f t="shared" si="16"/>
        <v xml:space="preserve">Trapézio </v>
      </c>
      <c r="E88" s="11">
        <f t="shared" si="16"/>
        <v>0</v>
      </c>
      <c r="F88" s="11" t="str">
        <f t="shared" si="16"/>
        <v>Ombro (Cla/Acr)</v>
      </c>
      <c r="G88" s="11">
        <f t="shared" si="16"/>
        <v>0</v>
      </c>
      <c r="H88" s="12" t="str">
        <f t="shared" si="16"/>
        <v>Ombro (Esp)</v>
      </c>
      <c r="I88" s="11">
        <f t="shared" si="16"/>
        <v>0</v>
      </c>
      <c r="J88" s="12" t="str">
        <f t="shared" si="16"/>
        <v>Costa</v>
      </c>
      <c r="K88" s="11" t="str">
        <f t="shared" si="16"/>
        <v>Levantamento terra</v>
      </c>
      <c r="L88" s="12" t="str">
        <f t="shared" si="16"/>
        <v>Peito</v>
      </c>
      <c r="M88" s="11" t="str">
        <f t="shared" si="16"/>
        <v>Cross over</v>
      </c>
      <c r="N88" s="12" t="str">
        <f t="shared" si="16"/>
        <v>Bíceps</v>
      </c>
      <c r="O88" s="11">
        <f t="shared" si="16"/>
        <v>0</v>
      </c>
      <c r="P88" s="12" t="str">
        <f t="shared" si="16"/>
        <v>Tríceps</v>
      </c>
      <c r="Q88" s="11">
        <f t="shared" si="16"/>
        <v>0</v>
      </c>
      <c r="R88" s="11" t="str">
        <f t="shared" si="16"/>
        <v>AnteBraço</v>
      </c>
      <c r="S88" s="11" t="str">
        <f t="shared" si="16"/>
        <v>Extensão cot. uni.</v>
      </c>
      <c r="T88" s="11" t="str">
        <f t="shared" si="16"/>
        <v xml:space="preserve">Glúteo </v>
      </c>
      <c r="U88" s="11">
        <f t="shared" si="16"/>
        <v>0</v>
      </c>
      <c r="V88" s="12" t="str">
        <f t="shared" si="16"/>
        <v xml:space="preserve">Abdutor </v>
      </c>
      <c r="W88" s="11">
        <f t="shared" si="16"/>
        <v>0</v>
      </c>
      <c r="X88" s="12" t="str">
        <f t="shared" si="16"/>
        <v xml:space="preserve">Adutor </v>
      </c>
      <c r="Y88" s="11">
        <f t="shared" si="16"/>
        <v>0</v>
      </c>
      <c r="Z88" s="12" t="str">
        <f t="shared" si="16"/>
        <v>Coxa (Ant)</v>
      </c>
      <c r="AA88" s="11" t="str">
        <f t="shared" si="16"/>
        <v>Avanço</v>
      </c>
      <c r="AB88" s="12" t="str">
        <f t="shared" si="16"/>
        <v>Coxa (Pos)</v>
      </c>
      <c r="AC88" s="11">
        <f t="shared" si="16"/>
        <v>0</v>
      </c>
      <c r="AD88" s="12" t="str">
        <f t="shared" si="16"/>
        <v>Perna</v>
      </c>
      <c r="AE88" s="11">
        <f t="shared" si="16"/>
        <v>0</v>
      </c>
      <c r="AF88" s="12" t="str">
        <f t="shared" si="16"/>
        <v>Abdominal</v>
      </c>
      <c r="AG88" s="11">
        <f t="shared" si="16"/>
        <v>0</v>
      </c>
    </row>
    <row r="89" spans="1:33" x14ac:dyDescent="0.25">
      <c r="A89" s="344"/>
      <c r="B89" s="11" t="str">
        <f t="shared" si="17"/>
        <v>Ombro (Cla/Acr)</v>
      </c>
      <c r="C89" s="11">
        <f t="shared" si="18"/>
        <v>0</v>
      </c>
      <c r="D89" s="11" t="str">
        <f t="shared" si="16"/>
        <v xml:space="preserve">Trapézio </v>
      </c>
      <c r="E89" s="11">
        <f t="shared" si="16"/>
        <v>0</v>
      </c>
      <c r="F89" s="11" t="str">
        <f t="shared" si="16"/>
        <v>Ombro (Cla/Acr)</v>
      </c>
      <c r="G89" s="11">
        <f t="shared" si="16"/>
        <v>0</v>
      </c>
      <c r="H89" s="12" t="str">
        <f t="shared" si="16"/>
        <v>Ombro (Esp)</v>
      </c>
      <c r="I89" s="11">
        <f t="shared" si="16"/>
        <v>0</v>
      </c>
      <c r="J89" s="12" t="str">
        <f t="shared" si="16"/>
        <v>Costa</v>
      </c>
      <c r="K89" s="11" t="str">
        <f t="shared" si="16"/>
        <v>Hiperextensão</v>
      </c>
      <c r="L89" s="12" t="str">
        <f t="shared" si="16"/>
        <v>Peito</v>
      </c>
      <c r="M89" s="11" t="str">
        <f t="shared" si="16"/>
        <v>Voador</v>
      </c>
      <c r="N89" s="12" t="str">
        <f t="shared" si="16"/>
        <v>Bíceps</v>
      </c>
      <c r="O89" s="11">
        <f t="shared" si="16"/>
        <v>0</v>
      </c>
      <c r="P89" s="12" t="str">
        <f t="shared" si="16"/>
        <v>Tríceps</v>
      </c>
      <c r="Q89" s="11">
        <f t="shared" si="16"/>
        <v>0</v>
      </c>
      <c r="R89" s="11" t="str">
        <f t="shared" si="16"/>
        <v>AnteBraço</v>
      </c>
      <c r="S89" s="11" t="str">
        <f t="shared" si="16"/>
        <v>Tríceps uni. Curvado</v>
      </c>
      <c r="T89" s="11" t="str">
        <f t="shared" si="16"/>
        <v xml:space="preserve">Glúteo </v>
      </c>
      <c r="U89" s="11">
        <f t="shared" si="16"/>
        <v>0</v>
      </c>
      <c r="V89" s="12" t="str">
        <f t="shared" si="16"/>
        <v xml:space="preserve">Abdutor </v>
      </c>
      <c r="W89" s="11">
        <f t="shared" si="16"/>
        <v>0</v>
      </c>
      <c r="X89" s="12" t="str">
        <f t="shared" si="16"/>
        <v xml:space="preserve">Adutor </v>
      </c>
      <c r="Y89" s="11">
        <f t="shared" si="16"/>
        <v>0</v>
      </c>
      <c r="Z89" s="12" t="str">
        <f t="shared" si="16"/>
        <v>Coxa (Ant)</v>
      </c>
      <c r="AA89" s="11">
        <f t="shared" si="16"/>
        <v>0</v>
      </c>
      <c r="AB89" s="12" t="str">
        <f t="shared" si="16"/>
        <v>Coxa (Pos)</v>
      </c>
      <c r="AC89" s="11">
        <f t="shared" si="16"/>
        <v>0</v>
      </c>
      <c r="AD89" s="12" t="str">
        <f t="shared" si="16"/>
        <v>Perna</v>
      </c>
      <c r="AE89" s="11">
        <f t="shared" si="16"/>
        <v>0</v>
      </c>
      <c r="AF89" s="12" t="str">
        <f t="shared" si="16"/>
        <v>Abdominal</v>
      </c>
      <c r="AG89" s="11">
        <f t="shared" si="16"/>
        <v>0</v>
      </c>
    </row>
    <row r="90" spans="1:33" x14ac:dyDescent="0.25">
      <c r="A90" s="344"/>
      <c r="B90" s="11" t="str">
        <f t="shared" si="17"/>
        <v>Ombro (Cla/Acr)</v>
      </c>
      <c r="C90" s="11">
        <f t="shared" si="18"/>
        <v>0</v>
      </c>
      <c r="D90" s="11" t="str">
        <f t="shared" si="16"/>
        <v xml:space="preserve">Trapézio </v>
      </c>
      <c r="E90" s="11">
        <f t="shared" si="16"/>
        <v>0</v>
      </c>
      <c r="F90" s="11" t="str">
        <f t="shared" si="16"/>
        <v>Ombro (Cla/Acr)</v>
      </c>
      <c r="G90" s="11">
        <f t="shared" si="16"/>
        <v>0</v>
      </c>
      <c r="H90" s="12" t="str">
        <f t="shared" si="16"/>
        <v>Ombro (Esp)</v>
      </c>
      <c r="I90" s="11">
        <f t="shared" si="16"/>
        <v>0</v>
      </c>
      <c r="J90" s="12" t="str">
        <f t="shared" si="16"/>
        <v>Costa</v>
      </c>
      <c r="K90" s="11">
        <f t="shared" si="16"/>
        <v>0</v>
      </c>
      <c r="L90" s="12" t="str">
        <f t="shared" si="16"/>
        <v>Peito</v>
      </c>
      <c r="M90" s="11" t="str">
        <f t="shared" si="16"/>
        <v>Paralelas</v>
      </c>
      <c r="N90" s="12" t="str">
        <f t="shared" si="16"/>
        <v>Bíceps</v>
      </c>
      <c r="O90" s="11">
        <f t="shared" si="16"/>
        <v>0</v>
      </c>
      <c r="P90" s="12" t="str">
        <f t="shared" si="16"/>
        <v>Tríceps</v>
      </c>
      <c r="Q90" s="11">
        <f t="shared" si="16"/>
        <v>0</v>
      </c>
      <c r="R90" s="11" t="str">
        <f t="shared" si="16"/>
        <v>AnteBraço</v>
      </c>
      <c r="S90" s="11">
        <f t="shared" si="16"/>
        <v>0</v>
      </c>
      <c r="T90" s="11" t="str">
        <f t="shared" si="16"/>
        <v xml:space="preserve">Glúteo </v>
      </c>
      <c r="U90" s="11">
        <f t="shared" si="16"/>
        <v>0</v>
      </c>
      <c r="V90" s="12" t="str">
        <f t="shared" si="16"/>
        <v xml:space="preserve">Abdutor </v>
      </c>
      <c r="W90" s="11">
        <f t="shared" si="16"/>
        <v>0</v>
      </c>
      <c r="X90" s="12" t="str">
        <f t="shared" si="16"/>
        <v xml:space="preserve">Adutor </v>
      </c>
      <c r="Y90" s="11">
        <f t="shared" si="16"/>
        <v>0</v>
      </c>
      <c r="Z90" s="12" t="str">
        <f t="shared" si="16"/>
        <v>Coxa (Ant)</v>
      </c>
      <c r="AA90" s="11">
        <f t="shared" si="16"/>
        <v>0</v>
      </c>
      <c r="AB90" s="12" t="str">
        <f t="shared" si="16"/>
        <v>Coxa (Pos)</v>
      </c>
      <c r="AC90" s="11">
        <f t="shared" si="16"/>
        <v>0</v>
      </c>
      <c r="AD90" s="12" t="str">
        <f t="shared" si="16"/>
        <v>Perna</v>
      </c>
      <c r="AE90" s="11">
        <f t="shared" si="16"/>
        <v>0</v>
      </c>
      <c r="AF90" s="12" t="str">
        <f t="shared" si="16"/>
        <v>Abdominal</v>
      </c>
      <c r="AG90" s="11">
        <f t="shared" si="16"/>
        <v>0</v>
      </c>
    </row>
    <row r="91" spans="1:33" x14ac:dyDescent="0.25">
      <c r="A91" s="344"/>
      <c r="B91" s="11" t="str">
        <f t="shared" si="17"/>
        <v>Ombro (Cla/Acr)</v>
      </c>
      <c r="C91" s="11">
        <f t="shared" si="18"/>
        <v>0</v>
      </c>
      <c r="D91" s="11" t="str">
        <f t="shared" si="16"/>
        <v xml:space="preserve">Trapézio </v>
      </c>
      <c r="E91" s="11">
        <f t="shared" si="16"/>
        <v>0</v>
      </c>
      <c r="F91" s="11" t="str">
        <f t="shared" si="16"/>
        <v>Ombro (Cla/Acr)</v>
      </c>
      <c r="G91" s="11">
        <f t="shared" si="16"/>
        <v>0</v>
      </c>
      <c r="H91" s="12" t="str">
        <f t="shared" si="16"/>
        <v>Ombro (Esp)</v>
      </c>
      <c r="I91" s="11">
        <f t="shared" si="16"/>
        <v>0</v>
      </c>
      <c r="J91" s="12" t="str">
        <f t="shared" si="16"/>
        <v>Costa</v>
      </c>
      <c r="K91" s="11">
        <f t="shared" si="16"/>
        <v>0</v>
      </c>
      <c r="L91" s="12" t="str">
        <f t="shared" si="16"/>
        <v>Peito</v>
      </c>
      <c r="M91" s="11">
        <f t="shared" si="16"/>
        <v>0</v>
      </c>
      <c r="N91" s="12" t="str">
        <f t="shared" si="16"/>
        <v>Bíceps</v>
      </c>
      <c r="O91" s="11">
        <f t="shared" si="16"/>
        <v>0</v>
      </c>
      <c r="P91" s="12" t="str">
        <f t="shared" si="16"/>
        <v>Tríceps</v>
      </c>
      <c r="Q91" s="11">
        <f t="shared" si="16"/>
        <v>0</v>
      </c>
      <c r="R91" s="11" t="str">
        <f t="shared" si="16"/>
        <v>AnteBraço</v>
      </c>
      <c r="S91" s="11">
        <f t="shared" si="16"/>
        <v>0</v>
      </c>
      <c r="T91" s="11" t="str">
        <f t="shared" si="16"/>
        <v xml:space="preserve">Glúteo </v>
      </c>
      <c r="U91" s="11">
        <f t="shared" si="16"/>
        <v>0</v>
      </c>
      <c r="V91" s="12" t="str">
        <f t="shared" si="16"/>
        <v xml:space="preserve">Abdutor </v>
      </c>
      <c r="W91" s="11">
        <f t="shared" si="16"/>
        <v>0</v>
      </c>
      <c r="X91" s="12" t="str">
        <f t="shared" si="16"/>
        <v xml:space="preserve">Adutor </v>
      </c>
      <c r="Y91" s="11">
        <f t="shared" si="16"/>
        <v>0</v>
      </c>
      <c r="Z91" s="12" t="str">
        <f t="shared" si="16"/>
        <v>Coxa (Ant)</v>
      </c>
      <c r="AA91" s="11">
        <f t="shared" si="16"/>
        <v>0</v>
      </c>
      <c r="AB91" s="12" t="str">
        <f t="shared" si="16"/>
        <v>Coxa (Pos)</v>
      </c>
      <c r="AC91" s="11">
        <f t="shared" si="16"/>
        <v>0</v>
      </c>
      <c r="AD91" s="12" t="str">
        <f t="shared" si="16"/>
        <v>Perna</v>
      </c>
      <c r="AE91" s="11">
        <f t="shared" si="16"/>
        <v>0</v>
      </c>
      <c r="AF91" s="12" t="str">
        <f t="shared" si="16"/>
        <v>Abdominal</v>
      </c>
      <c r="AG91" s="11">
        <f t="shared" si="16"/>
        <v>0</v>
      </c>
    </row>
    <row r="92" spans="1:33" x14ac:dyDescent="0.25">
      <c r="A92" s="344"/>
      <c r="B92" s="11" t="str">
        <f t="shared" si="17"/>
        <v>Ombro (Cla/Acr)</v>
      </c>
      <c r="C92" s="11">
        <f t="shared" si="18"/>
        <v>0</v>
      </c>
      <c r="D92" s="11" t="str">
        <f t="shared" si="16"/>
        <v xml:space="preserve">Trapézio </v>
      </c>
      <c r="E92" s="11">
        <f t="shared" si="16"/>
        <v>0</v>
      </c>
      <c r="F92" s="11" t="str">
        <f t="shared" si="16"/>
        <v>Ombro (Cla/Acr)</v>
      </c>
      <c r="G92" s="11">
        <f t="shared" si="16"/>
        <v>0</v>
      </c>
      <c r="H92" s="12" t="str">
        <f t="shared" si="16"/>
        <v>Ombro (Esp)</v>
      </c>
      <c r="I92" s="11">
        <f t="shared" si="16"/>
        <v>0</v>
      </c>
      <c r="J92" s="12" t="str">
        <f t="shared" si="16"/>
        <v>Costa</v>
      </c>
      <c r="K92" s="11">
        <f t="shared" si="16"/>
        <v>0</v>
      </c>
      <c r="L92" s="12" t="str">
        <f t="shared" si="16"/>
        <v>Peito</v>
      </c>
      <c r="M92" s="11">
        <f t="shared" si="16"/>
        <v>0</v>
      </c>
      <c r="N92" s="12" t="str">
        <f t="shared" si="16"/>
        <v>Bíceps</v>
      </c>
      <c r="O92" s="11">
        <f t="shared" si="16"/>
        <v>0</v>
      </c>
      <c r="P92" s="12" t="str">
        <f t="shared" si="16"/>
        <v>Tríceps</v>
      </c>
      <c r="Q92" s="11">
        <f t="shared" si="16"/>
        <v>0</v>
      </c>
      <c r="R92" s="11" t="str">
        <f t="shared" si="16"/>
        <v>AnteBraço</v>
      </c>
      <c r="S92" s="11">
        <f t="shared" ref="D92:AG100" si="19">S72</f>
        <v>0</v>
      </c>
      <c r="T92" s="11" t="str">
        <f t="shared" si="19"/>
        <v xml:space="preserve">Glúteo </v>
      </c>
      <c r="U92" s="11">
        <f t="shared" si="19"/>
        <v>0</v>
      </c>
      <c r="V92" s="12" t="str">
        <f t="shared" si="19"/>
        <v xml:space="preserve">Abdutor </v>
      </c>
      <c r="W92" s="11">
        <f t="shared" si="19"/>
        <v>0</v>
      </c>
      <c r="X92" s="12" t="str">
        <f t="shared" si="19"/>
        <v xml:space="preserve">Adutor </v>
      </c>
      <c r="Y92" s="11">
        <f t="shared" si="19"/>
        <v>0</v>
      </c>
      <c r="Z92" s="12" t="str">
        <f t="shared" si="19"/>
        <v>Coxa (Ant)</v>
      </c>
      <c r="AA92" s="11">
        <f t="shared" si="19"/>
        <v>0</v>
      </c>
      <c r="AB92" s="12" t="str">
        <f t="shared" si="19"/>
        <v>Coxa (Pos)</v>
      </c>
      <c r="AC92" s="11">
        <f t="shared" si="19"/>
        <v>0</v>
      </c>
      <c r="AD92" s="12" t="str">
        <f t="shared" si="19"/>
        <v>Perna</v>
      </c>
      <c r="AE92" s="11">
        <f t="shared" si="19"/>
        <v>0</v>
      </c>
      <c r="AF92" s="12" t="str">
        <f t="shared" si="19"/>
        <v>Abdominal</v>
      </c>
      <c r="AG92" s="11">
        <f t="shared" si="19"/>
        <v>0</v>
      </c>
    </row>
    <row r="93" spans="1:33" x14ac:dyDescent="0.25">
      <c r="A93" s="344"/>
      <c r="B93" s="11" t="str">
        <f t="shared" si="17"/>
        <v>Ombro (Cla/Acr)</v>
      </c>
      <c r="C93" s="11">
        <f t="shared" si="18"/>
        <v>0</v>
      </c>
      <c r="D93" s="11" t="str">
        <f t="shared" si="19"/>
        <v xml:space="preserve">Trapézio </v>
      </c>
      <c r="E93" s="11">
        <f t="shared" si="19"/>
        <v>0</v>
      </c>
      <c r="F93" s="11" t="str">
        <f t="shared" si="19"/>
        <v>Ombro (Cla/Acr)</v>
      </c>
      <c r="G93" s="11">
        <f t="shared" si="19"/>
        <v>0</v>
      </c>
      <c r="H93" s="12" t="str">
        <f t="shared" si="19"/>
        <v>Ombro (Esp)</v>
      </c>
      <c r="I93" s="11">
        <f t="shared" si="19"/>
        <v>0</v>
      </c>
      <c r="J93" s="12" t="str">
        <f t="shared" si="19"/>
        <v>Costa</v>
      </c>
      <c r="K93" s="11">
        <f t="shared" si="19"/>
        <v>0</v>
      </c>
      <c r="L93" s="12" t="str">
        <f t="shared" si="19"/>
        <v>Peito</v>
      </c>
      <c r="M93" s="11">
        <f t="shared" si="19"/>
        <v>0</v>
      </c>
      <c r="N93" s="12" t="str">
        <f t="shared" si="19"/>
        <v>Bíceps</v>
      </c>
      <c r="O93" s="11">
        <f t="shared" si="19"/>
        <v>0</v>
      </c>
      <c r="P93" s="12" t="str">
        <f t="shared" si="19"/>
        <v>Tríceps</v>
      </c>
      <c r="Q93" s="11">
        <f t="shared" si="19"/>
        <v>0</v>
      </c>
      <c r="R93" s="11" t="str">
        <f t="shared" si="19"/>
        <v>AnteBraço</v>
      </c>
      <c r="S93" s="11">
        <f t="shared" si="19"/>
        <v>0</v>
      </c>
      <c r="T93" s="11" t="str">
        <f t="shared" si="19"/>
        <v xml:space="preserve">Glúteo </v>
      </c>
      <c r="U93" s="11">
        <f t="shared" si="19"/>
        <v>0</v>
      </c>
      <c r="V93" s="12" t="str">
        <f t="shared" si="19"/>
        <v xml:space="preserve">Abdutor </v>
      </c>
      <c r="W93" s="11">
        <f t="shared" si="19"/>
        <v>0</v>
      </c>
      <c r="X93" s="12" t="str">
        <f t="shared" si="19"/>
        <v xml:space="preserve">Adutor </v>
      </c>
      <c r="Y93" s="11">
        <f t="shared" si="19"/>
        <v>0</v>
      </c>
      <c r="Z93" s="12" t="str">
        <f t="shared" si="19"/>
        <v>Coxa (Ant)</v>
      </c>
      <c r="AA93" s="11">
        <f t="shared" si="19"/>
        <v>0</v>
      </c>
      <c r="AB93" s="12" t="str">
        <f t="shared" si="19"/>
        <v>Coxa (Pos)</v>
      </c>
      <c r="AC93" s="11">
        <f t="shared" si="19"/>
        <v>0</v>
      </c>
      <c r="AD93" s="12" t="str">
        <f t="shared" si="19"/>
        <v>Perna</v>
      </c>
      <c r="AE93" s="11">
        <f t="shared" si="19"/>
        <v>0</v>
      </c>
      <c r="AF93" s="12" t="str">
        <f t="shared" si="19"/>
        <v>Abdominal</v>
      </c>
      <c r="AG93" s="11">
        <f t="shared" si="19"/>
        <v>0</v>
      </c>
    </row>
    <row r="94" spans="1:33" x14ac:dyDescent="0.25">
      <c r="A94" s="344"/>
      <c r="B94" s="11" t="str">
        <f t="shared" si="17"/>
        <v>Ombro (Cla/Acr)</v>
      </c>
      <c r="C94" s="11">
        <f t="shared" si="18"/>
        <v>0</v>
      </c>
      <c r="D94" s="11" t="str">
        <f t="shared" si="19"/>
        <v xml:space="preserve">Trapézio </v>
      </c>
      <c r="E94" s="11">
        <f t="shared" si="19"/>
        <v>0</v>
      </c>
      <c r="F94" s="11" t="str">
        <f t="shared" si="19"/>
        <v>Ombro (Cla/Acr)</v>
      </c>
      <c r="G94" s="11">
        <f t="shared" si="19"/>
        <v>0</v>
      </c>
      <c r="H94" s="12" t="str">
        <f t="shared" si="19"/>
        <v>Ombro (Esp)</v>
      </c>
      <c r="I94" s="11">
        <f t="shared" si="19"/>
        <v>0</v>
      </c>
      <c r="J94" s="12" t="str">
        <f t="shared" si="19"/>
        <v>Costa</v>
      </c>
      <c r="K94" s="11">
        <f t="shared" si="19"/>
        <v>0</v>
      </c>
      <c r="L94" s="12" t="str">
        <f t="shared" si="19"/>
        <v>Peito</v>
      </c>
      <c r="M94" s="11">
        <f t="shared" si="19"/>
        <v>0</v>
      </c>
      <c r="N94" s="12" t="str">
        <f t="shared" si="19"/>
        <v>Bíceps</v>
      </c>
      <c r="O94" s="11">
        <f t="shared" si="19"/>
        <v>0</v>
      </c>
      <c r="P94" s="12" t="str">
        <f t="shared" si="19"/>
        <v>Tríceps</v>
      </c>
      <c r="Q94" s="11">
        <f t="shared" si="19"/>
        <v>0</v>
      </c>
      <c r="R94" s="11" t="str">
        <f t="shared" si="19"/>
        <v>AnteBraço</v>
      </c>
      <c r="S94" s="11">
        <f t="shared" si="19"/>
        <v>0</v>
      </c>
      <c r="T94" s="11" t="str">
        <f t="shared" si="19"/>
        <v xml:space="preserve">Glúteo </v>
      </c>
      <c r="U94" s="11">
        <f t="shared" si="19"/>
        <v>0</v>
      </c>
      <c r="V94" s="12" t="str">
        <f t="shared" si="19"/>
        <v xml:space="preserve">Abdutor </v>
      </c>
      <c r="W94" s="11">
        <f t="shared" si="19"/>
        <v>0</v>
      </c>
      <c r="X94" s="12" t="str">
        <f t="shared" si="19"/>
        <v xml:space="preserve">Adutor </v>
      </c>
      <c r="Y94" s="11">
        <f t="shared" si="19"/>
        <v>0</v>
      </c>
      <c r="Z94" s="12" t="str">
        <f t="shared" si="19"/>
        <v>Coxa (Ant)</v>
      </c>
      <c r="AA94" s="11">
        <f t="shared" si="19"/>
        <v>0</v>
      </c>
      <c r="AB94" s="12" t="str">
        <f t="shared" si="19"/>
        <v>Coxa (Pos)</v>
      </c>
      <c r="AC94" s="11">
        <f t="shared" si="19"/>
        <v>0</v>
      </c>
      <c r="AD94" s="12" t="str">
        <f t="shared" si="19"/>
        <v>Perna</v>
      </c>
      <c r="AE94" s="11">
        <f t="shared" si="19"/>
        <v>0</v>
      </c>
      <c r="AF94" s="12" t="str">
        <f t="shared" si="19"/>
        <v>Abdominal</v>
      </c>
      <c r="AG94" s="11">
        <f t="shared" si="19"/>
        <v>0</v>
      </c>
    </row>
    <row r="95" spans="1:33" x14ac:dyDescent="0.25">
      <c r="A95" s="344"/>
      <c r="B95" s="11" t="str">
        <f t="shared" si="17"/>
        <v>Ombro (Cla/Acr)</v>
      </c>
      <c r="C95" s="11">
        <f t="shared" si="18"/>
        <v>0</v>
      </c>
      <c r="D95" s="11" t="str">
        <f t="shared" si="19"/>
        <v xml:space="preserve">Trapézio </v>
      </c>
      <c r="E95" s="11">
        <f t="shared" si="19"/>
        <v>0</v>
      </c>
      <c r="F95" s="11" t="str">
        <f t="shared" si="19"/>
        <v>Ombro (Cla/Acr)</v>
      </c>
      <c r="G95" s="11">
        <f t="shared" si="19"/>
        <v>0</v>
      </c>
      <c r="H95" s="12" t="str">
        <f t="shared" si="19"/>
        <v>Ombro (Esp)</v>
      </c>
      <c r="I95" s="11">
        <f t="shared" si="19"/>
        <v>0</v>
      </c>
      <c r="J95" s="12" t="str">
        <f t="shared" si="19"/>
        <v>Costa</v>
      </c>
      <c r="K95" s="11">
        <f t="shared" si="19"/>
        <v>0</v>
      </c>
      <c r="L95" s="12" t="str">
        <f t="shared" si="19"/>
        <v>Peito</v>
      </c>
      <c r="M95" s="11">
        <f t="shared" si="19"/>
        <v>0</v>
      </c>
      <c r="N95" s="12" t="str">
        <f t="shared" si="19"/>
        <v>Bíceps</v>
      </c>
      <c r="O95" s="11">
        <f t="shared" si="19"/>
        <v>0</v>
      </c>
      <c r="P95" s="12" t="str">
        <f t="shared" si="19"/>
        <v>Tríceps</v>
      </c>
      <c r="Q95" s="11">
        <f t="shared" si="19"/>
        <v>0</v>
      </c>
      <c r="R95" s="11" t="str">
        <f t="shared" si="19"/>
        <v>AnteBraço</v>
      </c>
      <c r="S95" s="11">
        <f t="shared" si="19"/>
        <v>0</v>
      </c>
      <c r="T95" s="11" t="str">
        <f t="shared" si="19"/>
        <v xml:space="preserve">Glúteo </v>
      </c>
      <c r="U95" s="11">
        <f t="shared" si="19"/>
        <v>0</v>
      </c>
      <c r="V95" s="12" t="str">
        <f t="shared" si="19"/>
        <v xml:space="preserve">Abdutor </v>
      </c>
      <c r="W95" s="11">
        <f t="shared" si="19"/>
        <v>0</v>
      </c>
      <c r="X95" s="12" t="str">
        <f t="shared" si="19"/>
        <v xml:space="preserve">Adutor </v>
      </c>
      <c r="Y95" s="11">
        <f t="shared" si="19"/>
        <v>0</v>
      </c>
      <c r="Z95" s="12" t="str">
        <f t="shared" si="19"/>
        <v>Coxa (Ant)</v>
      </c>
      <c r="AA95" s="11">
        <f t="shared" si="19"/>
        <v>0</v>
      </c>
      <c r="AB95" s="12" t="str">
        <f t="shared" si="19"/>
        <v>Coxa (Pos)</v>
      </c>
      <c r="AC95" s="11">
        <f t="shared" si="19"/>
        <v>0</v>
      </c>
      <c r="AD95" s="12" t="str">
        <f t="shared" si="19"/>
        <v>Perna</v>
      </c>
      <c r="AE95" s="11">
        <f t="shared" si="19"/>
        <v>0</v>
      </c>
      <c r="AF95" s="12" t="str">
        <f t="shared" si="19"/>
        <v>Abdominal</v>
      </c>
      <c r="AG95" s="11">
        <f t="shared" si="19"/>
        <v>0</v>
      </c>
    </row>
    <row r="96" spans="1:33" x14ac:dyDescent="0.25">
      <c r="A96" s="344"/>
      <c r="B96" s="11" t="str">
        <f t="shared" si="17"/>
        <v>Ombro (Cla/Acr)</v>
      </c>
      <c r="C96" s="11">
        <f t="shared" si="18"/>
        <v>0</v>
      </c>
      <c r="D96" s="11" t="str">
        <f t="shared" si="19"/>
        <v xml:space="preserve">Trapézio </v>
      </c>
      <c r="E96" s="11">
        <f t="shared" si="19"/>
        <v>0</v>
      </c>
      <c r="F96" s="11" t="str">
        <f t="shared" si="19"/>
        <v>Ombro (Cla/Acr)</v>
      </c>
      <c r="G96" s="11">
        <f t="shared" si="19"/>
        <v>0</v>
      </c>
      <c r="H96" s="12" t="str">
        <f t="shared" si="19"/>
        <v>Ombro (Esp)</v>
      </c>
      <c r="I96" s="11">
        <f t="shared" si="19"/>
        <v>0</v>
      </c>
      <c r="J96" s="12" t="str">
        <f t="shared" si="19"/>
        <v>Costa</v>
      </c>
      <c r="K96" s="11">
        <f t="shared" si="19"/>
        <v>0</v>
      </c>
      <c r="L96" s="12" t="str">
        <f t="shared" si="19"/>
        <v>Peito</v>
      </c>
      <c r="M96" s="11">
        <f t="shared" si="19"/>
        <v>0</v>
      </c>
      <c r="N96" s="12" t="str">
        <f t="shared" si="19"/>
        <v>Bíceps</v>
      </c>
      <c r="O96" s="11">
        <f t="shared" si="19"/>
        <v>0</v>
      </c>
      <c r="P96" s="12" t="str">
        <f t="shared" si="19"/>
        <v>Tríceps</v>
      </c>
      <c r="Q96" s="11">
        <f t="shared" si="19"/>
        <v>0</v>
      </c>
      <c r="R96" s="11" t="str">
        <f t="shared" si="19"/>
        <v>AnteBraço</v>
      </c>
      <c r="S96" s="11">
        <f t="shared" si="19"/>
        <v>0</v>
      </c>
      <c r="T96" s="11" t="str">
        <f t="shared" si="19"/>
        <v xml:space="preserve">Glúteo </v>
      </c>
      <c r="U96" s="11">
        <f t="shared" si="19"/>
        <v>0</v>
      </c>
      <c r="V96" s="12" t="str">
        <f t="shared" si="19"/>
        <v xml:space="preserve">Abdutor </v>
      </c>
      <c r="W96" s="11">
        <f t="shared" si="19"/>
        <v>0</v>
      </c>
      <c r="X96" s="12" t="str">
        <f t="shared" si="19"/>
        <v xml:space="preserve">Adutor </v>
      </c>
      <c r="Y96" s="11">
        <f t="shared" si="19"/>
        <v>0</v>
      </c>
      <c r="Z96" s="12" t="str">
        <f t="shared" si="19"/>
        <v>Coxa (Ant)</v>
      </c>
      <c r="AA96" s="11">
        <f t="shared" si="19"/>
        <v>0</v>
      </c>
      <c r="AB96" s="12" t="str">
        <f t="shared" si="19"/>
        <v>Coxa (Pos)</v>
      </c>
      <c r="AC96" s="11">
        <f t="shared" si="19"/>
        <v>0</v>
      </c>
      <c r="AD96" s="12" t="str">
        <f t="shared" si="19"/>
        <v>Perna</v>
      </c>
      <c r="AE96" s="11">
        <f t="shared" si="19"/>
        <v>0</v>
      </c>
      <c r="AF96" s="12" t="str">
        <f t="shared" si="19"/>
        <v>Abdominal</v>
      </c>
      <c r="AG96" s="11">
        <f t="shared" si="19"/>
        <v>0</v>
      </c>
    </row>
    <row r="97" spans="1:33" x14ac:dyDescent="0.25">
      <c r="A97" s="344"/>
      <c r="B97" s="11" t="str">
        <f t="shared" si="17"/>
        <v>Ombro (Cla/Acr)</v>
      </c>
      <c r="C97" s="11">
        <f t="shared" si="18"/>
        <v>0</v>
      </c>
      <c r="D97" s="11" t="str">
        <f t="shared" si="19"/>
        <v xml:space="preserve">Trapézio </v>
      </c>
      <c r="E97" s="11">
        <f t="shared" si="19"/>
        <v>0</v>
      </c>
      <c r="F97" s="11" t="str">
        <f t="shared" si="19"/>
        <v>Ombro (Cla/Acr)</v>
      </c>
      <c r="G97" s="11">
        <f t="shared" si="19"/>
        <v>0</v>
      </c>
      <c r="H97" s="12" t="str">
        <f t="shared" si="19"/>
        <v>Ombro (Esp)</v>
      </c>
      <c r="I97" s="11">
        <f t="shared" si="19"/>
        <v>0</v>
      </c>
      <c r="J97" s="12" t="str">
        <f t="shared" si="19"/>
        <v>Costa</v>
      </c>
      <c r="K97" s="11">
        <f t="shared" si="19"/>
        <v>0</v>
      </c>
      <c r="L97" s="12" t="str">
        <f t="shared" si="19"/>
        <v>Peito</v>
      </c>
      <c r="M97" s="11">
        <f t="shared" si="19"/>
        <v>0</v>
      </c>
      <c r="N97" s="12" t="str">
        <f t="shared" si="19"/>
        <v>Bíceps</v>
      </c>
      <c r="O97" s="11">
        <f t="shared" si="19"/>
        <v>0</v>
      </c>
      <c r="P97" s="12" t="str">
        <f t="shared" si="19"/>
        <v>Tríceps</v>
      </c>
      <c r="Q97" s="11">
        <f t="shared" si="19"/>
        <v>0</v>
      </c>
      <c r="R97" s="11" t="str">
        <f t="shared" si="19"/>
        <v>AnteBraço</v>
      </c>
      <c r="S97" s="11">
        <f t="shared" si="19"/>
        <v>0</v>
      </c>
      <c r="T97" s="11" t="str">
        <f t="shared" si="19"/>
        <v xml:space="preserve">Glúteo </v>
      </c>
      <c r="U97" s="11">
        <f t="shared" si="19"/>
        <v>0</v>
      </c>
      <c r="V97" s="12" t="str">
        <f t="shared" si="19"/>
        <v xml:space="preserve">Abdutor </v>
      </c>
      <c r="W97" s="11">
        <f t="shared" si="19"/>
        <v>0</v>
      </c>
      <c r="X97" s="12" t="str">
        <f t="shared" si="19"/>
        <v xml:space="preserve">Adutor </v>
      </c>
      <c r="Y97" s="11">
        <f t="shared" si="19"/>
        <v>0</v>
      </c>
      <c r="Z97" s="12" t="str">
        <f t="shared" si="19"/>
        <v>Coxa (Ant)</v>
      </c>
      <c r="AA97" s="11">
        <f t="shared" si="19"/>
        <v>0</v>
      </c>
      <c r="AB97" s="12" t="str">
        <f t="shared" si="19"/>
        <v>Coxa (Pos)</v>
      </c>
      <c r="AC97" s="11">
        <f t="shared" si="19"/>
        <v>0</v>
      </c>
      <c r="AD97" s="12" t="str">
        <f t="shared" si="19"/>
        <v>Perna</v>
      </c>
      <c r="AE97" s="11">
        <f t="shared" si="19"/>
        <v>0</v>
      </c>
      <c r="AF97" s="12" t="str">
        <f t="shared" si="19"/>
        <v>Abdominal</v>
      </c>
      <c r="AG97" s="11">
        <f t="shared" si="19"/>
        <v>0</v>
      </c>
    </row>
    <row r="98" spans="1:33" x14ac:dyDescent="0.25">
      <c r="A98" s="344"/>
      <c r="B98" s="11" t="str">
        <f t="shared" si="17"/>
        <v>Ombro (Cla/Acr)</v>
      </c>
      <c r="C98" s="11">
        <f t="shared" si="18"/>
        <v>0</v>
      </c>
      <c r="D98" s="11" t="str">
        <f t="shared" si="19"/>
        <v xml:space="preserve">Trapézio </v>
      </c>
      <c r="E98" s="11">
        <f t="shared" si="19"/>
        <v>0</v>
      </c>
      <c r="F98" s="11" t="str">
        <f t="shared" si="19"/>
        <v>Ombro (Cla/Acr)</v>
      </c>
      <c r="G98" s="11">
        <f t="shared" si="19"/>
        <v>0</v>
      </c>
      <c r="H98" s="12" t="str">
        <f t="shared" si="19"/>
        <v>Ombro (Esp)</v>
      </c>
      <c r="I98" s="11">
        <f t="shared" si="19"/>
        <v>0</v>
      </c>
      <c r="J98" s="12" t="str">
        <f t="shared" si="19"/>
        <v>Costa</v>
      </c>
      <c r="K98" s="11">
        <f t="shared" si="19"/>
        <v>0</v>
      </c>
      <c r="L98" s="12" t="str">
        <f t="shared" si="19"/>
        <v>Peito</v>
      </c>
      <c r="M98" s="11">
        <f t="shared" si="19"/>
        <v>0</v>
      </c>
      <c r="N98" s="12" t="str">
        <f t="shared" si="19"/>
        <v>Bíceps</v>
      </c>
      <c r="O98" s="11">
        <f t="shared" si="19"/>
        <v>0</v>
      </c>
      <c r="P98" s="12" t="str">
        <f t="shared" si="19"/>
        <v>Tríceps</v>
      </c>
      <c r="Q98" s="11">
        <f t="shared" si="19"/>
        <v>0</v>
      </c>
      <c r="R98" s="11" t="str">
        <f t="shared" si="19"/>
        <v>AnteBraço</v>
      </c>
      <c r="S98" s="11">
        <f t="shared" si="19"/>
        <v>0</v>
      </c>
      <c r="T98" s="11" t="str">
        <f t="shared" si="19"/>
        <v xml:space="preserve">Glúteo </v>
      </c>
      <c r="U98" s="11">
        <f t="shared" si="19"/>
        <v>0</v>
      </c>
      <c r="V98" s="12" t="str">
        <f t="shared" si="19"/>
        <v xml:space="preserve">Abdutor </v>
      </c>
      <c r="W98" s="11">
        <f t="shared" si="19"/>
        <v>0</v>
      </c>
      <c r="X98" s="12" t="str">
        <f t="shared" si="19"/>
        <v xml:space="preserve">Adutor </v>
      </c>
      <c r="Y98" s="11">
        <f t="shared" si="19"/>
        <v>0</v>
      </c>
      <c r="Z98" s="12" t="str">
        <f t="shared" si="19"/>
        <v>Coxa (Ant)</v>
      </c>
      <c r="AA98" s="11">
        <f t="shared" si="19"/>
        <v>0</v>
      </c>
      <c r="AB98" s="12" t="str">
        <f t="shared" si="19"/>
        <v>Coxa (Pos)</v>
      </c>
      <c r="AC98" s="11">
        <f t="shared" si="19"/>
        <v>0</v>
      </c>
      <c r="AD98" s="12" t="str">
        <f t="shared" si="19"/>
        <v>Perna</v>
      </c>
      <c r="AE98" s="11">
        <f t="shared" si="19"/>
        <v>0</v>
      </c>
      <c r="AF98" s="12" t="str">
        <f t="shared" si="19"/>
        <v>Abdominal</v>
      </c>
      <c r="AG98" s="11">
        <f t="shared" si="19"/>
        <v>0</v>
      </c>
    </row>
    <row r="99" spans="1:33" x14ac:dyDescent="0.25">
      <c r="A99" s="344"/>
      <c r="B99" s="11" t="str">
        <f t="shared" si="17"/>
        <v>Ombro (Cla/Acr)</v>
      </c>
      <c r="C99" s="11">
        <f t="shared" si="18"/>
        <v>0</v>
      </c>
      <c r="D99" s="11" t="str">
        <f t="shared" si="19"/>
        <v xml:space="preserve">Trapézio </v>
      </c>
      <c r="E99" s="11">
        <f t="shared" si="19"/>
        <v>0</v>
      </c>
      <c r="F99" s="11" t="str">
        <f t="shared" si="19"/>
        <v>Ombro (Cla/Acr)</v>
      </c>
      <c r="G99" s="11">
        <f t="shared" si="19"/>
        <v>0</v>
      </c>
      <c r="H99" s="12" t="str">
        <f t="shared" si="19"/>
        <v>Ombro (Esp)</v>
      </c>
      <c r="I99" s="11">
        <f t="shared" si="19"/>
        <v>0</v>
      </c>
      <c r="J99" s="12" t="str">
        <f t="shared" si="19"/>
        <v>Costa</v>
      </c>
      <c r="K99" s="11">
        <f t="shared" si="19"/>
        <v>0</v>
      </c>
      <c r="L99" s="12" t="str">
        <f t="shared" si="19"/>
        <v>Peito</v>
      </c>
      <c r="M99" s="11">
        <f t="shared" si="19"/>
        <v>0</v>
      </c>
      <c r="N99" s="12" t="str">
        <f t="shared" si="19"/>
        <v>Bíceps</v>
      </c>
      <c r="O99" s="11">
        <f t="shared" si="19"/>
        <v>0</v>
      </c>
      <c r="P99" s="12" t="str">
        <f t="shared" si="19"/>
        <v>Tríceps</v>
      </c>
      <c r="Q99" s="11">
        <f t="shared" si="19"/>
        <v>0</v>
      </c>
      <c r="R99" s="11" t="str">
        <f t="shared" si="19"/>
        <v>AnteBraço</v>
      </c>
      <c r="S99" s="11">
        <f t="shared" si="19"/>
        <v>0</v>
      </c>
      <c r="T99" s="11" t="str">
        <f t="shared" si="19"/>
        <v xml:space="preserve">Glúteo </v>
      </c>
      <c r="U99" s="11">
        <f t="shared" si="19"/>
        <v>0</v>
      </c>
      <c r="V99" s="12" t="str">
        <f t="shared" si="19"/>
        <v xml:space="preserve">Abdutor </v>
      </c>
      <c r="W99" s="11">
        <f t="shared" si="19"/>
        <v>0</v>
      </c>
      <c r="X99" s="12" t="str">
        <f t="shared" si="19"/>
        <v xml:space="preserve">Adutor </v>
      </c>
      <c r="Y99" s="11">
        <f t="shared" si="19"/>
        <v>0</v>
      </c>
      <c r="Z99" s="12" t="str">
        <f t="shared" si="19"/>
        <v>Coxa (Ant)</v>
      </c>
      <c r="AA99" s="11">
        <f t="shared" si="19"/>
        <v>0</v>
      </c>
      <c r="AB99" s="12" t="str">
        <f t="shared" si="19"/>
        <v>Coxa (Pos)</v>
      </c>
      <c r="AC99" s="11">
        <f t="shared" si="19"/>
        <v>0</v>
      </c>
      <c r="AD99" s="12" t="str">
        <f t="shared" si="19"/>
        <v>Perna</v>
      </c>
      <c r="AE99" s="11">
        <f t="shared" si="19"/>
        <v>0</v>
      </c>
      <c r="AF99" s="12" t="str">
        <f t="shared" si="19"/>
        <v>Abdominal</v>
      </c>
      <c r="AG99" s="11">
        <f t="shared" si="19"/>
        <v>0</v>
      </c>
    </row>
    <row r="100" spans="1:33" x14ac:dyDescent="0.25">
      <c r="A100" s="344"/>
      <c r="B100" s="11" t="str">
        <f t="shared" si="17"/>
        <v>Ombro (Cla/Acr)</v>
      </c>
      <c r="C100" s="11">
        <f t="shared" si="18"/>
        <v>0</v>
      </c>
      <c r="D100" s="11" t="str">
        <f t="shared" si="19"/>
        <v xml:space="preserve">Trapézio </v>
      </c>
      <c r="E100" s="11">
        <f t="shared" si="19"/>
        <v>0</v>
      </c>
      <c r="F100" s="11" t="str">
        <f t="shared" si="19"/>
        <v>Ombro (Cla/Acr)</v>
      </c>
      <c r="G100" s="11">
        <f t="shared" si="19"/>
        <v>0</v>
      </c>
      <c r="H100" s="12" t="str">
        <f t="shared" si="19"/>
        <v>Ombro (Esp)</v>
      </c>
      <c r="I100" s="11">
        <f t="shared" si="19"/>
        <v>0</v>
      </c>
      <c r="J100" s="12" t="str">
        <f t="shared" si="19"/>
        <v>Costa</v>
      </c>
      <c r="K100" s="11">
        <f t="shared" si="19"/>
        <v>0</v>
      </c>
      <c r="L100" s="12" t="str">
        <f t="shared" si="19"/>
        <v>Peito</v>
      </c>
      <c r="M100" s="11">
        <f t="shared" si="19"/>
        <v>0</v>
      </c>
      <c r="N100" s="12" t="str">
        <f t="shared" si="19"/>
        <v>Bíceps</v>
      </c>
      <c r="O100" s="11">
        <f t="shared" si="19"/>
        <v>0</v>
      </c>
      <c r="P100" s="12" t="str">
        <f t="shared" si="19"/>
        <v>Tríceps</v>
      </c>
      <c r="Q100" s="11">
        <f t="shared" si="19"/>
        <v>0</v>
      </c>
      <c r="R100" s="11" t="str">
        <f t="shared" si="19"/>
        <v>AnteBraço</v>
      </c>
      <c r="S100" s="11">
        <f t="shared" si="19"/>
        <v>0</v>
      </c>
      <c r="T100" s="11" t="str">
        <f t="shared" si="19"/>
        <v xml:space="preserve">Glúteo </v>
      </c>
      <c r="U100" s="11">
        <f t="shared" si="19"/>
        <v>0</v>
      </c>
      <c r="V100" s="12" t="str">
        <f t="shared" si="19"/>
        <v xml:space="preserve">Abdutor </v>
      </c>
      <c r="W100" s="11">
        <f t="shared" si="19"/>
        <v>0</v>
      </c>
      <c r="X100" s="12" t="str">
        <f t="shared" si="19"/>
        <v xml:space="preserve">Adutor </v>
      </c>
      <c r="Y100" s="11">
        <f t="shared" si="19"/>
        <v>0</v>
      </c>
      <c r="Z100" s="12" t="str">
        <f t="shared" si="19"/>
        <v>Coxa (Ant)</v>
      </c>
      <c r="AA100" s="11">
        <f t="shared" si="19"/>
        <v>0</v>
      </c>
      <c r="AB100" s="12" t="str">
        <f t="shared" si="19"/>
        <v>Coxa (Pos)</v>
      </c>
      <c r="AC100" s="11">
        <f t="shared" si="19"/>
        <v>0</v>
      </c>
      <c r="AD100" s="12" t="str">
        <f t="shared" si="19"/>
        <v>Perna</v>
      </c>
      <c r="AE100" s="11">
        <f t="shared" si="19"/>
        <v>0</v>
      </c>
      <c r="AF100" s="12" t="str">
        <f t="shared" si="19"/>
        <v>Abdominal</v>
      </c>
      <c r="AG100" s="11">
        <f t="shared" si="19"/>
        <v>0</v>
      </c>
    </row>
    <row r="101" spans="1:3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:33" x14ac:dyDescent="0.25">
      <c r="A102" s="11" t="s">
        <v>40</v>
      </c>
      <c r="B102" s="11" t="s">
        <v>41</v>
      </c>
      <c r="C102" s="11"/>
      <c r="D102" s="341" t="str">
        <f>D82</f>
        <v xml:space="preserve">Trapézio </v>
      </c>
      <c r="E102" s="341"/>
      <c r="F102" s="341" t="str">
        <f>F82</f>
        <v>Ombro (Cla/Acr)</v>
      </c>
      <c r="G102" s="341"/>
      <c r="H102" s="341" t="str">
        <f>H82</f>
        <v>Ombro (Esp)</v>
      </c>
      <c r="I102" s="341"/>
      <c r="J102" s="341" t="str">
        <f>J82</f>
        <v>Costa</v>
      </c>
      <c r="K102" s="341"/>
      <c r="L102" s="341" t="str">
        <f>L82</f>
        <v>Peito</v>
      </c>
      <c r="M102" s="341"/>
      <c r="N102" s="341" t="str">
        <f>N82</f>
        <v>Bíceps</v>
      </c>
      <c r="O102" s="341"/>
      <c r="P102" s="341" t="str">
        <f>P82</f>
        <v>Tríceps</v>
      </c>
      <c r="Q102" s="341"/>
      <c r="R102" s="341" t="str">
        <f>R82</f>
        <v>AnteBraço</v>
      </c>
      <c r="S102" s="341"/>
      <c r="T102" s="341" t="str">
        <f>T82</f>
        <v xml:space="preserve">Glúteo </v>
      </c>
      <c r="U102" s="341"/>
      <c r="V102" s="341" t="str">
        <f>V82</f>
        <v xml:space="preserve">Abdutor </v>
      </c>
      <c r="W102" s="341"/>
      <c r="X102" s="341" t="str">
        <f>X82</f>
        <v xml:space="preserve">Adutor </v>
      </c>
      <c r="Y102" s="341"/>
      <c r="Z102" s="341" t="str">
        <f>Z82</f>
        <v>Coxa (Ant)</v>
      </c>
      <c r="AA102" s="341"/>
      <c r="AB102" s="341" t="str">
        <f>AB82</f>
        <v>Coxa (Pos)</v>
      </c>
      <c r="AC102" s="341"/>
      <c r="AD102" s="341" t="str">
        <f>AD82</f>
        <v>Perna</v>
      </c>
      <c r="AE102" s="341"/>
      <c r="AF102" s="341" t="str">
        <f>AF82</f>
        <v>Abdominal</v>
      </c>
      <c r="AG102" s="341"/>
    </row>
    <row r="103" spans="1:33" x14ac:dyDescent="0.25">
      <c r="A103" s="11"/>
      <c r="B103" s="343" t="str">
        <f>Planilha!D60</f>
        <v xml:space="preserve">Trapézio </v>
      </c>
      <c r="C103" s="343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</row>
    <row r="104" spans="1:33" x14ac:dyDescent="0.25">
      <c r="A104" s="344">
        <v>6</v>
      </c>
      <c r="B104" s="11" t="str">
        <f>B103</f>
        <v xml:space="preserve">Trapézio </v>
      </c>
      <c r="C104" s="11" t="str">
        <f>IF(AND(B104=D104),E104,IF(AND(B104=F104),G104,IF(AND(B104=H104),I104,IF(AND(B104=J104),K104,IF(AND(B104=L104),M104,IF(AND(B104=N104),O104,IF(AND(B104=P104),Q104,IF(AND(B104=R104),S104,IF(AND(B104=T104),U104,IF(AND(B104=V104),W104,IF(AND(B104=X104),Y104,IF(AND(B104=Z104),AA104,IF(AND(B104=AB104),AC104,IF(AND(B104=AD104),AE104,IF(AND(B104=AF104),AG104," ")))))))))))))))</f>
        <v>Elevação de ombros</v>
      </c>
      <c r="D104" s="11" t="str">
        <f t="shared" ref="D104:AG112" si="20">D84</f>
        <v xml:space="preserve">Trapézio </v>
      </c>
      <c r="E104" s="11" t="str">
        <f t="shared" si="20"/>
        <v>Elevação de ombros</v>
      </c>
      <c r="F104" s="11" t="str">
        <f t="shared" si="20"/>
        <v>Ombro (Cla/Acr)</v>
      </c>
      <c r="G104" s="11" t="str">
        <f t="shared" si="20"/>
        <v>Desenvolvimento</v>
      </c>
      <c r="H104" s="12" t="str">
        <f t="shared" si="20"/>
        <v>Ombro (Esp)</v>
      </c>
      <c r="I104" s="11" t="str">
        <f t="shared" si="20"/>
        <v>Voador inv.</v>
      </c>
      <c r="J104" s="12" t="str">
        <f t="shared" si="20"/>
        <v>Costa</v>
      </c>
      <c r="K104" s="11" t="str">
        <f t="shared" si="20"/>
        <v>Puxada à frente</v>
      </c>
      <c r="L104" s="12" t="str">
        <f t="shared" si="20"/>
        <v>Peito</v>
      </c>
      <c r="M104" s="11" t="str">
        <f t="shared" si="20"/>
        <v>Supino</v>
      </c>
      <c r="N104" s="12" t="str">
        <f t="shared" si="20"/>
        <v>Bíceps</v>
      </c>
      <c r="O104" s="11" t="str">
        <f t="shared" si="20"/>
        <v>Rosca direta</v>
      </c>
      <c r="P104" s="12" t="str">
        <f t="shared" si="20"/>
        <v>Tríceps</v>
      </c>
      <c r="Q104" s="11" t="str">
        <f t="shared" si="20"/>
        <v>Rosca testa</v>
      </c>
      <c r="R104" s="11" t="str">
        <f t="shared" si="20"/>
        <v>AnteBraço</v>
      </c>
      <c r="S104" s="11" t="str">
        <f t="shared" si="20"/>
        <v>Rosca punho</v>
      </c>
      <c r="T104" s="11" t="str">
        <f t="shared" si="20"/>
        <v xml:space="preserve">Glúteo </v>
      </c>
      <c r="U104" s="11" t="str">
        <f t="shared" si="20"/>
        <v>Glúteo em pé</v>
      </c>
      <c r="V104" s="12" t="str">
        <f t="shared" si="20"/>
        <v xml:space="preserve">Abdutor </v>
      </c>
      <c r="W104" s="11" t="str">
        <f t="shared" si="20"/>
        <v>Abdutor maq.</v>
      </c>
      <c r="X104" s="12" t="str">
        <f t="shared" si="20"/>
        <v xml:space="preserve">Adutor </v>
      </c>
      <c r="Y104" s="11" t="str">
        <f t="shared" si="20"/>
        <v>Adutor maq</v>
      </c>
      <c r="Z104" s="12" t="str">
        <f t="shared" si="20"/>
        <v>Coxa (Ant)</v>
      </c>
      <c r="AA104" s="11" t="str">
        <f t="shared" si="20"/>
        <v>Agachamento</v>
      </c>
      <c r="AB104" s="12" t="str">
        <f t="shared" si="20"/>
        <v>Coxa (Pos)</v>
      </c>
      <c r="AC104" s="11" t="str">
        <f t="shared" si="20"/>
        <v>Stiff</v>
      </c>
      <c r="AD104" s="12" t="str">
        <f t="shared" si="20"/>
        <v>Perna</v>
      </c>
      <c r="AE104" s="11" t="str">
        <f t="shared" si="20"/>
        <v>Gêmeos em pé</v>
      </c>
      <c r="AF104" s="12" t="str">
        <f t="shared" si="20"/>
        <v>Abdominal</v>
      </c>
      <c r="AG104" s="11" t="str">
        <f t="shared" si="20"/>
        <v>Elevação de pernas</v>
      </c>
    </row>
    <row r="105" spans="1:33" x14ac:dyDescent="0.25">
      <c r="A105" s="344"/>
      <c r="B105" s="11" t="str">
        <f t="shared" ref="B105:B120" si="21">B104</f>
        <v xml:space="preserve">Trapézio </v>
      </c>
      <c r="C105" s="11" t="str">
        <f t="shared" ref="C105:C120" si="22">IF(AND(B105=D105),E105,IF(AND(B105=F105),G105,IF(AND(B105=H105),I105,IF(AND(B105=J105),K105,IF(AND(B105=L105),M105,IF(AND(B105=N105),O105,IF(AND(B105=P105),Q105,IF(AND(B105=R105),S105,IF(AND(B105=T105),U105,IF(AND(B105=V105),W105,IF(AND(B105=X105),Y105,IF(AND(B105=Z105),AA105,IF(AND(B105=AB105),AC105,IF(AND(B105=AD105),AE105,IF(AND(B105=AF105),AG105," ")))))))))))))))</f>
        <v>Remada alta</v>
      </c>
      <c r="D105" s="11" t="str">
        <f t="shared" si="20"/>
        <v xml:space="preserve">Trapézio </v>
      </c>
      <c r="E105" s="11" t="str">
        <f t="shared" si="20"/>
        <v>Remada alta</v>
      </c>
      <c r="F105" s="11" t="str">
        <f t="shared" si="20"/>
        <v>Ombro (Cla/Acr)</v>
      </c>
      <c r="G105" s="11" t="str">
        <f t="shared" si="20"/>
        <v>Levantamento lateral</v>
      </c>
      <c r="H105" s="12" t="str">
        <f t="shared" si="20"/>
        <v>Ombro (Esp)</v>
      </c>
      <c r="I105" s="11" t="str">
        <f t="shared" si="20"/>
        <v>Crucifixo inv.</v>
      </c>
      <c r="J105" s="12" t="str">
        <f t="shared" si="20"/>
        <v>Costa</v>
      </c>
      <c r="K105" s="11" t="str">
        <f t="shared" si="20"/>
        <v>Remada sentada</v>
      </c>
      <c r="L105" s="12" t="str">
        <f t="shared" si="20"/>
        <v>Peito</v>
      </c>
      <c r="M105" s="11" t="str">
        <f t="shared" si="20"/>
        <v>Supino inclinado</v>
      </c>
      <c r="N105" s="12" t="str">
        <f t="shared" si="20"/>
        <v>Bíceps</v>
      </c>
      <c r="O105" s="11" t="str">
        <f t="shared" si="20"/>
        <v>Rosca alternada</v>
      </c>
      <c r="P105" s="12" t="str">
        <f t="shared" si="20"/>
        <v>Tríceps</v>
      </c>
      <c r="Q105" s="11" t="str">
        <f t="shared" si="20"/>
        <v>Rosca francesa</v>
      </c>
      <c r="R105" s="11" t="str">
        <f t="shared" si="20"/>
        <v>AnteBraço</v>
      </c>
      <c r="S105" s="11" t="str">
        <f t="shared" si="20"/>
        <v>Rosca punho inv.</v>
      </c>
      <c r="T105" s="11" t="str">
        <f t="shared" si="20"/>
        <v xml:space="preserve">Glúteo </v>
      </c>
      <c r="U105" s="11" t="str">
        <f t="shared" si="20"/>
        <v>Glúteo 4 apoios</v>
      </c>
      <c r="V105" s="12" t="str">
        <f t="shared" si="20"/>
        <v xml:space="preserve">Abdutor </v>
      </c>
      <c r="W105" s="11" t="str">
        <f t="shared" si="20"/>
        <v>Abdutor apo.</v>
      </c>
      <c r="X105" s="12" t="str">
        <f t="shared" si="20"/>
        <v xml:space="preserve">Adutor </v>
      </c>
      <c r="Y105" s="11" t="str">
        <f t="shared" si="20"/>
        <v>Adutor apo.</v>
      </c>
      <c r="Z105" s="12" t="str">
        <f t="shared" si="20"/>
        <v>Coxa (Ant)</v>
      </c>
      <c r="AA105" s="11" t="str">
        <f t="shared" si="20"/>
        <v>Agachamento hack</v>
      </c>
      <c r="AB105" s="12" t="str">
        <f t="shared" si="20"/>
        <v>Coxa (Pos)</v>
      </c>
      <c r="AC105" s="11" t="str">
        <f t="shared" si="20"/>
        <v>Flexão de perna</v>
      </c>
      <c r="AD105" s="12" t="str">
        <f t="shared" si="20"/>
        <v>Perna</v>
      </c>
      <c r="AE105" s="11" t="str">
        <f t="shared" si="20"/>
        <v>Gêmeos sentado</v>
      </c>
      <c r="AF105" s="12" t="str">
        <f t="shared" si="20"/>
        <v>Abdominal</v>
      </c>
      <c r="AG105" s="11" t="str">
        <f t="shared" si="20"/>
        <v>Supra-abdominal</v>
      </c>
    </row>
    <row r="106" spans="1:33" x14ac:dyDescent="0.25">
      <c r="A106" s="344"/>
      <c r="B106" s="11" t="str">
        <f t="shared" si="21"/>
        <v xml:space="preserve">Trapézio </v>
      </c>
      <c r="C106" s="11">
        <f t="shared" si="22"/>
        <v>0</v>
      </c>
      <c r="D106" s="11" t="str">
        <f t="shared" si="20"/>
        <v xml:space="preserve">Trapézio </v>
      </c>
      <c r="E106" s="11">
        <f t="shared" si="20"/>
        <v>0</v>
      </c>
      <c r="F106" s="11" t="str">
        <f t="shared" si="20"/>
        <v>Ombro (Cla/Acr)</v>
      </c>
      <c r="G106" s="11" t="str">
        <f t="shared" si="20"/>
        <v>Elevação frontal</v>
      </c>
      <c r="H106" s="12" t="str">
        <f t="shared" si="20"/>
        <v>Ombro (Esp)</v>
      </c>
      <c r="I106" s="11">
        <f t="shared" si="20"/>
        <v>0</v>
      </c>
      <c r="J106" s="12" t="str">
        <f t="shared" si="20"/>
        <v>Costa</v>
      </c>
      <c r="K106" s="11" t="str">
        <f t="shared" si="20"/>
        <v>Remada unilteral</v>
      </c>
      <c r="L106" s="12" t="str">
        <f t="shared" si="20"/>
        <v>Peito</v>
      </c>
      <c r="M106" s="11" t="str">
        <f t="shared" si="20"/>
        <v>Supino declinado</v>
      </c>
      <c r="N106" s="12" t="str">
        <f t="shared" si="20"/>
        <v>Bíceps</v>
      </c>
      <c r="O106" s="11" t="str">
        <f t="shared" si="20"/>
        <v>Rosca concentrada</v>
      </c>
      <c r="P106" s="12" t="str">
        <f t="shared" si="20"/>
        <v>Tríceps</v>
      </c>
      <c r="Q106" s="11" t="str">
        <f t="shared" si="20"/>
        <v>Extensão de cotovelo (cabo)</v>
      </c>
      <c r="R106" s="11" t="str">
        <f t="shared" si="20"/>
        <v>AnteBraço</v>
      </c>
      <c r="S106" s="11" t="str">
        <f t="shared" si="20"/>
        <v>Rosca direta peg. pro.</v>
      </c>
      <c r="T106" s="11" t="str">
        <f t="shared" si="20"/>
        <v xml:space="preserve">Glúteo </v>
      </c>
      <c r="U106" s="11">
        <f t="shared" si="20"/>
        <v>0</v>
      </c>
      <c r="V106" s="12" t="str">
        <f t="shared" si="20"/>
        <v xml:space="preserve">Abdutor </v>
      </c>
      <c r="W106" s="11" t="str">
        <f t="shared" si="20"/>
        <v>Abdutor cabo</v>
      </c>
      <c r="X106" s="12" t="str">
        <f t="shared" si="20"/>
        <v xml:space="preserve">Adutor </v>
      </c>
      <c r="Y106" s="11" t="str">
        <f t="shared" si="20"/>
        <v>Adutor cabo</v>
      </c>
      <c r="Z106" s="12" t="str">
        <f t="shared" si="20"/>
        <v>Coxa (Ant)</v>
      </c>
      <c r="AA106" s="11" t="str">
        <f t="shared" si="20"/>
        <v>Extensão de perna</v>
      </c>
      <c r="AB106" s="12" t="str">
        <f t="shared" si="20"/>
        <v>Coxa (Pos)</v>
      </c>
      <c r="AC106" s="11" t="str">
        <f t="shared" si="20"/>
        <v>Flexora em pé</v>
      </c>
      <c r="AD106" s="12" t="str">
        <f t="shared" si="20"/>
        <v>Perna</v>
      </c>
      <c r="AE106" s="11" t="str">
        <f t="shared" si="20"/>
        <v>Burrinho maq.</v>
      </c>
      <c r="AF106" s="12" t="str">
        <f t="shared" si="20"/>
        <v>Abdominal</v>
      </c>
      <c r="AG106" s="11" t="str">
        <f t="shared" si="20"/>
        <v>Flexão lateral</v>
      </c>
    </row>
    <row r="107" spans="1:33" x14ac:dyDescent="0.25">
      <c r="A107" s="344"/>
      <c r="B107" s="11" t="str">
        <f t="shared" si="21"/>
        <v xml:space="preserve">Trapézio </v>
      </c>
      <c r="C107" s="11">
        <f t="shared" si="22"/>
        <v>0</v>
      </c>
      <c r="D107" s="11" t="str">
        <f t="shared" si="20"/>
        <v xml:space="preserve">Trapézio </v>
      </c>
      <c r="E107" s="11">
        <f t="shared" si="20"/>
        <v>0</v>
      </c>
      <c r="F107" s="11" t="str">
        <f t="shared" si="20"/>
        <v>Ombro (Cla/Acr)</v>
      </c>
      <c r="G107" s="11">
        <f t="shared" si="20"/>
        <v>0</v>
      </c>
      <c r="H107" s="12" t="str">
        <f t="shared" si="20"/>
        <v>Ombro (Esp)</v>
      </c>
      <c r="I107" s="11">
        <f t="shared" si="20"/>
        <v>0</v>
      </c>
      <c r="J107" s="12" t="str">
        <f t="shared" si="20"/>
        <v>Costa</v>
      </c>
      <c r="K107" s="11" t="str">
        <f t="shared" si="20"/>
        <v>Remada curvada</v>
      </c>
      <c r="L107" s="12" t="str">
        <f t="shared" si="20"/>
        <v>Peito</v>
      </c>
      <c r="M107" s="11" t="str">
        <f t="shared" si="20"/>
        <v>Crucifixo</v>
      </c>
      <c r="N107" s="12" t="str">
        <f t="shared" si="20"/>
        <v>Bíceps</v>
      </c>
      <c r="O107" s="11" t="str">
        <f t="shared" si="20"/>
        <v>Rosca scott</v>
      </c>
      <c r="P107" s="12" t="str">
        <f t="shared" si="20"/>
        <v>Tríceps</v>
      </c>
      <c r="Q107" s="11">
        <f t="shared" si="20"/>
        <v>0</v>
      </c>
      <c r="R107" s="11" t="str">
        <f t="shared" si="20"/>
        <v>AnteBraço</v>
      </c>
      <c r="S107" s="11" t="str">
        <f t="shared" si="20"/>
        <v>Extensão de cotovelo</v>
      </c>
      <c r="T107" s="11" t="str">
        <f t="shared" si="20"/>
        <v xml:space="preserve">Glúteo </v>
      </c>
      <c r="U107" s="11">
        <f t="shared" si="20"/>
        <v>0</v>
      </c>
      <c r="V107" s="12" t="str">
        <f t="shared" si="20"/>
        <v xml:space="preserve">Abdutor </v>
      </c>
      <c r="W107" s="11">
        <f t="shared" si="20"/>
        <v>0</v>
      </c>
      <c r="X107" s="12" t="str">
        <f t="shared" si="20"/>
        <v xml:space="preserve">Adutor </v>
      </c>
      <c r="Y107" s="11">
        <f t="shared" si="20"/>
        <v>0</v>
      </c>
      <c r="Z107" s="12" t="str">
        <f t="shared" si="20"/>
        <v>Coxa (Ant)</v>
      </c>
      <c r="AA107" s="11" t="str">
        <f t="shared" si="20"/>
        <v>Leg press</v>
      </c>
      <c r="AB107" s="12" t="str">
        <f t="shared" si="20"/>
        <v>Coxa (Pos)</v>
      </c>
      <c r="AC107" s="11" t="str">
        <f t="shared" si="20"/>
        <v>Flexora sentado</v>
      </c>
      <c r="AD107" s="12" t="str">
        <f t="shared" si="20"/>
        <v>Perna</v>
      </c>
      <c r="AE107" s="11" t="str">
        <f t="shared" si="20"/>
        <v>Tibial</v>
      </c>
      <c r="AF107" s="12" t="str">
        <f t="shared" si="20"/>
        <v>Abdominal</v>
      </c>
      <c r="AG107" s="11">
        <f t="shared" si="20"/>
        <v>0</v>
      </c>
    </row>
    <row r="108" spans="1:33" x14ac:dyDescent="0.25">
      <c r="A108" s="344"/>
      <c r="B108" s="11" t="str">
        <f t="shared" si="21"/>
        <v xml:space="preserve">Trapézio </v>
      </c>
      <c r="C108" s="11">
        <f t="shared" si="22"/>
        <v>0</v>
      </c>
      <c r="D108" s="11" t="str">
        <f t="shared" si="20"/>
        <v xml:space="preserve">Trapézio </v>
      </c>
      <c r="E108" s="11">
        <f t="shared" si="20"/>
        <v>0</v>
      </c>
      <c r="F108" s="11" t="str">
        <f t="shared" si="20"/>
        <v>Ombro (Cla/Acr)</v>
      </c>
      <c r="G108" s="11">
        <f t="shared" si="20"/>
        <v>0</v>
      </c>
      <c r="H108" s="12" t="str">
        <f t="shared" si="20"/>
        <v>Ombro (Esp)</v>
      </c>
      <c r="I108" s="11">
        <f t="shared" si="20"/>
        <v>0</v>
      </c>
      <c r="J108" s="12" t="str">
        <f t="shared" si="20"/>
        <v>Costa</v>
      </c>
      <c r="K108" s="11" t="str">
        <f t="shared" si="20"/>
        <v>Levantamento terra</v>
      </c>
      <c r="L108" s="12" t="str">
        <f t="shared" si="20"/>
        <v>Peito</v>
      </c>
      <c r="M108" s="11" t="str">
        <f t="shared" si="20"/>
        <v>Cross over</v>
      </c>
      <c r="N108" s="12" t="str">
        <f t="shared" si="20"/>
        <v>Bíceps</v>
      </c>
      <c r="O108" s="11">
        <f t="shared" si="20"/>
        <v>0</v>
      </c>
      <c r="P108" s="12" t="str">
        <f t="shared" si="20"/>
        <v>Tríceps</v>
      </c>
      <c r="Q108" s="11">
        <f t="shared" si="20"/>
        <v>0</v>
      </c>
      <c r="R108" s="11" t="str">
        <f t="shared" si="20"/>
        <v>AnteBraço</v>
      </c>
      <c r="S108" s="11" t="str">
        <f t="shared" si="20"/>
        <v>Extensão cot. uni.</v>
      </c>
      <c r="T108" s="11" t="str">
        <f t="shared" si="20"/>
        <v xml:space="preserve">Glúteo </v>
      </c>
      <c r="U108" s="11">
        <f t="shared" si="20"/>
        <v>0</v>
      </c>
      <c r="V108" s="12" t="str">
        <f t="shared" si="20"/>
        <v xml:space="preserve">Abdutor </v>
      </c>
      <c r="W108" s="11">
        <f t="shared" si="20"/>
        <v>0</v>
      </c>
      <c r="X108" s="12" t="str">
        <f t="shared" si="20"/>
        <v xml:space="preserve">Adutor </v>
      </c>
      <c r="Y108" s="11">
        <f t="shared" si="20"/>
        <v>0</v>
      </c>
      <c r="Z108" s="12" t="str">
        <f t="shared" si="20"/>
        <v>Coxa (Ant)</v>
      </c>
      <c r="AA108" s="11" t="str">
        <f t="shared" si="20"/>
        <v>Avanço</v>
      </c>
      <c r="AB108" s="12" t="str">
        <f t="shared" si="20"/>
        <v>Coxa (Pos)</v>
      </c>
      <c r="AC108" s="11">
        <f t="shared" si="20"/>
        <v>0</v>
      </c>
      <c r="AD108" s="12" t="str">
        <f t="shared" si="20"/>
        <v>Perna</v>
      </c>
      <c r="AE108" s="11">
        <f t="shared" si="20"/>
        <v>0</v>
      </c>
      <c r="AF108" s="12" t="str">
        <f t="shared" si="20"/>
        <v>Abdominal</v>
      </c>
      <c r="AG108" s="11">
        <f t="shared" si="20"/>
        <v>0</v>
      </c>
    </row>
    <row r="109" spans="1:33" x14ac:dyDescent="0.25">
      <c r="A109" s="344"/>
      <c r="B109" s="11" t="str">
        <f t="shared" si="21"/>
        <v xml:space="preserve">Trapézio </v>
      </c>
      <c r="C109" s="11">
        <f t="shared" si="22"/>
        <v>0</v>
      </c>
      <c r="D109" s="11" t="str">
        <f t="shared" si="20"/>
        <v xml:space="preserve">Trapézio </v>
      </c>
      <c r="E109" s="11">
        <f t="shared" si="20"/>
        <v>0</v>
      </c>
      <c r="F109" s="11" t="str">
        <f t="shared" si="20"/>
        <v>Ombro (Cla/Acr)</v>
      </c>
      <c r="G109" s="11">
        <f t="shared" si="20"/>
        <v>0</v>
      </c>
      <c r="H109" s="12" t="str">
        <f t="shared" si="20"/>
        <v>Ombro (Esp)</v>
      </c>
      <c r="I109" s="11">
        <f t="shared" si="20"/>
        <v>0</v>
      </c>
      <c r="J109" s="12" t="str">
        <f t="shared" si="20"/>
        <v>Costa</v>
      </c>
      <c r="K109" s="11" t="str">
        <f t="shared" si="20"/>
        <v>Hiperextensão</v>
      </c>
      <c r="L109" s="12" t="str">
        <f t="shared" si="20"/>
        <v>Peito</v>
      </c>
      <c r="M109" s="11" t="str">
        <f t="shared" si="20"/>
        <v>Voador</v>
      </c>
      <c r="N109" s="12" t="str">
        <f t="shared" si="20"/>
        <v>Bíceps</v>
      </c>
      <c r="O109" s="11">
        <f t="shared" si="20"/>
        <v>0</v>
      </c>
      <c r="P109" s="12" t="str">
        <f t="shared" si="20"/>
        <v>Tríceps</v>
      </c>
      <c r="Q109" s="11">
        <f t="shared" si="20"/>
        <v>0</v>
      </c>
      <c r="R109" s="11" t="str">
        <f t="shared" si="20"/>
        <v>AnteBraço</v>
      </c>
      <c r="S109" s="11" t="str">
        <f t="shared" si="20"/>
        <v>Tríceps uni. Curvado</v>
      </c>
      <c r="T109" s="11" t="str">
        <f t="shared" si="20"/>
        <v xml:space="preserve">Glúteo </v>
      </c>
      <c r="U109" s="11">
        <f t="shared" si="20"/>
        <v>0</v>
      </c>
      <c r="V109" s="12" t="str">
        <f t="shared" si="20"/>
        <v xml:space="preserve">Abdutor </v>
      </c>
      <c r="W109" s="11">
        <f t="shared" si="20"/>
        <v>0</v>
      </c>
      <c r="X109" s="12" t="str">
        <f t="shared" si="20"/>
        <v xml:space="preserve">Adutor </v>
      </c>
      <c r="Y109" s="11">
        <f t="shared" si="20"/>
        <v>0</v>
      </c>
      <c r="Z109" s="12" t="str">
        <f t="shared" si="20"/>
        <v>Coxa (Ant)</v>
      </c>
      <c r="AA109" s="11">
        <f t="shared" si="20"/>
        <v>0</v>
      </c>
      <c r="AB109" s="12" t="str">
        <f t="shared" si="20"/>
        <v>Coxa (Pos)</v>
      </c>
      <c r="AC109" s="11">
        <f t="shared" si="20"/>
        <v>0</v>
      </c>
      <c r="AD109" s="12" t="str">
        <f t="shared" si="20"/>
        <v>Perna</v>
      </c>
      <c r="AE109" s="11">
        <f t="shared" si="20"/>
        <v>0</v>
      </c>
      <c r="AF109" s="12" t="str">
        <f t="shared" si="20"/>
        <v>Abdominal</v>
      </c>
      <c r="AG109" s="11">
        <f t="shared" si="20"/>
        <v>0</v>
      </c>
    </row>
    <row r="110" spans="1:33" x14ac:dyDescent="0.25">
      <c r="A110" s="344"/>
      <c r="B110" s="11" t="str">
        <f t="shared" si="21"/>
        <v xml:space="preserve">Trapézio </v>
      </c>
      <c r="C110" s="11">
        <f t="shared" si="22"/>
        <v>0</v>
      </c>
      <c r="D110" s="11" t="str">
        <f t="shared" si="20"/>
        <v xml:space="preserve">Trapézio </v>
      </c>
      <c r="E110" s="11">
        <f t="shared" si="20"/>
        <v>0</v>
      </c>
      <c r="F110" s="11" t="str">
        <f t="shared" si="20"/>
        <v>Ombro (Cla/Acr)</v>
      </c>
      <c r="G110" s="11">
        <f t="shared" si="20"/>
        <v>0</v>
      </c>
      <c r="H110" s="12" t="str">
        <f t="shared" si="20"/>
        <v>Ombro (Esp)</v>
      </c>
      <c r="I110" s="11">
        <f t="shared" si="20"/>
        <v>0</v>
      </c>
      <c r="J110" s="12" t="str">
        <f t="shared" si="20"/>
        <v>Costa</v>
      </c>
      <c r="K110" s="11">
        <f t="shared" si="20"/>
        <v>0</v>
      </c>
      <c r="L110" s="12" t="str">
        <f t="shared" si="20"/>
        <v>Peito</v>
      </c>
      <c r="M110" s="11" t="str">
        <f t="shared" si="20"/>
        <v>Paralelas</v>
      </c>
      <c r="N110" s="12" t="str">
        <f t="shared" si="20"/>
        <v>Bíceps</v>
      </c>
      <c r="O110" s="11">
        <f t="shared" si="20"/>
        <v>0</v>
      </c>
      <c r="P110" s="12" t="str">
        <f t="shared" si="20"/>
        <v>Tríceps</v>
      </c>
      <c r="Q110" s="11">
        <f t="shared" si="20"/>
        <v>0</v>
      </c>
      <c r="R110" s="11" t="str">
        <f t="shared" si="20"/>
        <v>AnteBraço</v>
      </c>
      <c r="S110" s="11">
        <f t="shared" si="20"/>
        <v>0</v>
      </c>
      <c r="T110" s="11" t="str">
        <f t="shared" si="20"/>
        <v xml:space="preserve">Glúteo </v>
      </c>
      <c r="U110" s="11">
        <f t="shared" si="20"/>
        <v>0</v>
      </c>
      <c r="V110" s="12" t="str">
        <f t="shared" si="20"/>
        <v xml:space="preserve">Abdutor </v>
      </c>
      <c r="W110" s="11">
        <f t="shared" si="20"/>
        <v>0</v>
      </c>
      <c r="X110" s="12" t="str">
        <f t="shared" si="20"/>
        <v xml:space="preserve">Adutor </v>
      </c>
      <c r="Y110" s="11">
        <f t="shared" si="20"/>
        <v>0</v>
      </c>
      <c r="Z110" s="12" t="str">
        <f t="shared" si="20"/>
        <v>Coxa (Ant)</v>
      </c>
      <c r="AA110" s="11">
        <f t="shared" si="20"/>
        <v>0</v>
      </c>
      <c r="AB110" s="12" t="str">
        <f t="shared" si="20"/>
        <v>Coxa (Pos)</v>
      </c>
      <c r="AC110" s="11">
        <f t="shared" si="20"/>
        <v>0</v>
      </c>
      <c r="AD110" s="12" t="str">
        <f t="shared" si="20"/>
        <v>Perna</v>
      </c>
      <c r="AE110" s="11">
        <f t="shared" si="20"/>
        <v>0</v>
      </c>
      <c r="AF110" s="12" t="str">
        <f t="shared" si="20"/>
        <v>Abdominal</v>
      </c>
      <c r="AG110" s="11">
        <f t="shared" si="20"/>
        <v>0</v>
      </c>
    </row>
    <row r="111" spans="1:33" x14ac:dyDescent="0.25">
      <c r="A111" s="344"/>
      <c r="B111" s="11" t="str">
        <f t="shared" si="21"/>
        <v xml:space="preserve">Trapézio </v>
      </c>
      <c r="C111" s="11">
        <f t="shared" si="22"/>
        <v>0</v>
      </c>
      <c r="D111" s="11" t="str">
        <f t="shared" si="20"/>
        <v xml:space="preserve">Trapézio </v>
      </c>
      <c r="E111" s="11">
        <f t="shared" si="20"/>
        <v>0</v>
      </c>
      <c r="F111" s="11" t="str">
        <f t="shared" si="20"/>
        <v>Ombro (Cla/Acr)</v>
      </c>
      <c r="G111" s="11">
        <f t="shared" si="20"/>
        <v>0</v>
      </c>
      <c r="H111" s="12" t="str">
        <f t="shared" si="20"/>
        <v>Ombro (Esp)</v>
      </c>
      <c r="I111" s="11">
        <f t="shared" si="20"/>
        <v>0</v>
      </c>
      <c r="J111" s="12" t="str">
        <f t="shared" si="20"/>
        <v>Costa</v>
      </c>
      <c r="K111" s="11">
        <f t="shared" si="20"/>
        <v>0</v>
      </c>
      <c r="L111" s="12" t="str">
        <f t="shared" si="20"/>
        <v>Peito</v>
      </c>
      <c r="M111" s="11">
        <f t="shared" si="20"/>
        <v>0</v>
      </c>
      <c r="N111" s="12" t="str">
        <f t="shared" si="20"/>
        <v>Bíceps</v>
      </c>
      <c r="O111" s="11">
        <f t="shared" si="20"/>
        <v>0</v>
      </c>
      <c r="P111" s="12" t="str">
        <f t="shared" si="20"/>
        <v>Tríceps</v>
      </c>
      <c r="Q111" s="11">
        <f t="shared" si="20"/>
        <v>0</v>
      </c>
      <c r="R111" s="11" t="str">
        <f t="shared" si="20"/>
        <v>AnteBraço</v>
      </c>
      <c r="S111" s="11">
        <f t="shared" si="20"/>
        <v>0</v>
      </c>
      <c r="T111" s="11" t="str">
        <f t="shared" si="20"/>
        <v xml:space="preserve">Glúteo </v>
      </c>
      <c r="U111" s="11">
        <f t="shared" si="20"/>
        <v>0</v>
      </c>
      <c r="V111" s="12" t="str">
        <f t="shared" si="20"/>
        <v xml:space="preserve">Abdutor </v>
      </c>
      <c r="W111" s="11">
        <f t="shared" si="20"/>
        <v>0</v>
      </c>
      <c r="X111" s="12" t="str">
        <f t="shared" si="20"/>
        <v xml:space="preserve">Adutor </v>
      </c>
      <c r="Y111" s="11">
        <f t="shared" si="20"/>
        <v>0</v>
      </c>
      <c r="Z111" s="12" t="str">
        <f t="shared" si="20"/>
        <v>Coxa (Ant)</v>
      </c>
      <c r="AA111" s="11">
        <f t="shared" si="20"/>
        <v>0</v>
      </c>
      <c r="AB111" s="12" t="str">
        <f t="shared" si="20"/>
        <v>Coxa (Pos)</v>
      </c>
      <c r="AC111" s="11">
        <f t="shared" si="20"/>
        <v>0</v>
      </c>
      <c r="AD111" s="12" t="str">
        <f t="shared" si="20"/>
        <v>Perna</v>
      </c>
      <c r="AE111" s="11">
        <f t="shared" si="20"/>
        <v>0</v>
      </c>
      <c r="AF111" s="12" t="str">
        <f t="shared" si="20"/>
        <v>Abdominal</v>
      </c>
      <c r="AG111" s="11">
        <f t="shared" si="20"/>
        <v>0</v>
      </c>
    </row>
    <row r="112" spans="1:33" x14ac:dyDescent="0.25">
      <c r="A112" s="344"/>
      <c r="B112" s="11" t="str">
        <f t="shared" si="21"/>
        <v xml:space="preserve">Trapézio </v>
      </c>
      <c r="C112" s="11">
        <f t="shared" si="22"/>
        <v>0</v>
      </c>
      <c r="D112" s="11" t="str">
        <f t="shared" si="20"/>
        <v xml:space="preserve">Trapézio </v>
      </c>
      <c r="E112" s="11">
        <f t="shared" si="20"/>
        <v>0</v>
      </c>
      <c r="F112" s="11" t="str">
        <f t="shared" si="20"/>
        <v>Ombro (Cla/Acr)</v>
      </c>
      <c r="G112" s="11">
        <f t="shared" si="20"/>
        <v>0</v>
      </c>
      <c r="H112" s="12" t="str">
        <f t="shared" si="20"/>
        <v>Ombro (Esp)</v>
      </c>
      <c r="I112" s="11">
        <f t="shared" si="20"/>
        <v>0</v>
      </c>
      <c r="J112" s="12" t="str">
        <f t="shared" si="20"/>
        <v>Costa</v>
      </c>
      <c r="K112" s="11">
        <f t="shared" si="20"/>
        <v>0</v>
      </c>
      <c r="L112" s="12" t="str">
        <f t="shared" si="20"/>
        <v>Peito</v>
      </c>
      <c r="M112" s="11">
        <f t="shared" si="20"/>
        <v>0</v>
      </c>
      <c r="N112" s="12" t="str">
        <f t="shared" si="20"/>
        <v>Bíceps</v>
      </c>
      <c r="O112" s="11">
        <f t="shared" si="20"/>
        <v>0</v>
      </c>
      <c r="P112" s="12" t="str">
        <f t="shared" si="20"/>
        <v>Tríceps</v>
      </c>
      <c r="Q112" s="11">
        <f t="shared" si="20"/>
        <v>0</v>
      </c>
      <c r="R112" s="11" t="str">
        <f t="shared" si="20"/>
        <v>AnteBraço</v>
      </c>
      <c r="S112" s="11">
        <f t="shared" ref="S112:AG120" si="23">S92</f>
        <v>0</v>
      </c>
      <c r="T112" s="11" t="str">
        <f t="shared" si="23"/>
        <v xml:space="preserve">Glúteo </v>
      </c>
      <c r="U112" s="11">
        <f t="shared" si="23"/>
        <v>0</v>
      </c>
      <c r="V112" s="12" t="str">
        <f t="shared" si="23"/>
        <v xml:space="preserve">Abdutor </v>
      </c>
      <c r="W112" s="11">
        <f t="shared" si="23"/>
        <v>0</v>
      </c>
      <c r="X112" s="12" t="str">
        <f t="shared" si="23"/>
        <v xml:space="preserve">Adutor </v>
      </c>
      <c r="Y112" s="11">
        <f t="shared" si="23"/>
        <v>0</v>
      </c>
      <c r="Z112" s="12" t="str">
        <f t="shared" si="23"/>
        <v>Coxa (Ant)</v>
      </c>
      <c r="AA112" s="11">
        <f t="shared" si="23"/>
        <v>0</v>
      </c>
      <c r="AB112" s="12" t="str">
        <f t="shared" si="23"/>
        <v>Coxa (Pos)</v>
      </c>
      <c r="AC112" s="11">
        <f t="shared" si="23"/>
        <v>0</v>
      </c>
      <c r="AD112" s="12" t="str">
        <f t="shared" si="23"/>
        <v>Perna</v>
      </c>
      <c r="AE112" s="11">
        <f t="shared" si="23"/>
        <v>0</v>
      </c>
      <c r="AF112" s="12" t="str">
        <f t="shared" si="23"/>
        <v>Abdominal</v>
      </c>
      <c r="AG112" s="11">
        <f t="shared" si="23"/>
        <v>0</v>
      </c>
    </row>
    <row r="113" spans="1:33" x14ac:dyDescent="0.25">
      <c r="A113" s="344"/>
      <c r="B113" s="11" t="str">
        <f t="shared" si="21"/>
        <v xml:space="preserve">Trapézio </v>
      </c>
      <c r="C113" s="11">
        <f t="shared" si="22"/>
        <v>0</v>
      </c>
      <c r="D113" s="11" t="str">
        <f t="shared" ref="D113:R120" si="24">D93</f>
        <v xml:space="preserve">Trapézio </v>
      </c>
      <c r="E113" s="11">
        <f t="shared" si="24"/>
        <v>0</v>
      </c>
      <c r="F113" s="11" t="str">
        <f t="shared" si="24"/>
        <v>Ombro (Cla/Acr)</v>
      </c>
      <c r="G113" s="11">
        <f t="shared" si="24"/>
        <v>0</v>
      </c>
      <c r="H113" s="12" t="str">
        <f t="shared" si="24"/>
        <v>Ombro (Esp)</v>
      </c>
      <c r="I113" s="11">
        <f t="shared" si="24"/>
        <v>0</v>
      </c>
      <c r="J113" s="12" t="str">
        <f t="shared" si="24"/>
        <v>Costa</v>
      </c>
      <c r="K113" s="11">
        <f t="shared" si="24"/>
        <v>0</v>
      </c>
      <c r="L113" s="12" t="str">
        <f t="shared" si="24"/>
        <v>Peito</v>
      </c>
      <c r="M113" s="11">
        <f t="shared" si="24"/>
        <v>0</v>
      </c>
      <c r="N113" s="12" t="str">
        <f t="shared" si="24"/>
        <v>Bíceps</v>
      </c>
      <c r="O113" s="11">
        <f t="shared" si="24"/>
        <v>0</v>
      </c>
      <c r="P113" s="12" t="str">
        <f t="shared" si="24"/>
        <v>Tríceps</v>
      </c>
      <c r="Q113" s="11">
        <f t="shared" si="24"/>
        <v>0</v>
      </c>
      <c r="R113" s="11" t="str">
        <f t="shared" si="24"/>
        <v>AnteBraço</v>
      </c>
      <c r="S113" s="11">
        <f t="shared" si="23"/>
        <v>0</v>
      </c>
      <c r="T113" s="11" t="str">
        <f t="shared" si="23"/>
        <v xml:space="preserve">Glúteo </v>
      </c>
      <c r="U113" s="11">
        <f t="shared" si="23"/>
        <v>0</v>
      </c>
      <c r="V113" s="12" t="str">
        <f t="shared" si="23"/>
        <v xml:space="preserve">Abdutor </v>
      </c>
      <c r="W113" s="11">
        <f t="shared" si="23"/>
        <v>0</v>
      </c>
      <c r="X113" s="12" t="str">
        <f t="shared" si="23"/>
        <v xml:space="preserve">Adutor </v>
      </c>
      <c r="Y113" s="11">
        <f t="shared" si="23"/>
        <v>0</v>
      </c>
      <c r="Z113" s="12" t="str">
        <f t="shared" si="23"/>
        <v>Coxa (Ant)</v>
      </c>
      <c r="AA113" s="11">
        <f t="shared" si="23"/>
        <v>0</v>
      </c>
      <c r="AB113" s="12" t="str">
        <f t="shared" si="23"/>
        <v>Coxa (Pos)</v>
      </c>
      <c r="AC113" s="11">
        <f t="shared" si="23"/>
        <v>0</v>
      </c>
      <c r="AD113" s="12" t="str">
        <f t="shared" si="23"/>
        <v>Perna</v>
      </c>
      <c r="AE113" s="11">
        <f t="shared" si="23"/>
        <v>0</v>
      </c>
      <c r="AF113" s="12" t="str">
        <f t="shared" si="23"/>
        <v>Abdominal</v>
      </c>
      <c r="AG113" s="11">
        <f t="shared" si="23"/>
        <v>0</v>
      </c>
    </row>
    <row r="114" spans="1:33" x14ac:dyDescent="0.25">
      <c r="A114" s="344"/>
      <c r="B114" s="11" t="str">
        <f t="shared" si="21"/>
        <v xml:space="preserve">Trapézio </v>
      </c>
      <c r="C114" s="11">
        <f t="shared" si="22"/>
        <v>0</v>
      </c>
      <c r="D114" s="11" t="str">
        <f t="shared" si="24"/>
        <v xml:space="preserve">Trapézio </v>
      </c>
      <c r="E114" s="11">
        <f t="shared" si="24"/>
        <v>0</v>
      </c>
      <c r="F114" s="11" t="str">
        <f t="shared" si="24"/>
        <v>Ombro (Cla/Acr)</v>
      </c>
      <c r="G114" s="11">
        <f t="shared" si="24"/>
        <v>0</v>
      </c>
      <c r="H114" s="12" t="str">
        <f t="shared" si="24"/>
        <v>Ombro (Esp)</v>
      </c>
      <c r="I114" s="11">
        <f t="shared" si="24"/>
        <v>0</v>
      </c>
      <c r="J114" s="12" t="str">
        <f t="shared" si="24"/>
        <v>Costa</v>
      </c>
      <c r="K114" s="11">
        <f t="shared" si="24"/>
        <v>0</v>
      </c>
      <c r="L114" s="12" t="str">
        <f t="shared" si="24"/>
        <v>Peito</v>
      </c>
      <c r="M114" s="11">
        <f t="shared" si="24"/>
        <v>0</v>
      </c>
      <c r="N114" s="12" t="str">
        <f t="shared" si="24"/>
        <v>Bíceps</v>
      </c>
      <c r="O114" s="11">
        <f t="shared" si="24"/>
        <v>0</v>
      </c>
      <c r="P114" s="12" t="str">
        <f t="shared" si="24"/>
        <v>Tríceps</v>
      </c>
      <c r="Q114" s="11">
        <f t="shared" si="24"/>
        <v>0</v>
      </c>
      <c r="R114" s="11" t="str">
        <f t="shared" si="24"/>
        <v>AnteBraço</v>
      </c>
      <c r="S114" s="11">
        <f t="shared" si="23"/>
        <v>0</v>
      </c>
      <c r="T114" s="11" t="str">
        <f t="shared" si="23"/>
        <v xml:space="preserve">Glúteo </v>
      </c>
      <c r="U114" s="11">
        <f t="shared" si="23"/>
        <v>0</v>
      </c>
      <c r="V114" s="12" t="str">
        <f t="shared" si="23"/>
        <v xml:space="preserve">Abdutor </v>
      </c>
      <c r="W114" s="11">
        <f t="shared" si="23"/>
        <v>0</v>
      </c>
      <c r="X114" s="12" t="str">
        <f t="shared" si="23"/>
        <v xml:space="preserve">Adutor </v>
      </c>
      <c r="Y114" s="11">
        <f t="shared" si="23"/>
        <v>0</v>
      </c>
      <c r="Z114" s="12" t="str">
        <f t="shared" si="23"/>
        <v>Coxa (Ant)</v>
      </c>
      <c r="AA114" s="11">
        <f t="shared" si="23"/>
        <v>0</v>
      </c>
      <c r="AB114" s="12" t="str">
        <f t="shared" si="23"/>
        <v>Coxa (Pos)</v>
      </c>
      <c r="AC114" s="11">
        <f t="shared" si="23"/>
        <v>0</v>
      </c>
      <c r="AD114" s="12" t="str">
        <f t="shared" si="23"/>
        <v>Perna</v>
      </c>
      <c r="AE114" s="11">
        <f t="shared" si="23"/>
        <v>0</v>
      </c>
      <c r="AF114" s="12" t="str">
        <f t="shared" si="23"/>
        <v>Abdominal</v>
      </c>
      <c r="AG114" s="11">
        <f t="shared" si="23"/>
        <v>0</v>
      </c>
    </row>
    <row r="115" spans="1:33" x14ac:dyDescent="0.25">
      <c r="A115" s="344"/>
      <c r="B115" s="11" t="str">
        <f t="shared" si="21"/>
        <v xml:space="preserve">Trapézio </v>
      </c>
      <c r="C115" s="11">
        <f t="shared" si="22"/>
        <v>0</v>
      </c>
      <c r="D115" s="11" t="str">
        <f t="shared" si="24"/>
        <v xml:space="preserve">Trapézio </v>
      </c>
      <c r="E115" s="11">
        <f t="shared" si="24"/>
        <v>0</v>
      </c>
      <c r="F115" s="11" t="str">
        <f t="shared" si="24"/>
        <v>Ombro (Cla/Acr)</v>
      </c>
      <c r="G115" s="11">
        <f t="shared" si="24"/>
        <v>0</v>
      </c>
      <c r="H115" s="12" t="str">
        <f t="shared" si="24"/>
        <v>Ombro (Esp)</v>
      </c>
      <c r="I115" s="11">
        <f t="shared" si="24"/>
        <v>0</v>
      </c>
      <c r="J115" s="12" t="str">
        <f t="shared" si="24"/>
        <v>Costa</v>
      </c>
      <c r="K115" s="11">
        <f t="shared" si="24"/>
        <v>0</v>
      </c>
      <c r="L115" s="12" t="str">
        <f t="shared" si="24"/>
        <v>Peito</v>
      </c>
      <c r="M115" s="11">
        <f t="shared" si="24"/>
        <v>0</v>
      </c>
      <c r="N115" s="12" t="str">
        <f t="shared" si="24"/>
        <v>Bíceps</v>
      </c>
      <c r="O115" s="11">
        <f t="shared" si="24"/>
        <v>0</v>
      </c>
      <c r="P115" s="12" t="str">
        <f t="shared" si="24"/>
        <v>Tríceps</v>
      </c>
      <c r="Q115" s="11">
        <f t="shared" si="24"/>
        <v>0</v>
      </c>
      <c r="R115" s="11" t="str">
        <f t="shared" si="24"/>
        <v>AnteBraço</v>
      </c>
      <c r="S115" s="11">
        <f t="shared" si="23"/>
        <v>0</v>
      </c>
      <c r="T115" s="11" t="str">
        <f t="shared" si="23"/>
        <v xml:space="preserve">Glúteo </v>
      </c>
      <c r="U115" s="11">
        <f t="shared" si="23"/>
        <v>0</v>
      </c>
      <c r="V115" s="12" t="str">
        <f t="shared" si="23"/>
        <v xml:space="preserve">Abdutor </v>
      </c>
      <c r="W115" s="11">
        <f t="shared" si="23"/>
        <v>0</v>
      </c>
      <c r="X115" s="12" t="str">
        <f t="shared" si="23"/>
        <v xml:space="preserve">Adutor </v>
      </c>
      <c r="Y115" s="11">
        <f t="shared" si="23"/>
        <v>0</v>
      </c>
      <c r="Z115" s="12" t="str">
        <f t="shared" si="23"/>
        <v>Coxa (Ant)</v>
      </c>
      <c r="AA115" s="11">
        <f t="shared" si="23"/>
        <v>0</v>
      </c>
      <c r="AB115" s="12" t="str">
        <f t="shared" si="23"/>
        <v>Coxa (Pos)</v>
      </c>
      <c r="AC115" s="11">
        <f t="shared" si="23"/>
        <v>0</v>
      </c>
      <c r="AD115" s="12" t="str">
        <f t="shared" si="23"/>
        <v>Perna</v>
      </c>
      <c r="AE115" s="11">
        <f t="shared" si="23"/>
        <v>0</v>
      </c>
      <c r="AF115" s="12" t="str">
        <f t="shared" si="23"/>
        <v>Abdominal</v>
      </c>
      <c r="AG115" s="11">
        <f t="shared" si="23"/>
        <v>0</v>
      </c>
    </row>
    <row r="116" spans="1:33" x14ac:dyDescent="0.25">
      <c r="A116" s="344"/>
      <c r="B116" s="11" t="str">
        <f t="shared" si="21"/>
        <v xml:space="preserve">Trapézio </v>
      </c>
      <c r="C116" s="11">
        <f t="shared" si="22"/>
        <v>0</v>
      </c>
      <c r="D116" s="11" t="str">
        <f t="shared" si="24"/>
        <v xml:space="preserve">Trapézio </v>
      </c>
      <c r="E116" s="11">
        <f t="shared" si="24"/>
        <v>0</v>
      </c>
      <c r="F116" s="11" t="str">
        <f t="shared" si="24"/>
        <v>Ombro (Cla/Acr)</v>
      </c>
      <c r="G116" s="11">
        <f t="shared" si="24"/>
        <v>0</v>
      </c>
      <c r="H116" s="12" t="str">
        <f t="shared" si="24"/>
        <v>Ombro (Esp)</v>
      </c>
      <c r="I116" s="11">
        <f t="shared" si="24"/>
        <v>0</v>
      </c>
      <c r="J116" s="12" t="str">
        <f t="shared" si="24"/>
        <v>Costa</v>
      </c>
      <c r="K116" s="11">
        <f t="shared" si="24"/>
        <v>0</v>
      </c>
      <c r="L116" s="12" t="str">
        <f t="shared" si="24"/>
        <v>Peito</v>
      </c>
      <c r="M116" s="11">
        <f t="shared" si="24"/>
        <v>0</v>
      </c>
      <c r="N116" s="12" t="str">
        <f t="shared" si="24"/>
        <v>Bíceps</v>
      </c>
      <c r="O116" s="11">
        <f t="shared" si="24"/>
        <v>0</v>
      </c>
      <c r="P116" s="12" t="str">
        <f t="shared" si="24"/>
        <v>Tríceps</v>
      </c>
      <c r="Q116" s="11">
        <f t="shared" si="24"/>
        <v>0</v>
      </c>
      <c r="R116" s="11" t="str">
        <f t="shared" si="24"/>
        <v>AnteBraço</v>
      </c>
      <c r="S116" s="11">
        <f t="shared" si="23"/>
        <v>0</v>
      </c>
      <c r="T116" s="11" t="str">
        <f t="shared" si="23"/>
        <v xml:space="preserve">Glúteo </v>
      </c>
      <c r="U116" s="11">
        <f t="shared" si="23"/>
        <v>0</v>
      </c>
      <c r="V116" s="12" t="str">
        <f t="shared" si="23"/>
        <v xml:space="preserve">Abdutor </v>
      </c>
      <c r="W116" s="11">
        <f t="shared" si="23"/>
        <v>0</v>
      </c>
      <c r="X116" s="12" t="str">
        <f t="shared" si="23"/>
        <v xml:space="preserve">Adutor </v>
      </c>
      <c r="Y116" s="11">
        <f t="shared" si="23"/>
        <v>0</v>
      </c>
      <c r="Z116" s="12" t="str">
        <f t="shared" si="23"/>
        <v>Coxa (Ant)</v>
      </c>
      <c r="AA116" s="11">
        <f t="shared" si="23"/>
        <v>0</v>
      </c>
      <c r="AB116" s="12" t="str">
        <f t="shared" si="23"/>
        <v>Coxa (Pos)</v>
      </c>
      <c r="AC116" s="11">
        <f t="shared" si="23"/>
        <v>0</v>
      </c>
      <c r="AD116" s="12" t="str">
        <f t="shared" si="23"/>
        <v>Perna</v>
      </c>
      <c r="AE116" s="11">
        <f t="shared" si="23"/>
        <v>0</v>
      </c>
      <c r="AF116" s="12" t="str">
        <f t="shared" si="23"/>
        <v>Abdominal</v>
      </c>
      <c r="AG116" s="11">
        <f t="shared" si="23"/>
        <v>0</v>
      </c>
    </row>
    <row r="117" spans="1:33" x14ac:dyDescent="0.25">
      <c r="A117" s="344"/>
      <c r="B117" s="11" t="str">
        <f t="shared" si="21"/>
        <v xml:space="preserve">Trapézio </v>
      </c>
      <c r="C117" s="11">
        <f t="shared" si="22"/>
        <v>0</v>
      </c>
      <c r="D117" s="11" t="str">
        <f t="shared" si="24"/>
        <v xml:space="preserve">Trapézio </v>
      </c>
      <c r="E117" s="11">
        <f t="shared" si="24"/>
        <v>0</v>
      </c>
      <c r="F117" s="11" t="str">
        <f t="shared" si="24"/>
        <v>Ombro (Cla/Acr)</v>
      </c>
      <c r="G117" s="11">
        <f t="shared" si="24"/>
        <v>0</v>
      </c>
      <c r="H117" s="12" t="str">
        <f t="shared" si="24"/>
        <v>Ombro (Esp)</v>
      </c>
      <c r="I117" s="11">
        <f t="shared" si="24"/>
        <v>0</v>
      </c>
      <c r="J117" s="12" t="str">
        <f t="shared" si="24"/>
        <v>Costa</v>
      </c>
      <c r="K117" s="11">
        <f t="shared" si="24"/>
        <v>0</v>
      </c>
      <c r="L117" s="12" t="str">
        <f t="shared" si="24"/>
        <v>Peito</v>
      </c>
      <c r="M117" s="11">
        <f t="shared" si="24"/>
        <v>0</v>
      </c>
      <c r="N117" s="12" t="str">
        <f t="shared" si="24"/>
        <v>Bíceps</v>
      </c>
      <c r="O117" s="11">
        <f t="shared" si="24"/>
        <v>0</v>
      </c>
      <c r="P117" s="12" t="str">
        <f t="shared" si="24"/>
        <v>Tríceps</v>
      </c>
      <c r="Q117" s="11">
        <f t="shared" si="24"/>
        <v>0</v>
      </c>
      <c r="R117" s="11" t="str">
        <f t="shared" si="24"/>
        <v>AnteBraço</v>
      </c>
      <c r="S117" s="11">
        <f t="shared" si="23"/>
        <v>0</v>
      </c>
      <c r="T117" s="11" t="str">
        <f t="shared" si="23"/>
        <v xml:space="preserve">Glúteo </v>
      </c>
      <c r="U117" s="11">
        <f t="shared" si="23"/>
        <v>0</v>
      </c>
      <c r="V117" s="12" t="str">
        <f t="shared" si="23"/>
        <v xml:space="preserve">Abdutor </v>
      </c>
      <c r="W117" s="11">
        <f t="shared" si="23"/>
        <v>0</v>
      </c>
      <c r="X117" s="12" t="str">
        <f t="shared" si="23"/>
        <v xml:space="preserve">Adutor </v>
      </c>
      <c r="Y117" s="11">
        <f t="shared" si="23"/>
        <v>0</v>
      </c>
      <c r="Z117" s="12" t="str">
        <f t="shared" si="23"/>
        <v>Coxa (Ant)</v>
      </c>
      <c r="AA117" s="11">
        <f t="shared" si="23"/>
        <v>0</v>
      </c>
      <c r="AB117" s="12" t="str">
        <f t="shared" si="23"/>
        <v>Coxa (Pos)</v>
      </c>
      <c r="AC117" s="11">
        <f t="shared" si="23"/>
        <v>0</v>
      </c>
      <c r="AD117" s="12" t="str">
        <f t="shared" si="23"/>
        <v>Perna</v>
      </c>
      <c r="AE117" s="11">
        <f t="shared" si="23"/>
        <v>0</v>
      </c>
      <c r="AF117" s="12" t="str">
        <f t="shared" si="23"/>
        <v>Abdominal</v>
      </c>
      <c r="AG117" s="11">
        <f t="shared" si="23"/>
        <v>0</v>
      </c>
    </row>
    <row r="118" spans="1:33" x14ac:dyDescent="0.25">
      <c r="A118" s="344"/>
      <c r="B118" s="11" t="str">
        <f t="shared" si="21"/>
        <v xml:space="preserve">Trapézio </v>
      </c>
      <c r="C118" s="11">
        <f t="shared" si="22"/>
        <v>0</v>
      </c>
      <c r="D118" s="11" t="str">
        <f t="shared" si="24"/>
        <v xml:space="preserve">Trapézio </v>
      </c>
      <c r="E118" s="11">
        <f t="shared" si="24"/>
        <v>0</v>
      </c>
      <c r="F118" s="11" t="str">
        <f t="shared" si="24"/>
        <v>Ombro (Cla/Acr)</v>
      </c>
      <c r="G118" s="11">
        <f t="shared" si="24"/>
        <v>0</v>
      </c>
      <c r="H118" s="12" t="str">
        <f t="shared" si="24"/>
        <v>Ombro (Esp)</v>
      </c>
      <c r="I118" s="11">
        <f t="shared" si="24"/>
        <v>0</v>
      </c>
      <c r="J118" s="12" t="str">
        <f t="shared" si="24"/>
        <v>Costa</v>
      </c>
      <c r="K118" s="11">
        <f t="shared" si="24"/>
        <v>0</v>
      </c>
      <c r="L118" s="12" t="str">
        <f t="shared" si="24"/>
        <v>Peito</v>
      </c>
      <c r="M118" s="11">
        <f t="shared" si="24"/>
        <v>0</v>
      </c>
      <c r="N118" s="12" t="str">
        <f t="shared" si="24"/>
        <v>Bíceps</v>
      </c>
      <c r="O118" s="11">
        <f t="shared" si="24"/>
        <v>0</v>
      </c>
      <c r="P118" s="12" t="str">
        <f t="shared" si="24"/>
        <v>Tríceps</v>
      </c>
      <c r="Q118" s="11">
        <f t="shared" si="24"/>
        <v>0</v>
      </c>
      <c r="R118" s="11" t="str">
        <f t="shared" si="24"/>
        <v>AnteBraço</v>
      </c>
      <c r="S118" s="11">
        <f t="shared" si="23"/>
        <v>0</v>
      </c>
      <c r="T118" s="11" t="str">
        <f t="shared" si="23"/>
        <v xml:space="preserve">Glúteo </v>
      </c>
      <c r="U118" s="11">
        <f t="shared" si="23"/>
        <v>0</v>
      </c>
      <c r="V118" s="12" t="str">
        <f t="shared" si="23"/>
        <v xml:space="preserve">Abdutor </v>
      </c>
      <c r="W118" s="11">
        <f t="shared" si="23"/>
        <v>0</v>
      </c>
      <c r="X118" s="12" t="str">
        <f t="shared" si="23"/>
        <v xml:space="preserve">Adutor </v>
      </c>
      <c r="Y118" s="11">
        <f t="shared" si="23"/>
        <v>0</v>
      </c>
      <c r="Z118" s="12" t="str">
        <f t="shared" si="23"/>
        <v>Coxa (Ant)</v>
      </c>
      <c r="AA118" s="11">
        <f t="shared" si="23"/>
        <v>0</v>
      </c>
      <c r="AB118" s="12" t="str">
        <f t="shared" si="23"/>
        <v>Coxa (Pos)</v>
      </c>
      <c r="AC118" s="11">
        <f t="shared" si="23"/>
        <v>0</v>
      </c>
      <c r="AD118" s="12" t="str">
        <f t="shared" si="23"/>
        <v>Perna</v>
      </c>
      <c r="AE118" s="11">
        <f t="shared" si="23"/>
        <v>0</v>
      </c>
      <c r="AF118" s="12" t="str">
        <f t="shared" si="23"/>
        <v>Abdominal</v>
      </c>
      <c r="AG118" s="11">
        <f t="shared" si="23"/>
        <v>0</v>
      </c>
    </row>
    <row r="119" spans="1:33" x14ac:dyDescent="0.25">
      <c r="A119" s="344"/>
      <c r="B119" s="11" t="str">
        <f t="shared" si="21"/>
        <v xml:space="preserve">Trapézio </v>
      </c>
      <c r="C119" s="11">
        <f t="shared" si="22"/>
        <v>0</v>
      </c>
      <c r="D119" s="11" t="str">
        <f t="shared" si="24"/>
        <v xml:space="preserve">Trapézio </v>
      </c>
      <c r="E119" s="11">
        <f t="shared" si="24"/>
        <v>0</v>
      </c>
      <c r="F119" s="11" t="str">
        <f t="shared" si="24"/>
        <v>Ombro (Cla/Acr)</v>
      </c>
      <c r="G119" s="11">
        <f t="shared" si="24"/>
        <v>0</v>
      </c>
      <c r="H119" s="12" t="str">
        <f t="shared" si="24"/>
        <v>Ombro (Esp)</v>
      </c>
      <c r="I119" s="11">
        <f t="shared" si="24"/>
        <v>0</v>
      </c>
      <c r="J119" s="12" t="str">
        <f t="shared" si="24"/>
        <v>Costa</v>
      </c>
      <c r="K119" s="11">
        <f t="shared" si="24"/>
        <v>0</v>
      </c>
      <c r="L119" s="12" t="str">
        <f t="shared" si="24"/>
        <v>Peito</v>
      </c>
      <c r="M119" s="11">
        <f t="shared" si="24"/>
        <v>0</v>
      </c>
      <c r="N119" s="12" t="str">
        <f t="shared" si="24"/>
        <v>Bíceps</v>
      </c>
      <c r="O119" s="11">
        <f t="shared" si="24"/>
        <v>0</v>
      </c>
      <c r="P119" s="12" t="str">
        <f t="shared" si="24"/>
        <v>Tríceps</v>
      </c>
      <c r="Q119" s="11">
        <f t="shared" si="24"/>
        <v>0</v>
      </c>
      <c r="R119" s="11" t="str">
        <f t="shared" si="24"/>
        <v>AnteBraço</v>
      </c>
      <c r="S119" s="11">
        <f t="shared" si="23"/>
        <v>0</v>
      </c>
      <c r="T119" s="11" t="str">
        <f t="shared" si="23"/>
        <v xml:space="preserve">Glúteo </v>
      </c>
      <c r="U119" s="11">
        <f t="shared" si="23"/>
        <v>0</v>
      </c>
      <c r="V119" s="12" t="str">
        <f t="shared" si="23"/>
        <v xml:space="preserve">Abdutor </v>
      </c>
      <c r="W119" s="11">
        <f t="shared" si="23"/>
        <v>0</v>
      </c>
      <c r="X119" s="12" t="str">
        <f t="shared" si="23"/>
        <v xml:space="preserve">Adutor </v>
      </c>
      <c r="Y119" s="11">
        <f t="shared" si="23"/>
        <v>0</v>
      </c>
      <c r="Z119" s="12" t="str">
        <f t="shared" si="23"/>
        <v>Coxa (Ant)</v>
      </c>
      <c r="AA119" s="11">
        <f t="shared" si="23"/>
        <v>0</v>
      </c>
      <c r="AB119" s="12" t="str">
        <f t="shared" si="23"/>
        <v>Coxa (Pos)</v>
      </c>
      <c r="AC119" s="11">
        <f t="shared" si="23"/>
        <v>0</v>
      </c>
      <c r="AD119" s="12" t="str">
        <f t="shared" si="23"/>
        <v>Perna</v>
      </c>
      <c r="AE119" s="11">
        <f t="shared" si="23"/>
        <v>0</v>
      </c>
      <c r="AF119" s="12" t="str">
        <f t="shared" si="23"/>
        <v>Abdominal</v>
      </c>
      <c r="AG119" s="11">
        <f t="shared" si="23"/>
        <v>0</v>
      </c>
    </row>
    <row r="120" spans="1:33" x14ac:dyDescent="0.25">
      <c r="A120" s="344"/>
      <c r="B120" s="11" t="str">
        <f t="shared" si="21"/>
        <v xml:space="preserve">Trapézio </v>
      </c>
      <c r="C120" s="11">
        <f t="shared" si="22"/>
        <v>0</v>
      </c>
      <c r="D120" s="11" t="str">
        <f t="shared" si="24"/>
        <v xml:space="preserve">Trapézio </v>
      </c>
      <c r="E120" s="11">
        <f t="shared" si="24"/>
        <v>0</v>
      </c>
      <c r="F120" s="11" t="str">
        <f t="shared" si="24"/>
        <v>Ombro (Cla/Acr)</v>
      </c>
      <c r="G120" s="11">
        <f t="shared" si="24"/>
        <v>0</v>
      </c>
      <c r="H120" s="12" t="str">
        <f t="shared" si="24"/>
        <v>Ombro (Esp)</v>
      </c>
      <c r="I120" s="11">
        <f t="shared" si="24"/>
        <v>0</v>
      </c>
      <c r="J120" s="12" t="str">
        <f t="shared" si="24"/>
        <v>Costa</v>
      </c>
      <c r="K120" s="11">
        <f t="shared" si="24"/>
        <v>0</v>
      </c>
      <c r="L120" s="12" t="str">
        <f t="shared" si="24"/>
        <v>Peito</v>
      </c>
      <c r="M120" s="11">
        <f t="shared" si="24"/>
        <v>0</v>
      </c>
      <c r="N120" s="12" t="str">
        <f t="shared" si="24"/>
        <v>Bíceps</v>
      </c>
      <c r="O120" s="11">
        <f t="shared" si="24"/>
        <v>0</v>
      </c>
      <c r="P120" s="12" t="str">
        <f t="shared" si="24"/>
        <v>Tríceps</v>
      </c>
      <c r="Q120" s="11">
        <f t="shared" si="24"/>
        <v>0</v>
      </c>
      <c r="R120" s="11" t="str">
        <f t="shared" si="24"/>
        <v>AnteBraço</v>
      </c>
      <c r="S120" s="11">
        <f t="shared" si="23"/>
        <v>0</v>
      </c>
      <c r="T120" s="11" t="str">
        <f t="shared" si="23"/>
        <v xml:space="preserve">Glúteo </v>
      </c>
      <c r="U120" s="11">
        <f t="shared" si="23"/>
        <v>0</v>
      </c>
      <c r="V120" s="12" t="str">
        <f t="shared" si="23"/>
        <v xml:space="preserve">Abdutor </v>
      </c>
      <c r="W120" s="11">
        <f t="shared" si="23"/>
        <v>0</v>
      </c>
      <c r="X120" s="12" t="str">
        <f t="shared" si="23"/>
        <v xml:space="preserve">Adutor </v>
      </c>
      <c r="Y120" s="11">
        <f t="shared" si="23"/>
        <v>0</v>
      </c>
      <c r="Z120" s="12" t="str">
        <f t="shared" si="23"/>
        <v>Coxa (Ant)</v>
      </c>
      <c r="AA120" s="11">
        <f t="shared" si="23"/>
        <v>0</v>
      </c>
      <c r="AB120" s="12" t="str">
        <f t="shared" si="23"/>
        <v>Coxa (Pos)</v>
      </c>
      <c r="AC120" s="11">
        <f t="shared" si="23"/>
        <v>0</v>
      </c>
      <c r="AD120" s="12" t="str">
        <f t="shared" si="23"/>
        <v>Perna</v>
      </c>
      <c r="AE120" s="11">
        <f t="shared" si="23"/>
        <v>0</v>
      </c>
      <c r="AF120" s="12" t="str">
        <f t="shared" si="23"/>
        <v>Abdominal</v>
      </c>
      <c r="AG120" s="11">
        <f t="shared" si="23"/>
        <v>0</v>
      </c>
    </row>
    <row r="121" spans="1:3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1:33" x14ac:dyDescent="0.25">
      <c r="A122" s="11" t="s">
        <v>40</v>
      </c>
      <c r="B122" s="11" t="s">
        <v>41</v>
      </c>
      <c r="C122" s="11"/>
      <c r="D122" s="341" t="str">
        <f>D102</f>
        <v xml:space="preserve">Trapézio </v>
      </c>
      <c r="E122" s="341"/>
      <c r="F122" s="341" t="str">
        <f>F102</f>
        <v>Ombro (Cla/Acr)</v>
      </c>
      <c r="G122" s="341"/>
      <c r="H122" s="341" t="str">
        <f>H102</f>
        <v>Ombro (Esp)</v>
      </c>
      <c r="I122" s="341"/>
      <c r="J122" s="341" t="str">
        <f>J102</f>
        <v>Costa</v>
      </c>
      <c r="K122" s="341"/>
      <c r="L122" s="341" t="str">
        <f>L102</f>
        <v>Peito</v>
      </c>
      <c r="M122" s="341"/>
      <c r="N122" s="341" t="str">
        <f>N102</f>
        <v>Bíceps</v>
      </c>
      <c r="O122" s="341"/>
      <c r="P122" s="341" t="str">
        <f>P102</f>
        <v>Tríceps</v>
      </c>
      <c r="Q122" s="341"/>
      <c r="R122" s="341" t="str">
        <f>R102</f>
        <v>AnteBraço</v>
      </c>
      <c r="S122" s="341"/>
      <c r="T122" s="341" t="str">
        <f>T102</f>
        <v xml:space="preserve">Glúteo </v>
      </c>
      <c r="U122" s="341"/>
      <c r="V122" s="341" t="str">
        <f>V102</f>
        <v xml:space="preserve">Abdutor </v>
      </c>
      <c r="W122" s="341"/>
      <c r="X122" s="341" t="str">
        <f>X102</f>
        <v xml:space="preserve">Adutor </v>
      </c>
      <c r="Y122" s="341"/>
      <c r="Z122" s="341" t="str">
        <f>Z102</f>
        <v>Coxa (Ant)</v>
      </c>
      <c r="AA122" s="341"/>
      <c r="AB122" s="341" t="str">
        <f>AB102</f>
        <v>Coxa (Pos)</v>
      </c>
      <c r="AC122" s="341"/>
      <c r="AD122" s="341" t="str">
        <f>AD102</f>
        <v>Perna</v>
      </c>
      <c r="AE122" s="341"/>
      <c r="AF122" s="341" t="str">
        <f>AF102</f>
        <v>Abdominal</v>
      </c>
      <c r="AG122" s="341"/>
    </row>
    <row r="123" spans="1:33" x14ac:dyDescent="0.25">
      <c r="A123" s="11"/>
      <c r="B123" s="343" t="str">
        <f>Planilha!D61</f>
        <v>Ombro (Cla/Acr)</v>
      </c>
      <c r="C123" s="343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</row>
    <row r="124" spans="1:33" x14ac:dyDescent="0.25">
      <c r="A124" s="344">
        <v>7</v>
      </c>
      <c r="B124" s="11" t="str">
        <f>B123</f>
        <v>Ombro (Cla/Acr)</v>
      </c>
      <c r="C124" s="11" t="str">
        <f>IF(AND(B124=D124),E124,IF(AND(B124=F124),G124,IF(AND(B124=H124),I124,IF(AND(B124=J124),K124,IF(AND(B124=L124),M124,IF(AND(B124=N124),O124,IF(AND(B124=P124),Q124,IF(AND(B124=R124),S124,IF(AND(B124=T124),U124,IF(AND(B124=V124),W124,IF(AND(B124=X124),Y124,IF(AND(B124=Z124),AA124,IF(AND(B124=AB124),AC124,IF(AND(B124=AD124),AE124,IF(AND(B124=AF124),AG124," ")))))))))))))))</f>
        <v>Desenvolvimento</v>
      </c>
      <c r="D124" s="11" t="str">
        <f t="shared" ref="D124:AG132" si="25">D104</f>
        <v xml:space="preserve">Trapézio </v>
      </c>
      <c r="E124" s="11" t="str">
        <f t="shared" si="25"/>
        <v>Elevação de ombros</v>
      </c>
      <c r="F124" s="11" t="str">
        <f t="shared" si="25"/>
        <v>Ombro (Cla/Acr)</v>
      </c>
      <c r="G124" s="11" t="str">
        <f t="shared" si="25"/>
        <v>Desenvolvimento</v>
      </c>
      <c r="H124" s="12" t="str">
        <f t="shared" si="25"/>
        <v>Ombro (Esp)</v>
      </c>
      <c r="I124" s="11" t="str">
        <f t="shared" si="25"/>
        <v>Voador inv.</v>
      </c>
      <c r="J124" s="12" t="str">
        <f t="shared" si="25"/>
        <v>Costa</v>
      </c>
      <c r="K124" s="11" t="str">
        <f t="shared" si="25"/>
        <v>Puxada à frente</v>
      </c>
      <c r="L124" s="12" t="str">
        <f t="shared" si="25"/>
        <v>Peito</v>
      </c>
      <c r="M124" s="11" t="str">
        <f t="shared" si="25"/>
        <v>Supino</v>
      </c>
      <c r="N124" s="12" t="str">
        <f t="shared" si="25"/>
        <v>Bíceps</v>
      </c>
      <c r="O124" s="11" t="str">
        <f t="shared" si="25"/>
        <v>Rosca direta</v>
      </c>
      <c r="P124" s="12" t="str">
        <f t="shared" si="25"/>
        <v>Tríceps</v>
      </c>
      <c r="Q124" s="11" t="str">
        <f t="shared" si="25"/>
        <v>Rosca testa</v>
      </c>
      <c r="R124" s="11" t="str">
        <f t="shared" si="25"/>
        <v>AnteBraço</v>
      </c>
      <c r="S124" s="11" t="str">
        <f t="shared" si="25"/>
        <v>Rosca punho</v>
      </c>
      <c r="T124" s="11" t="str">
        <f t="shared" si="25"/>
        <v xml:space="preserve">Glúteo </v>
      </c>
      <c r="U124" s="11" t="str">
        <f t="shared" si="25"/>
        <v>Glúteo em pé</v>
      </c>
      <c r="V124" s="12" t="str">
        <f t="shared" si="25"/>
        <v xml:space="preserve">Abdutor </v>
      </c>
      <c r="W124" s="11" t="str">
        <f t="shared" si="25"/>
        <v>Abdutor maq.</v>
      </c>
      <c r="X124" s="12" t="str">
        <f t="shared" si="25"/>
        <v xml:space="preserve">Adutor </v>
      </c>
      <c r="Y124" s="11" t="str">
        <f t="shared" si="25"/>
        <v>Adutor maq</v>
      </c>
      <c r="Z124" s="12" t="str">
        <f t="shared" si="25"/>
        <v>Coxa (Ant)</v>
      </c>
      <c r="AA124" s="11" t="str">
        <f t="shared" si="25"/>
        <v>Agachamento</v>
      </c>
      <c r="AB124" s="12" t="str">
        <f t="shared" si="25"/>
        <v>Coxa (Pos)</v>
      </c>
      <c r="AC124" s="11" t="str">
        <f t="shared" si="25"/>
        <v>Stiff</v>
      </c>
      <c r="AD124" s="12" t="str">
        <f t="shared" si="25"/>
        <v>Perna</v>
      </c>
      <c r="AE124" s="11" t="str">
        <f t="shared" si="25"/>
        <v>Gêmeos em pé</v>
      </c>
      <c r="AF124" s="12" t="str">
        <f t="shared" si="25"/>
        <v>Abdominal</v>
      </c>
      <c r="AG124" s="11" t="str">
        <f t="shared" si="25"/>
        <v>Elevação de pernas</v>
      </c>
    </row>
    <row r="125" spans="1:33" x14ac:dyDescent="0.25">
      <c r="A125" s="344"/>
      <c r="B125" s="11" t="str">
        <f t="shared" ref="B125:B140" si="26">B124</f>
        <v>Ombro (Cla/Acr)</v>
      </c>
      <c r="C125" s="11" t="str">
        <f t="shared" ref="C125:C140" si="27">IF(AND(B125=D125),E125,IF(AND(B125=F125),G125,IF(AND(B125=H125),I125,IF(AND(B125=J125),K125,IF(AND(B125=L125),M125,IF(AND(B125=N125),O125,IF(AND(B125=P125),Q125,IF(AND(B125=R125),S125,IF(AND(B125=T125),U125,IF(AND(B125=V125),W125,IF(AND(B125=X125),Y125,IF(AND(B125=Z125),AA125,IF(AND(B125=AB125),AC125,IF(AND(B125=AD125),AE125,IF(AND(B125=AF125),AG125," ")))))))))))))))</f>
        <v>Levantamento lateral</v>
      </c>
      <c r="D125" s="11" t="str">
        <f t="shared" si="25"/>
        <v xml:space="preserve">Trapézio </v>
      </c>
      <c r="E125" s="11" t="str">
        <f t="shared" si="25"/>
        <v>Remada alta</v>
      </c>
      <c r="F125" s="11" t="str">
        <f t="shared" si="25"/>
        <v>Ombro (Cla/Acr)</v>
      </c>
      <c r="G125" s="11" t="str">
        <f t="shared" si="25"/>
        <v>Levantamento lateral</v>
      </c>
      <c r="H125" s="12" t="str">
        <f t="shared" si="25"/>
        <v>Ombro (Esp)</v>
      </c>
      <c r="I125" s="11" t="str">
        <f t="shared" si="25"/>
        <v>Crucifixo inv.</v>
      </c>
      <c r="J125" s="12" t="str">
        <f t="shared" si="25"/>
        <v>Costa</v>
      </c>
      <c r="K125" s="11" t="str">
        <f t="shared" si="25"/>
        <v>Remada sentada</v>
      </c>
      <c r="L125" s="12" t="str">
        <f t="shared" si="25"/>
        <v>Peito</v>
      </c>
      <c r="M125" s="11" t="str">
        <f t="shared" si="25"/>
        <v>Supino inclinado</v>
      </c>
      <c r="N125" s="12" t="str">
        <f t="shared" si="25"/>
        <v>Bíceps</v>
      </c>
      <c r="O125" s="11" t="str">
        <f t="shared" si="25"/>
        <v>Rosca alternada</v>
      </c>
      <c r="P125" s="12" t="str">
        <f t="shared" si="25"/>
        <v>Tríceps</v>
      </c>
      <c r="Q125" s="11" t="str">
        <f t="shared" si="25"/>
        <v>Rosca francesa</v>
      </c>
      <c r="R125" s="11" t="str">
        <f t="shared" si="25"/>
        <v>AnteBraço</v>
      </c>
      <c r="S125" s="11" t="str">
        <f t="shared" si="25"/>
        <v>Rosca punho inv.</v>
      </c>
      <c r="T125" s="11" t="str">
        <f t="shared" si="25"/>
        <v xml:space="preserve">Glúteo </v>
      </c>
      <c r="U125" s="11" t="str">
        <f t="shared" si="25"/>
        <v>Glúteo 4 apoios</v>
      </c>
      <c r="V125" s="12" t="str">
        <f t="shared" si="25"/>
        <v xml:space="preserve">Abdutor </v>
      </c>
      <c r="W125" s="11" t="str">
        <f t="shared" si="25"/>
        <v>Abdutor apo.</v>
      </c>
      <c r="X125" s="12" t="str">
        <f t="shared" si="25"/>
        <v xml:space="preserve">Adutor </v>
      </c>
      <c r="Y125" s="11" t="str">
        <f t="shared" si="25"/>
        <v>Adutor apo.</v>
      </c>
      <c r="Z125" s="12" t="str">
        <f t="shared" si="25"/>
        <v>Coxa (Ant)</v>
      </c>
      <c r="AA125" s="11" t="str">
        <f t="shared" si="25"/>
        <v>Agachamento hack</v>
      </c>
      <c r="AB125" s="12" t="str">
        <f t="shared" si="25"/>
        <v>Coxa (Pos)</v>
      </c>
      <c r="AC125" s="11" t="str">
        <f t="shared" si="25"/>
        <v>Flexão de perna</v>
      </c>
      <c r="AD125" s="12" t="str">
        <f t="shared" si="25"/>
        <v>Perna</v>
      </c>
      <c r="AE125" s="11" t="str">
        <f t="shared" si="25"/>
        <v>Gêmeos sentado</v>
      </c>
      <c r="AF125" s="12" t="str">
        <f t="shared" si="25"/>
        <v>Abdominal</v>
      </c>
      <c r="AG125" s="11" t="str">
        <f t="shared" si="25"/>
        <v>Supra-abdominal</v>
      </c>
    </row>
    <row r="126" spans="1:33" x14ac:dyDescent="0.25">
      <c r="A126" s="344"/>
      <c r="B126" s="11" t="str">
        <f t="shared" si="26"/>
        <v>Ombro (Cla/Acr)</v>
      </c>
      <c r="C126" s="11" t="str">
        <f t="shared" si="27"/>
        <v>Elevação frontal</v>
      </c>
      <c r="D126" s="11" t="str">
        <f t="shared" si="25"/>
        <v xml:space="preserve">Trapézio </v>
      </c>
      <c r="E126" s="11">
        <f t="shared" si="25"/>
        <v>0</v>
      </c>
      <c r="F126" s="11" t="str">
        <f t="shared" si="25"/>
        <v>Ombro (Cla/Acr)</v>
      </c>
      <c r="G126" s="11" t="str">
        <f t="shared" si="25"/>
        <v>Elevação frontal</v>
      </c>
      <c r="H126" s="12" t="str">
        <f t="shared" si="25"/>
        <v>Ombro (Esp)</v>
      </c>
      <c r="I126" s="11">
        <f t="shared" si="25"/>
        <v>0</v>
      </c>
      <c r="J126" s="12" t="str">
        <f t="shared" si="25"/>
        <v>Costa</v>
      </c>
      <c r="K126" s="11" t="str">
        <f t="shared" si="25"/>
        <v>Remada unilteral</v>
      </c>
      <c r="L126" s="12" t="str">
        <f t="shared" si="25"/>
        <v>Peito</v>
      </c>
      <c r="M126" s="11" t="str">
        <f t="shared" si="25"/>
        <v>Supino declinado</v>
      </c>
      <c r="N126" s="12" t="str">
        <f t="shared" si="25"/>
        <v>Bíceps</v>
      </c>
      <c r="O126" s="11" t="str">
        <f t="shared" si="25"/>
        <v>Rosca concentrada</v>
      </c>
      <c r="P126" s="12" t="str">
        <f t="shared" si="25"/>
        <v>Tríceps</v>
      </c>
      <c r="Q126" s="11" t="str">
        <f t="shared" si="25"/>
        <v>Extensão de cotovelo (cabo)</v>
      </c>
      <c r="R126" s="11" t="str">
        <f t="shared" si="25"/>
        <v>AnteBraço</v>
      </c>
      <c r="S126" s="11" t="str">
        <f t="shared" si="25"/>
        <v>Rosca direta peg. pro.</v>
      </c>
      <c r="T126" s="11" t="str">
        <f t="shared" si="25"/>
        <v xml:space="preserve">Glúteo </v>
      </c>
      <c r="U126" s="11">
        <f t="shared" si="25"/>
        <v>0</v>
      </c>
      <c r="V126" s="12" t="str">
        <f t="shared" si="25"/>
        <v xml:space="preserve">Abdutor </v>
      </c>
      <c r="W126" s="11" t="str">
        <f t="shared" si="25"/>
        <v>Abdutor cabo</v>
      </c>
      <c r="X126" s="12" t="str">
        <f t="shared" si="25"/>
        <v xml:space="preserve">Adutor </v>
      </c>
      <c r="Y126" s="11" t="str">
        <f t="shared" si="25"/>
        <v>Adutor cabo</v>
      </c>
      <c r="Z126" s="12" t="str">
        <f t="shared" si="25"/>
        <v>Coxa (Ant)</v>
      </c>
      <c r="AA126" s="11" t="str">
        <f t="shared" si="25"/>
        <v>Extensão de perna</v>
      </c>
      <c r="AB126" s="12" t="str">
        <f t="shared" si="25"/>
        <v>Coxa (Pos)</v>
      </c>
      <c r="AC126" s="11" t="str">
        <f t="shared" si="25"/>
        <v>Flexora em pé</v>
      </c>
      <c r="AD126" s="12" t="str">
        <f t="shared" si="25"/>
        <v>Perna</v>
      </c>
      <c r="AE126" s="11" t="str">
        <f t="shared" si="25"/>
        <v>Burrinho maq.</v>
      </c>
      <c r="AF126" s="12" t="str">
        <f t="shared" si="25"/>
        <v>Abdominal</v>
      </c>
      <c r="AG126" s="11" t="str">
        <f t="shared" si="25"/>
        <v>Flexão lateral</v>
      </c>
    </row>
    <row r="127" spans="1:33" x14ac:dyDescent="0.25">
      <c r="A127" s="344"/>
      <c r="B127" s="11" t="str">
        <f t="shared" si="26"/>
        <v>Ombro (Cla/Acr)</v>
      </c>
      <c r="C127" s="11">
        <f t="shared" si="27"/>
        <v>0</v>
      </c>
      <c r="D127" s="11" t="str">
        <f t="shared" si="25"/>
        <v xml:space="preserve">Trapézio </v>
      </c>
      <c r="E127" s="11">
        <f t="shared" si="25"/>
        <v>0</v>
      </c>
      <c r="F127" s="11" t="str">
        <f t="shared" si="25"/>
        <v>Ombro (Cla/Acr)</v>
      </c>
      <c r="G127" s="11">
        <f t="shared" si="25"/>
        <v>0</v>
      </c>
      <c r="H127" s="12" t="str">
        <f t="shared" si="25"/>
        <v>Ombro (Esp)</v>
      </c>
      <c r="I127" s="11">
        <f t="shared" si="25"/>
        <v>0</v>
      </c>
      <c r="J127" s="12" t="str">
        <f t="shared" si="25"/>
        <v>Costa</v>
      </c>
      <c r="K127" s="11" t="str">
        <f t="shared" si="25"/>
        <v>Remada curvada</v>
      </c>
      <c r="L127" s="12" t="str">
        <f t="shared" si="25"/>
        <v>Peito</v>
      </c>
      <c r="M127" s="11" t="str">
        <f t="shared" si="25"/>
        <v>Crucifixo</v>
      </c>
      <c r="N127" s="12" t="str">
        <f t="shared" si="25"/>
        <v>Bíceps</v>
      </c>
      <c r="O127" s="11" t="str">
        <f t="shared" si="25"/>
        <v>Rosca scott</v>
      </c>
      <c r="P127" s="12" t="str">
        <f t="shared" si="25"/>
        <v>Tríceps</v>
      </c>
      <c r="Q127" s="11">
        <f t="shared" si="25"/>
        <v>0</v>
      </c>
      <c r="R127" s="11" t="str">
        <f t="shared" si="25"/>
        <v>AnteBraço</v>
      </c>
      <c r="S127" s="11" t="str">
        <f t="shared" si="25"/>
        <v>Extensão de cotovelo</v>
      </c>
      <c r="T127" s="11" t="str">
        <f t="shared" si="25"/>
        <v xml:space="preserve">Glúteo </v>
      </c>
      <c r="U127" s="11">
        <f t="shared" si="25"/>
        <v>0</v>
      </c>
      <c r="V127" s="12" t="str">
        <f t="shared" si="25"/>
        <v xml:space="preserve">Abdutor </v>
      </c>
      <c r="W127" s="11">
        <f t="shared" si="25"/>
        <v>0</v>
      </c>
      <c r="X127" s="12" t="str">
        <f t="shared" si="25"/>
        <v xml:space="preserve">Adutor </v>
      </c>
      <c r="Y127" s="11">
        <f t="shared" si="25"/>
        <v>0</v>
      </c>
      <c r="Z127" s="12" t="str">
        <f t="shared" si="25"/>
        <v>Coxa (Ant)</v>
      </c>
      <c r="AA127" s="11" t="str">
        <f t="shared" si="25"/>
        <v>Leg press</v>
      </c>
      <c r="AB127" s="12" t="str">
        <f t="shared" si="25"/>
        <v>Coxa (Pos)</v>
      </c>
      <c r="AC127" s="11" t="str">
        <f t="shared" si="25"/>
        <v>Flexora sentado</v>
      </c>
      <c r="AD127" s="12" t="str">
        <f t="shared" si="25"/>
        <v>Perna</v>
      </c>
      <c r="AE127" s="11" t="str">
        <f t="shared" si="25"/>
        <v>Tibial</v>
      </c>
      <c r="AF127" s="12" t="str">
        <f t="shared" si="25"/>
        <v>Abdominal</v>
      </c>
      <c r="AG127" s="11">
        <f t="shared" si="25"/>
        <v>0</v>
      </c>
    </row>
    <row r="128" spans="1:33" x14ac:dyDescent="0.25">
      <c r="A128" s="344"/>
      <c r="B128" s="11" t="str">
        <f t="shared" si="26"/>
        <v>Ombro (Cla/Acr)</v>
      </c>
      <c r="C128" s="11">
        <f t="shared" si="27"/>
        <v>0</v>
      </c>
      <c r="D128" s="11" t="str">
        <f t="shared" si="25"/>
        <v xml:space="preserve">Trapézio </v>
      </c>
      <c r="E128" s="11">
        <f t="shared" si="25"/>
        <v>0</v>
      </c>
      <c r="F128" s="11" t="str">
        <f t="shared" si="25"/>
        <v>Ombro (Cla/Acr)</v>
      </c>
      <c r="G128" s="11">
        <f t="shared" si="25"/>
        <v>0</v>
      </c>
      <c r="H128" s="12" t="str">
        <f t="shared" si="25"/>
        <v>Ombro (Esp)</v>
      </c>
      <c r="I128" s="11">
        <f t="shared" si="25"/>
        <v>0</v>
      </c>
      <c r="J128" s="12" t="str">
        <f t="shared" si="25"/>
        <v>Costa</v>
      </c>
      <c r="K128" s="11" t="str">
        <f t="shared" si="25"/>
        <v>Levantamento terra</v>
      </c>
      <c r="L128" s="12" t="str">
        <f t="shared" si="25"/>
        <v>Peito</v>
      </c>
      <c r="M128" s="11" t="str">
        <f t="shared" si="25"/>
        <v>Cross over</v>
      </c>
      <c r="N128" s="12" t="str">
        <f t="shared" si="25"/>
        <v>Bíceps</v>
      </c>
      <c r="O128" s="11">
        <f t="shared" si="25"/>
        <v>0</v>
      </c>
      <c r="P128" s="12" t="str">
        <f t="shared" si="25"/>
        <v>Tríceps</v>
      </c>
      <c r="Q128" s="11">
        <f t="shared" si="25"/>
        <v>0</v>
      </c>
      <c r="R128" s="11" t="str">
        <f t="shared" si="25"/>
        <v>AnteBraço</v>
      </c>
      <c r="S128" s="11" t="str">
        <f t="shared" si="25"/>
        <v>Extensão cot. uni.</v>
      </c>
      <c r="T128" s="11" t="str">
        <f t="shared" si="25"/>
        <v xml:space="preserve">Glúteo </v>
      </c>
      <c r="U128" s="11">
        <f t="shared" si="25"/>
        <v>0</v>
      </c>
      <c r="V128" s="12" t="str">
        <f t="shared" si="25"/>
        <v xml:space="preserve">Abdutor </v>
      </c>
      <c r="W128" s="11">
        <f t="shared" si="25"/>
        <v>0</v>
      </c>
      <c r="X128" s="12" t="str">
        <f t="shared" si="25"/>
        <v xml:space="preserve">Adutor </v>
      </c>
      <c r="Y128" s="11">
        <f t="shared" si="25"/>
        <v>0</v>
      </c>
      <c r="Z128" s="12" t="str">
        <f t="shared" si="25"/>
        <v>Coxa (Ant)</v>
      </c>
      <c r="AA128" s="11" t="str">
        <f t="shared" si="25"/>
        <v>Avanço</v>
      </c>
      <c r="AB128" s="12" t="str">
        <f t="shared" si="25"/>
        <v>Coxa (Pos)</v>
      </c>
      <c r="AC128" s="11">
        <f t="shared" si="25"/>
        <v>0</v>
      </c>
      <c r="AD128" s="12" t="str">
        <f t="shared" si="25"/>
        <v>Perna</v>
      </c>
      <c r="AE128" s="11">
        <f t="shared" si="25"/>
        <v>0</v>
      </c>
      <c r="AF128" s="12" t="str">
        <f t="shared" si="25"/>
        <v>Abdominal</v>
      </c>
      <c r="AG128" s="11">
        <f t="shared" si="25"/>
        <v>0</v>
      </c>
    </row>
    <row r="129" spans="1:33" x14ac:dyDescent="0.25">
      <c r="A129" s="344"/>
      <c r="B129" s="11" t="str">
        <f t="shared" si="26"/>
        <v>Ombro (Cla/Acr)</v>
      </c>
      <c r="C129" s="11">
        <f t="shared" si="27"/>
        <v>0</v>
      </c>
      <c r="D129" s="11" t="str">
        <f t="shared" si="25"/>
        <v xml:space="preserve">Trapézio </v>
      </c>
      <c r="E129" s="11">
        <f t="shared" si="25"/>
        <v>0</v>
      </c>
      <c r="F129" s="11" t="str">
        <f t="shared" si="25"/>
        <v>Ombro (Cla/Acr)</v>
      </c>
      <c r="G129" s="11">
        <f t="shared" si="25"/>
        <v>0</v>
      </c>
      <c r="H129" s="12" t="str">
        <f t="shared" si="25"/>
        <v>Ombro (Esp)</v>
      </c>
      <c r="I129" s="11">
        <f t="shared" si="25"/>
        <v>0</v>
      </c>
      <c r="J129" s="12" t="str">
        <f t="shared" si="25"/>
        <v>Costa</v>
      </c>
      <c r="K129" s="11" t="str">
        <f t="shared" si="25"/>
        <v>Hiperextensão</v>
      </c>
      <c r="L129" s="12" t="str">
        <f t="shared" si="25"/>
        <v>Peito</v>
      </c>
      <c r="M129" s="11" t="str">
        <f t="shared" si="25"/>
        <v>Voador</v>
      </c>
      <c r="N129" s="12" t="str">
        <f t="shared" si="25"/>
        <v>Bíceps</v>
      </c>
      <c r="O129" s="11">
        <f t="shared" si="25"/>
        <v>0</v>
      </c>
      <c r="P129" s="12" t="str">
        <f t="shared" si="25"/>
        <v>Tríceps</v>
      </c>
      <c r="Q129" s="11">
        <f t="shared" si="25"/>
        <v>0</v>
      </c>
      <c r="R129" s="11" t="str">
        <f t="shared" si="25"/>
        <v>AnteBraço</v>
      </c>
      <c r="S129" s="11" t="str">
        <f t="shared" si="25"/>
        <v>Tríceps uni. Curvado</v>
      </c>
      <c r="T129" s="11" t="str">
        <f t="shared" si="25"/>
        <v xml:space="preserve">Glúteo </v>
      </c>
      <c r="U129" s="11">
        <f t="shared" si="25"/>
        <v>0</v>
      </c>
      <c r="V129" s="12" t="str">
        <f t="shared" si="25"/>
        <v xml:space="preserve">Abdutor </v>
      </c>
      <c r="W129" s="11">
        <f t="shared" si="25"/>
        <v>0</v>
      </c>
      <c r="X129" s="12" t="str">
        <f t="shared" si="25"/>
        <v xml:space="preserve">Adutor </v>
      </c>
      <c r="Y129" s="11">
        <f t="shared" si="25"/>
        <v>0</v>
      </c>
      <c r="Z129" s="12" t="str">
        <f t="shared" si="25"/>
        <v>Coxa (Ant)</v>
      </c>
      <c r="AA129" s="11">
        <f t="shared" si="25"/>
        <v>0</v>
      </c>
      <c r="AB129" s="12" t="str">
        <f t="shared" si="25"/>
        <v>Coxa (Pos)</v>
      </c>
      <c r="AC129" s="11">
        <f t="shared" si="25"/>
        <v>0</v>
      </c>
      <c r="AD129" s="12" t="str">
        <f t="shared" si="25"/>
        <v>Perna</v>
      </c>
      <c r="AE129" s="11">
        <f t="shared" si="25"/>
        <v>0</v>
      </c>
      <c r="AF129" s="12" t="str">
        <f t="shared" si="25"/>
        <v>Abdominal</v>
      </c>
      <c r="AG129" s="11">
        <f t="shared" si="25"/>
        <v>0</v>
      </c>
    </row>
    <row r="130" spans="1:33" x14ac:dyDescent="0.25">
      <c r="A130" s="344"/>
      <c r="B130" s="11" t="str">
        <f t="shared" si="26"/>
        <v>Ombro (Cla/Acr)</v>
      </c>
      <c r="C130" s="11">
        <f t="shared" si="27"/>
        <v>0</v>
      </c>
      <c r="D130" s="11" t="str">
        <f t="shared" si="25"/>
        <v xml:space="preserve">Trapézio </v>
      </c>
      <c r="E130" s="11">
        <f t="shared" si="25"/>
        <v>0</v>
      </c>
      <c r="F130" s="11" t="str">
        <f t="shared" si="25"/>
        <v>Ombro (Cla/Acr)</v>
      </c>
      <c r="G130" s="11">
        <f t="shared" si="25"/>
        <v>0</v>
      </c>
      <c r="H130" s="12" t="str">
        <f t="shared" si="25"/>
        <v>Ombro (Esp)</v>
      </c>
      <c r="I130" s="11">
        <f t="shared" si="25"/>
        <v>0</v>
      </c>
      <c r="J130" s="12" t="str">
        <f t="shared" si="25"/>
        <v>Costa</v>
      </c>
      <c r="K130" s="11">
        <f t="shared" si="25"/>
        <v>0</v>
      </c>
      <c r="L130" s="12" t="str">
        <f t="shared" si="25"/>
        <v>Peito</v>
      </c>
      <c r="M130" s="11" t="str">
        <f t="shared" si="25"/>
        <v>Paralelas</v>
      </c>
      <c r="N130" s="12" t="str">
        <f t="shared" si="25"/>
        <v>Bíceps</v>
      </c>
      <c r="O130" s="11">
        <f t="shared" si="25"/>
        <v>0</v>
      </c>
      <c r="P130" s="12" t="str">
        <f t="shared" si="25"/>
        <v>Tríceps</v>
      </c>
      <c r="Q130" s="11">
        <f t="shared" si="25"/>
        <v>0</v>
      </c>
      <c r="R130" s="11" t="str">
        <f t="shared" si="25"/>
        <v>AnteBraço</v>
      </c>
      <c r="S130" s="11">
        <f t="shared" si="25"/>
        <v>0</v>
      </c>
      <c r="T130" s="11" t="str">
        <f t="shared" si="25"/>
        <v xml:space="preserve">Glúteo </v>
      </c>
      <c r="U130" s="11">
        <f t="shared" si="25"/>
        <v>0</v>
      </c>
      <c r="V130" s="12" t="str">
        <f t="shared" si="25"/>
        <v xml:space="preserve">Abdutor </v>
      </c>
      <c r="W130" s="11">
        <f t="shared" si="25"/>
        <v>0</v>
      </c>
      <c r="X130" s="12" t="str">
        <f t="shared" si="25"/>
        <v xml:space="preserve">Adutor </v>
      </c>
      <c r="Y130" s="11">
        <f t="shared" si="25"/>
        <v>0</v>
      </c>
      <c r="Z130" s="12" t="str">
        <f t="shared" si="25"/>
        <v>Coxa (Ant)</v>
      </c>
      <c r="AA130" s="11">
        <f t="shared" si="25"/>
        <v>0</v>
      </c>
      <c r="AB130" s="12" t="str">
        <f t="shared" si="25"/>
        <v>Coxa (Pos)</v>
      </c>
      <c r="AC130" s="11">
        <f t="shared" si="25"/>
        <v>0</v>
      </c>
      <c r="AD130" s="12" t="str">
        <f t="shared" si="25"/>
        <v>Perna</v>
      </c>
      <c r="AE130" s="11">
        <f t="shared" si="25"/>
        <v>0</v>
      </c>
      <c r="AF130" s="12" t="str">
        <f t="shared" si="25"/>
        <v>Abdominal</v>
      </c>
      <c r="AG130" s="11">
        <f t="shared" si="25"/>
        <v>0</v>
      </c>
    </row>
    <row r="131" spans="1:33" x14ac:dyDescent="0.25">
      <c r="A131" s="344"/>
      <c r="B131" s="11" t="str">
        <f t="shared" si="26"/>
        <v>Ombro (Cla/Acr)</v>
      </c>
      <c r="C131" s="11">
        <f t="shared" si="27"/>
        <v>0</v>
      </c>
      <c r="D131" s="11" t="str">
        <f t="shared" si="25"/>
        <v xml:space="preserve">Trapézio </v>
      </c>
      <c r="E131" s="11">
        <f t="shared" si="25"/>
        <v>0</v>
      </c>
      <c r="F131" s="11" t="str">
        <f t="shared" si="25"/>
        <v>Ombro (Cla/Acr)</v>
      </c>
      <c r="G131" s="11">
        <f t="shared" si="25"/>
        <v>0</v>
      </c>
      <c r="H131" s="12" t="str">
        <f t="shared" si="25"/>
        <v>Ombro (Esp)</v>
      </c>
      <c r="I131" s="11">
        <f t="shared" si="25"/>
        <v>0</v>
      </c>
      <c r="J131" s="12" t="str">
        <f t="shared" si="25"/>
        <v>Costa</v>
      </c>
      <c r="K131" s="11">
        <f t="shared" si="25"/>
        <v>0</v>
      </c>
      <c r="L131" s="12" t="str">
        <f t="shared" si="25"/>
        <v>Peito</v>
      </c>
      <c r="M131" s="11">
        <f t="shared" si="25"/>
        <v>0</v>
      </c>
      <c r="N131" s="12" t="str">
        <f t="shared" si="25"/>
        <v>Bíceps</v>
      </c>
      <c r="O131" s="11">
        <f t="shared" si="25"/>
        <v>0</v>
      </c>
      <c r="P131" s="12" t="str">
        <f t="shared" si="25"/>
        <v>Tríceps</v>
      </c>
      <c r="Q131" s="11">
        <f t="shared" si="25"/>
        <v>0</v>
      </c>
      <c r="R131" s="11" t="str">
        <f t="shared" si="25"/>
        <v>AnteBraço</v>
      </c>
      <c r="S131" s="11">
        <f t="shared" si="25"/>
        <v>0</v>
      </c>
      <c r="T131" s="11" t="str">
        <f t="shared" si="25"/>
        <v xml:space="preserve">Glúteo </v>
      </c>
      <c r="U131" s="11">
        <f t="shared" si="25"/>
        <v>0</v>
      </c>
      <c r="V131" s="12" t="str">
        <f t="shared" si="25"/>
        <v xml:space="preserve">Abdutor </v>
      </c>
      <c r="W131" s="11">
        <f t="shared" si="25"/>
        <v>0</v>
      </c>
      <c r="X131" s="12" t="str">
        <f t="shared" si="25"/>
        <v xml:space="preserve">Adutor </v>
      </c>
      <c r="Y131" s="11">
        <f t="shared" si="25"/>
        <v>0</v>
      </c>
      <c r="Z131" s="12" t="str">
        <f t="shared" si="25"/>
        <v>Coxa (Ant)</v>
      </c>
      <c r="AA131" s="11">
        <f t="shared" si="25"/>
        <v>0</v>
      </c>
      <c r="AB131" s="12" t="str">
        <f t="shared" si="25"/>
        <v>Coxa (Pos)</v>
      </c>
      <c r="AC131" s="11">
        <f t="shared" si="25"/>
        <v>0</v>
      </c>
      <c r="AD131" s="12" t="str">
        <f t="shared" si="25"/>
        <v>Perna</v>
      </c>
      <c r="AE131" s="11">
        <f t="shared" si="25"/>
        <v>0</v>
      </c>
      <c r="AF131" s="12" t="str">
        <f t="shared" si="25"/>
        <v>Abdominal</v>
      </c>
      <c r="AG131" s="11">
        <f t="shared" si="25"/>
        <v>0</v>
      </c>
    </row>
    <row r="132" spans="1:33" x14ac:dyDescent="0.25">
      <c r="A132" s="344"/>
      <c r="B132" s="11" t="str">
        <f t="shared" si="26"/>
        <v>Ombro (Cla/Acr)</v>
      </c>
      <c r="C132" s="11">
        <f t="shared" si="27"/>
        <v>0</v>
      </c>
      <c r="D132" s="11" t="str">
        <f t="shared" si="25"/>
        <v xml:space="preserve">Trapézio </v>
      </c>
      <c r="E132" s="11">
        <f t="shared" si="25"/>
        <v>0</v>
      </c>
      <c r="F132" s="11" t="str">
        <f t="shared" si="25"/>
        <v>Ombro (Cla/Acr)</v>
      </c>
      <c r="G132" s="11">
        <f t="shared" si="25"/>
        <v>0</v>
      </c>
      <c r="H132" s="12" t="str">
        <f t="shared" si="25"/>
        <v>Ombro (Esp)</v>
      </c>
      <c r="I132" s="11">
        <f t="shared" si="25"/>
        <v>0</v>
      </c>
      <c r="J132" s="12" t="str">
        <f t="shared" si="25"/>
        <v>Costa</v>
      </c>
      <c r="K132" s="11">
        <f t="shared" si="25"/>
        <v>0</v>
      </c>
      <c r="L132" s="12" t="str">
        <f t="shared" si="25"/>
        <v>Peito</v>
      </c>
      <c r="M132" s="11">
        <f t="shared" si="25"/>
        <v>0</v>
      </c>
      <c r="N132" s="12" t="str">
        <f t="shared" si="25"/>
        <v>Bíceps</v>
      </c>
      <c r="O132" s="11">
        <f t="shared" si="25"/>
        <v>0</v>
      </c>
      <c r="P132" s="12" t="str">
        <f t="shared" si="25"/>
        <v>Tríceps</v>
      </c>
      <c r="Q132" s="11">
        <f t="shared" si="25"/>
        <v>0</v>
      </c>
      <c r="R132" s="11" t="str">
        <f t="shared" si="25"/>
        <v>AnteBraço</v>
      </c>
      <c r="S132" s="11">
        <f t="shared" ref="D132:AG140" si="28">S112</f>
        <v>0</v>
      </c>
      <c r="T132" s="11" t="str">
        <f t="shared" si="28"/>
        <v xml:space="preserve">Glúteo </v>
      </c>
      <c r="U132" s="11">
        <f t="shared" si="28"/>
        <v>0</v>
      </c>
      <c r="V132" s="12" t="str">
        <f t="shared" si="28"/>
        <v xml:space="preserve">Abdutor </v>
      </c>
      <c r="W132" s="11">
        <f t="shared" si="28"/>
        <v>0</v>
      </c>
      <c r="X132" s="12" t="str">
        <f t="shared" si="28"/>
        <v xml:space="preserve">Adutor </v>
      </c>
      <c r="Y132" s="11">
        <f t="shared" si="28"/>
        <v>0</v>
      </c>
      <c r="Z132" s="12" t="str">
        <f t="shared" si="28"/>
        <v>Coxa (Ant)</v>
      </c>
      <c r="AA132" s="11">
        <f t="shared" si="28"/>
        <v>0</v>
      </c>
      <c r="AB132" s="12" t="str">
        <f t="shared" si="28"/>
        <v>Coxa (Pos)</v>
      </c>
      <c r="AC132" s="11">
        <f t="shared" si="28"/>
        <v>0</v>
      </c>
      <c r="AD132" s="12" t="str">
        <f t="shared" si="28"/>
        <v>Perna</v>
      </c>
      <c r="AE132" s="11">
        <f t="shared" si="28"/>
        <v>0</v>
      </c>
      <c r="AF132" s="12" t="str">
        <f t="shared" si="28"/>
        <v>Abdominal</v>
      </c>
      <c r="AG132" s="11">
        <f t="shared" si="28"/>
        <v>0</v>
      </c>
    </row>
    <row r="133" spans="1:33" x14ac:dyDescent="0.25">
      <c r="A133" s="344"/>
      <c r="B133" s="11" t="str">
        <f t="shared" si="26"/>
        <v>Ombro (Cla/Acr)</v>
      </c>
      <c r="C133" s="11">
        <f t="shared" si="27"/>
        <v>0</v>
      </c>
      <c r="D133" s="11" t="str">
        <f t="shared" si="28"/>
        <v xml:space="preserve">Trapézio </v>
      </c>
      <c r="E133" s="11">
        <f t="shared" si="28"/>
        <v>0</v>
      </c>
      <c r="F133" s="11" t="str">
        <f t="shared" si="28"/>
        <v>Ombro (Cla/Acr)</v>
      </c>
      <c r="G133" s="11">
        <f t="shared" si="28"/>
        <v>0</v>
      </c>
      <c r="H133" s="12" t="str">
        <f t="shared" si="28"/>
        <v>Ombro (Esp)</v>
      </c>
      <c r="I133" s="11">
        <f t="shared" si="28"/>
        <v>0</v>
      </c>
      <c r="J133" s="12" t="str">
        <f t="shared" si="28"/>
        <v>Costa</v>
      </c>
      <c r="K133" s="11">
        <f t="shared" si="28"/>
        <v>0</v>
      </c>
      <c r="L133" s="12" t="str">
        <f t="shared" si="28"/>
        <v>Peito</v>
      </c>
      <c r="M133" s="11">
        <f t="shared" si="28"/>
        <v>0</v>
      </c>
      <c r="N133" s="12" t="str">
        <f t="shared" si="28"/>
        <v>Bíceps</v>
      </c>
      <c r="O133" s="11">
        <f t="shared" si="28"/>
        <v>0</v>
      </c>
      <c r="P133" s="12" t="str">
        <f t="shared" si="28"/>
        <v>Tríceps</v>
      </c>
      <c r="Q133" s="11">
        <f t="shared" si="28"/>
        <v>0</v>
      </c>
      <c r="R133" s="11" t="str">
        <f t="shared" si="28"/>
        <v>AnteBraço</v>
      </c>
      <c r="S133" s="11">
        <f t="shared" si="28"/>
        <v>0</v>
      </c>
      <c r="T133" s="11" t="str">
        <f t="shared" si="28"/>
        <v xml:space="preserve">Glúteo </v>
      </c>
      <c r="U133" s="11">
        <f t="shared" si="28"/>
        <v>0</v>
      </c>
      <c r="V133" s="12" t="str">
        <f t="shared" si="28"/>
        <v xml:space="preserve">Abdutor </v>
      </c>
      <c r="W133" s="11">
        <f t="shared" si="28"/>
        <v>0</v>
      </c>
      <c r="X133" s="12" t="str">
        <f t="shared" si="28"/>
        <v xml:space="preserve">Adutor </v>
      </c>
      <c r="Y133" s="11">
        <f t="shared" si="28"/>
        <v>0</v>
      </c>
      <c r="Z133" s="12" t="str">
        <f t="shared" si="28"/>
        <v>Coxa (Ant)</v>
      </c>
      <c r="AA133" s="11">
        <f t="shared" si="28"/>
        <v>0</v>
      </c>
      <c r="AB133" s="12" t="str">
        <f t="shared" si="28"/>
        <v>Coxa (Pos)</v>
      </c>
      <c r="AC133" s="11">
        <f t="shared" si="28"/>
        <v>0</v>
      </c>
      <c r="AD133" s="12" t="str">
        <f t="shared" si="28"/>
        <v>Perna</v>
      </c>
      <c r="AE133" s="11">
        <f t="shared" si="28"/>
        <v>0</v>
      </c>
      <c r="AF133" s="12" t="str">
        <f t="shared" si="28"/>
        <v>Abdominal</v>
      </c>
      <c r="AG133" s="11">
        <f t="shared" si="28"/>
        <v>0</v>
      </c>
    </row>
    <row r="134" spans="1:33" x14ac:dyDescent="0.25">
      <c r="A134" s="344"/>
      <c r="B134" s="11" t="str">
        <f t="shared" si="26"/>
        <v>Ombro (Cla/Acr)</v>
      </c>
      <c r="C134" s="11">
        <f t="shared" si="27"/>
        <v>0</v>
      </c>
      <c r="D134" s="11" t="str">
        <f t="shared" si="28"/>
        <v xml:space="preserve">Trapézio </v>
      </c>
      <c r="E134" s="11">
        <f t="shared" si="28"/>
        <v>0</v>
      </c>
      <c r="F134" s="11" t="str">
        <f t="shared" si="28"/>
        <v>Ombro (Cla/Acr)</v>
      </c>
      <c r="G134" s="11">
        <f t="shared" si="28"/>
        <v>0</v>
      </c>
      <c r="H134" s="12" t="str">
        <f t="shared" si="28"/>
        <v>Ombro (Esp)</v>
      </c>
      <c r="I134" s="11">
        <f t="shared" si="28"/>
        <v>0</v>
      </c>
      <c r="J134" s="12" t="str">
        <f t="shared" si="28"/>
        <v>Costa</v>
      </c>
      <c r="K134" s="11">
        <f t="shared" si="28"/>
        <v>0</v>
      </c>
      <c r="L134" s="12" t="str">
        <f t="shared" si="28"/>
        <v>Peito</v>
      </c>
      <c r="M134" s="11">
        <f t="shared" si="28"/>
        <v>0</v>
      </c>
      <c r="N134" s="12" t="str">
        <f t="shared" si="28"/>
        <v>Bíceps</v>
      </c>
      <c r="O134" s="11">
        <f t="shared" si="28"/>
        <v>0</v>
      </c>
      <c r="P134" s="12" t="str">
        <f t="shared" si="28"/>
        <v>Tríceps</v>
      </c>
      <c r="Q134" s="11">
        <f t="shared" si="28"/>
        <v>0</v>
      </c>
      <c r="R134" s="11" t="str">
        <f t="shared" si="28"/>
        <v>AnteBraço</v>
      </c>
      <c r="S134" s="11">
        <f t="shared" si="28"/>
        <v>0</v>
      </c>
      <c r="T134" s="11" t="str">
        <f t="shared" si="28"/>
        <v xml:space="preserve">Glúteo </v>
      </c>
      <c r="U134" s="11">
        <f t="shared" si="28"/>
        <v>0</v>
      </c>
      <c r="V134" s="12" t="str">
        <f t="shared" si="28"/>
        <v xml:space="preserve">Abdutor </v>
      </c>
      <c r="W134" s="11">
        <f t="shared" si="28"/>
        <v>0</v>
      </c>
      <c r="X134" s="12" t="str">
        <f t="shared" si="28"/>
        <v xml:space="preserve">Adutor </v>
      </c>
      <c r="Y134" s="11">
        <f t="shared" si="28"/>
        <v>0</v>
      </c>
      <c r="Z134" s="12" t="str">
        <f t="shared" si="28"/>
        <v>Coxa (Ant)</v>
      </c>
      <c r="AA134" s="11">
        <f t="shared" si="28"/>
        <v>0</v>
      </c>
      <c r="AB134" s="12" t="str">
        <f t="shared" si="28"/>
        <v>Coxa (Pos)</v>
      </c>
      <c r="AC134" s="11">
        <f t="shared" si="28"/>
        <v>0</v>
      </c>
      <c r="AD134" s="12" t="str">
        <f t="shared" si="28"/>
        <v>Perna</v>
      </c>
      <c r="AE134" s="11">
        <f t="shared" si="28"/>
        <v>0</v>
      </c>
      <c r="AF134" s="12" t="str">
        <f t="shared" si="28"/>
        <v>Abdominal</v>
      </c>
      <c r="AG134" s="11">
        <f t="shared" si="28"/>
        <v>0</v>
      </c>
    </row>
    <row r="135" spans="1:33" x14ac:dyDescent="0.25">
      <c r="A135" s="344"/>
      <c r="B135" s="11" t="str">
        <f t="shared" si="26"/>
        <v>Ombro (Cla/Acr)</v>
      </c>
      <c r="C135" s="11">
        <f t="shared" si="27"/>
        <v>0</v>
      </c>
      <c r="D135" s="11" t="str">
        <f t="shared" si="28"/>
        <v xml:space="preserve">Trapézio </v>
      </c>
      <c r="E135" s="11">
        <f t="shared" si="28"/>
        <v>0</v>
      </c>
      <c r="F135" s="11" t="str">
        <f t="shared" si="28"/>
        <v>Ombro (Cla/Acr)</v>
      </c>
      <c r="G135" s="11">
        <f t="shared" si="28"/>
        <v>0</v>
      </c>
      <c r="H135" s="12" t="str">
        <f t="shared" si="28"/>
        <v>Ombro (Esp)</v>
      </c>
      <c r="I135" s="11">
        <f t="shared" si="28"/>
        <v>0</v>
      </c>
      <c r="J135" s="12" t="str">
        <f t="shared" si="28"/>
        <v>Costa</v>
      </c>
      <c r="K135" s="11">
        <f t="shared" si="28"/>
        <v>0</v>
      </c>
      <c r="L135" s="12" t="str">
        <f t="shared" si="28"/>
        <v>Peito</v>
      </c>
      <c r="M135" s="11">
        <f t="shared" si="28"/>
        <v>0</v>
      </c>
      <c r="N135" s="12" t="str">
        <f t="shared" si="28"/>
        <v>Bíceps</v>
      </c>
      <c r="O135" s="11">
        <f t="shared" si="28"/>
        <v>0</v>
      </c>
      <c r="P135" s="12" t="str">
        <f t="shared" si="28"/>
        <v>Tríceps</v>
      </c>
      <c r="Q135" s="11">
        <f t="shared" si="28"/>
        <v>0</v>
      </c>
      <c r="R135" s="11" t="str">
        <f t="shared" si="28"/>
        <v>AnteBraço</v>
      </c>
      <c r="S135" s="11">
        <f t="shared" si="28"/>
        <v>0</v>
      </c>
      <c r="T135" s="11" t="str">
        <f t="shared" si="28"/>
        <v xml:space="preserve">Glúteo </v>
      </c>
      <c r="U135" s="11">
        <f t="shared" si="28"/>
        <v>0</v>
      </c>
      <c r="V135" s="12" t="str">
        <f t="shared" si="28"/>
        <v xml:space="preserve">Abdutor </v>
      </c>
      <c r="W135" s="11">
        <f t="shared" si="28"/>
        <v>0</v>
      </c>
      <c r="X135" s="12" t="str">
        <f t="shared" si="28"/>
        <v xml:space="preserve">Adutor </v>
      </c>
      <c r="Y135" s="11">
        <f t="shared" si="28"/>
        <v>0</v>
      </c>
      <c r="Z135" s="12" t="str">
        <f t="shared" si="28"/>
        <v>Coxa (Ant)</v>
      </c>
      <c r="AA135" s="11">
        <f t="shared" si="28"/>
        <v>0</v>
      </c>
      <c r="AB135" s="12" t="str">
        <f t="shared" si="28"/>
        <v>Coxa (Pos)</v>
      </c>
      <c r="AC135" s="11">
        <f t="shared" si="28"/>
        <v>0</v>
      </c>
      <c r="AD135" s="12" t="str">
        <f t="shared" si="28"/>
        <v>Perna</v>
      </c>
      <c r="AE135" s="11">
        <f t="shared" si="28"/>
        <v>0</v>
      </c>
      <c r="AF135" s="12" t="str">
        <f t="shared" si="28"/>
        <v>Abdominal</v>
      </c>
      <c r="AG135" s="11">
        <f t="shared" si="28"/>
        <v>0</v>
      </c>
    </row>
    <row r="136" spans="1:33" x14ac:dyDescent="0.25">
      <c r="A136" s="344"/>
      <c r="B136" s="11" t="str">
        <f t="shared" si="26"/>
        <v>Ombro (Cla/Acr)</v>
      </c>
      <c r="C136" s="11">
        <f t="shared" si="27"/>
        <v>0</v>
      </c>
      <c r="D136" s="11" t="str">
        <f t="shared" si="28"/>
        <v xml:space="preserve">Trapézio </v>
      </c>
      <c r="E136" s="11">
        <f t="shared" si="28"/>
        <v>0</v>
      </c>
      <c r="F136" s="11" t="str">
        <f t="shared" si="28"/>
        <v>Ombro (Cla/Acr)</v>
      </c>
      <c r="G136" s="11">
        <f t="shared" si="28"/>
        <v>0</v>
      </c>
      <c r="H136" s="12" t="str">
        <f t="shared" si="28"/>
        <v>Ombro (Esp)</v>
      </c>
      <c r="I136" s="11">
        <f t="shared" si="28"/>
        <v>0</v>
      </c>
      <c r="J136" s="12" t="str">
        <f t="shared" si="28"/>
        <v>Costa</v>
      </c>
      <c r="K136" s="11">
        <f t="shared" si="28"/>
        <v>0</v>
      </c>
      <c r="L136" s="12" t="str">
        <f t="shared" si="28"/>
        <v>Peito</v>
      </c>
      <c r="M136" s="11">
        <f t="shared" si="28"/>
        <v>0</v>
      </c>
      <c r="N136" s="12" t="str">
        <f t="shared" si="28"/>
        <v>Bíceps</v>
      </c>
      <c r="O136" s="11">
        <f t="shared" si="28"/>
        <v>0</v>
      </c>
      <c r="P136" s="12" t="str">
        <f t="shared" si="28"/>
        <v>Tríceps</v>
      </c>
      <c r="Q136" s="11">
        <f t="shared" si="28"/>
        <v>0</v>
      </c>
      <c r="R136" s="11" t="str">
        <f t="shared" si="28"/>
        <v>AnteBraço</v>
      </c>
      <c r="S136" s="11">
        <f t="shared" si="28"/>
        <v>0</v>
      </c>
      <c r="T136" s="11" t="str">
        <f t="shared" si="28"/>
        <v xml:space="preserve">Glúteo </v>
      </c>
      <c r="U136" s="11">
        <f t="shared" si="28"/>
        <v>0</v>
      </c>
      <c r="V136" s="12" t="str">
        <f t="shared" si="28"/>
        <v xml:space="preserve">Abdutor </v>
      </c>
      <c r="W136" s="11">
        <f t="shared" si="28"/>
        <v>0</v>
      </c>
      <c r="X136" s="12" t="str">
        <f t="shared" si="28"/>
        <v xml:space="preserve">Adutor </v>
      </c>
      <c r="Y136" s="11">
        <f t="shared" si="28"/>
        <v>0</v>
      </c>
      <c r="Z136" s="12" t="str">
        <f t="shared" si="28"/>
        <v>Coxa (Ant)</v>
      </c>
      <c r="AA136" s="11">
        <f t="shared" si="28"/>
        <v>0</v>
      </c>
      <c r="AB136" s="12" t="str">
        <f t="shared" si="28"/>
        <v>Coxa (Pos)</v>
      </c>
      <c r="AC136" s="11">
        <f t="shared" si="28"/>
        <v>0</v>
      </c>
      <c r="AD136" s="12" t="str">
        <f t="shared" si="28"/>
        <v>Perna</v>
      </c>
      <c r="AE136" s="11">
        <f t="shared" si="28"/>
        <v>0</v>
      </c>
      <c r="AF136" s="12" t="str">
        <f t="shared" si="28"/>
        <v>Abdominal</v>
      </c>
      <c r="AG136" s="11">
        <f t="shared" si="28"/>
        <v>0</v>
      </c>
    </row>
    <row r="137" spans="1:33" x14ac:dyDescent="0.25">
      <c r="A137" s="344"/>
      <c r="B137" s="11" t="str">
        <f t="shared" si="26"/>
        <v>Ombro (Cla/Acr)</v>
      </c>
      <c r="C137" s="11">
        <f t="shared" si="27"/>
        <v>0</v>
      </c>
      <c r="D137" s="11" t="str">
        <f t="shared" si="28"/>
        <v xml:space="preserve">Trapézio </v>
      </c>
      <c r="E137" s="11">
        <f t="shared" si="28"/>
        <v>0</v>
      </c>
      <c r="F137" s="11" t="str">
        <f t="shared" si="28"/>
        <v>Ombro (Cla/Acr)</v>
      </c>
      <c r="G137" s="11">
        <f t="shared" si="28"/>
        <v>0</v>
      </c>
      <c r="H137" s="12" t="str">
        <f t="shared" si="28"/>
        <v>Ombro (Esp)</v>
      </c>
      <c r="I137" s="11">
        <f t="shared" si="28"/>
        <v>0</v>
      </c>
      <c r="J137" s="12" t="str">
        <f t="shared" si="28"/>
        <v>Costa</v>
      </c>
      <c r="K137" s="11">
        <f t="shared" si="28"/>
        <v>0</v>
      </c>
      <c r="L137" s="12" t="str">
        <f t="shared" si="28"/>
        <v>Peito</v>
      </c>
      <c r="M137" s="11">
        <f t="shared" si="28"/>
        <v>0</v>
      </c>
      <c r="N137" s="12" t="str">
        <f t="shared" si="28"/>
        <v>Bíceps</v>
      </c>
      <c r="O137" s="11">
        <f t="shared" si="28"/>
        <v>0</v>
      </c>
      <c r="P137" s="12" t="str">
        <f t="shared" si="28"/>
        <v>Tríceps</v>
      </c>
      <c r="Q137" s="11">
        <f t="shared" si="28"/>
        <v>0</v>
      </c>
      <c r="R137" s="11" t="str">
        <f t="shared" si="28"/>
        <v>AnteBraço</v>
      </c>
      <c r="S137" s="11">
        <f t="shared" si="28"/>
        <v>0</v>
      </c>
      <c r="T137" s="11" t="str">
        <f t="shared" si="28"/>
        <v xml:space="preserve">Glúteo </v>
      </c>
      <c r="U137" s="11">
        <f t="shared" si="28"/>
        <v>0</v>
      </c>
      <c r="V137" s="12" t="str">
        <f t="shared" si="28"/>
        <v xml:space="preserve">Abdutor </v>
      </c>
      <c r="W137" s="11">
        <f t="shared" si="28"/>
        <v>0</v>
      </c>
      <c r="X137" s="12" t="str">
        <f t="shared" si="28"/>
        <v xml:space="preserve">Adutor </v>
      </c>
      <c r="Y137" s="11">
        <f t="shared" si="28"/>
        <v>0</v>
      </c>
      <c r="Z137" s="12" t="str">
        <f t="shared" si="28"/>
        <v>Coxa (Ant)</v>
      </c>
      <c r="AA137" s="11">
        <f t="shared" si="28"/>
        <v>0</v>
      </c>
      <c r="AB137" s="12" t="str">
        <f t="shared" si="28"/>
        <v>Coxa (Pos)</v>
      </c>
      <c r="AC137" s="11">
        <f t="shared" si="28"/>
        <v>0</v>
      </c>
      <c r="AD137" s="12" t="str">
        <f t="shared" si="28"/>
        <v>Perna</v>
      </c>
      <c r="AE137" s="11">
        <f t="shared" si="28"/>
        <v>0</v>
      </c>
      <c r="AF137" s="12" t="str">
        <f t="shared" si="28"/>
        <v>Abdominal</v>
      </c>
      <c r="AG137" s="11">
        <f t="shared" si="28"/>
        <v>0</v>
      </c>
    </row>
    <row r="138" spans="1:33" x14ac:dyDescent="0.25">
      <c r="A138" s="344"/>
      <c r="B138" s="11" t="str">
        <f t="shared" si="26"/>
        <v>Ombro (Cla/Acr)</v>
      </c>
      <c r="C138" s="11">
        <f t="shared" si="27"/>
        <v>0</v>
      </c>
      <c r="D138" s="11" t="str">
        <f t="shared" si="28"/>
        <v xml:space="preserve">Trapézio </v>
      </c>
      <c r="E138" s="11">
        <f t="shared" si="28"/>
        <v>0</v>
      </c>
      <c r="F138" s="11" t="str">
        <f t="shared" si="28"/>
        <v>Ombro (Cla/Acr)</v>
      </c>
      <c r="G138" s="11">
        <f t="shared" si="28"/>
        <v>0</v>
      </c>
      <c r="H138" s="12" t="str">
        <f t="shared" si="28"/>
        <v>Ombro (Esp)</v>
      </c>
      <c r="I138" s="11">
        <f t="shared" si="28"/>
        <v>0</v>
      </c>
      <c r="J138" s="12" t="str">
        <f t="shared" si="28"/>
        <v>Costa</v>
      </c>
      <c r="K138" s="11">
        <f t="shared" si="28"/>
        <v>0</v>
      </c>
      <c r="L138" s="12" t="str">
        <f t="shared" si="28"/>
        <v>Peito</v>
      </c>
      <c r="M138" s="11">
        <f t="shared" si="28"/>
        <v>0</v>
      </c>
      <c r="N138" s="12" t="str">
        <f t="shared" si="28"/>
        <v>Bíceps</v>
      </c>
      <c r="O138" s="11">
        <f t="shared" si="28"/>
        <v>0</v>
      </c>
      <c r="P138" s="12" t="str">
        <f t="shared" si="28"/>
        <v>Tríceps</v>
      </c>
      <c r="Q138" s="11">
        <f t="shared" si="28"/>
        <v>0</v>
      </c>
      <c r="R138" s="11" t="str">
        <f t="shared" si="28"/>
        <v>AnteBraço</v>
      </c>
      <c r="S138" s="11">
        <f t="shared" si="28"/>
        <v>0</v>
      </c>
      <c r="T138" s="11" t="str">
        <f t="shared" si="28"/>
        <v xml:space="preserve">Glúteo </v>
      </c>
      <c r="U138" s="11">
        <f t="shared" si="28"/>
        <v>0</v>
      </c>
      <c r="V138" s="12" t="str">
        <f t="shared" si="28"/>
        <v xml:space="preserve">Abdutor </v>
      </c>
      <c r="W138" s="11">
        <f t="shared" si="28"/>
        <v>0</v>
      </c>
      <c r="X138" s="12" t="str">
        <f t="shared" si="28"/>
        <v xml:space="preserve">Adutor </v>
      </c>
      <c r="Y138" s="11">
        <f t="shared" si="28"/>
        <v>0</v>
      </c>
      <c r="Z138" s="12" t="str">
        <f t="shared" si="28"/>
        <v>Coxa (Ant)</v>
      </c>
      <c r="AA138" s="11">
        <f t="shared" si="28"/>
        <v>0</v>
      </c>
      <c r="AB138" s="12" t="str">
        <f t="shared" si="28"/>
        <v>Coxa (Pos)</v>
      </c>
      <c r="AC138" s="11">
        <f t="shared" si="28"/>
        <v>0</v>
      </c>
      <c r="AD138" s="12" t="str">
        <f t="shared" si="28"/>
        <v>Perna</v>
      </c>
      <c r="AE138" s="11">
        <f t="shared" si="28"/>
        <v>0</v>
      </c>
      <c r="AF138" s="12" t="str">
        <f t="shared" si="28"/>
        <v>Abdominal</v>
      </c>
      <c r="AG138" s="11">
        <f t="shared" si="28"/>
        <v>0</v>
      </c>
    </row>
    <row r="139" spans="1:33" x14ac:dyDescent="0.25">
      <c r="A139" s="344"/>
      <c r="B139" s="11" t="str">
        <f t="shared" si="26"/>
        <v>Ombro (Cla/Acr)</v>
      </c>
      <c r="C139" s="11">
        <f t="shared" si="27"/>
        <v>0</v>
      </c>
      <c r="D139" s="11" t="str">
        <f t="shared" si="28"/>
        <v xml:space="preserve">Trapézio </v>
      </c>
      <c r="E139" s="11">
        <f t="shared" si="28"/>
        <v>0</v>
      </c>
      <c r="F139" s="11" t="str">
        <f t="shared" si="28"/>
        <v>Ombro (Cla/Acr)</v>
      </c>
      <c r="G139" s="11">
        <f t="shared" si="28"/>
        <v>0</v>
      </c>
      <c r="H139" s="12" t="str">
        <f t="shared" si="28"/>
        <v>Ombro (Esp)</v>
      </c>
      <c r="I139" s="11">
        <f t="shared" si="28"/>
        <v>0</v>
      </c>
      <c r="J139" s="12" t="str">
        <f t="shared" si="28"/>
        <v>Costa</v>
      </c>
      <c r="K139" s="11">
        <f t="shared" si="28"/>
        <v>0</v>
      </c>
      <c r="L139" s="12" t="str">
        <f t="shared" si="28"/>
        <v>Peito</v>
      </c>
      <c r="M139" s="11">
        <f t="shared" si="28"/>
        <v>0</v>
      </c>
      <c r="N139" s="12" t="str">
        <f t="shared" si="28"/>
        <v>Bíceps</v>
      </c>
      <c r="O139" s="11">
        <f t="shared" si="28"/>
        <v>0</v>
      </c>
      <c r="P139" s="12" t="str">
        <f t="shared" si="28"/>
        <v>Tríceps</v>
      </c>
      <c r="Q139" s="11">
        <f t="shared" si="28"/>
        <v>0</v>
      </c>
      <c r="R139" s="11" t="str">
        <f t="shared" si="28"/>
        <v>AnteBraço</v>
      </c>
      <c r="S139" s="11">
        <f t="shared" si="28"/>
        <v>0</v>
      </c>
      <c r="T139" s="11" t="str">
        <f t="shared" si="28"/>
        <v xml:space="preserve">Glúteo </v>
      </c>
      <c r="U139" s="11">
        <f t="shared" si="28"/>
        <v>0</v>
      </c>
      <c r="V139" s="12" t="str">
        <f t="shared" si="28"/>
        <v xml:space="preserve">Abdutor </v>
      </c>
      <c r="W139" s="11">
        <f t="shared" si="28"/>
        <v>0</v>
      </c>
      <c r="X139" s="12" t="str">
        <f t="shared" si="28"/>
        <v xml:space="preserve">Adutor </v>
      </c>
      <c r="Y139" s="11">
        <f t="shared" si="28"/>
        <v>0</v>
      </c>
      <c r="Z139" s="12" t="str">
        <f t="shared" si="28"/>
        <v>Coxa (Ant)</v>
      </c>
      <c r="AA139" s="11">
        <f t="shared" si="28"/>
        <v>0</v>
      </c>
      <c r="AB139" s="12" t="str">
        <f t="shared" si="28"/>
        <v>Coxa (Pos)</v>
      </c>
      <c r="AC139" s="11">
        <f t="shared" si="28"/>
        <v>0</v>
      </c>
      <c r="AD139" s="12" t="str">
        <f t="shared" si="28"/>
        <v>Perna</v>
      </c>
      <c r="AE139" s="11">
        <f t="shared" si="28"/>
        <v>0</v>
      </c>
      <c r="AF139" s="12" t="str">
        <f t="shared" si="28"/>
        <v>Abdominal</v>
      </c>
      <c r="AG139" s="11">
        <f t="shared" si="28"/>
        <v>0</v>
      </c>
    </row>
    <row r="140" spans="1:33" x14ac:dyDescent="0.25">
      <c r="A140" s="344"/>
      <c r="B140" s="11" t="str">
        <f t="shared" si="26"/>
        <v>Ombro (Cla/Acr)</v>
      </c>
      <c r="C140" s="11">
        <f t="shared" si="27"/>
        <v>0</v>
      </c>
      <c r="D140" s="11" t="str">
        <f t="shared" si="28"/>
        <v xml:space="preserve">Trapézio </v>
      </c>
      <c r="E140" s="11">
        <f t="shared" si="28"/>
        <v>0</v>
      </c>
      <c r="F140" s="11" t="str">
        <f t="shared" si="28"/>
        <v>Ombro (Cla/Acr)</v>
      </c>
      <c r="G140" s="11">
        <f t="shared" si="28"/>
        <v>0</v>
      </c>
      <c r="H140" s="12" t="str">
        <f t="shared" si="28"/>
        <v>Ombro (Esp)</v>
      </c>
      <c r="I140" s="11">
        <f t="shared" si="28"/>
        <v>0</v>
      </c>
      <c r="J140" s="12" t="str">
        <f t="shared" si="28"/>
        <v>Costa</v>
      </c>
      <c r="K140" s="11">
        <f t="shared" si="28"/>
        <v>0</v>
      </c>
      <c r="L140" s="12" t="str">
        <f t="shared" si="28"/>
        <v>Peito</v>
      </c>
      <c r="M140" s="11">
        <f t="shared" si="28"/>
        <v>0</v>
      </c>
      <c r="N140" s="12" t="str">
        <f t="shared" si="28"/>
        <v>Bíceps</v>
      </c>
      <c r="O140" s="11">
        <f t="shared" si="28"/>
        <v>0</v>
      </c>
      <c r="P140" s="12" t="str">
        <f t="shared" si="28"/>
        <v>Tríceps</v>
      </c>
      <c r="Q140" s="11">
        <f t="shared" si="28"/>
        <v>0</v>
      </c>
      <c r="R140" s="11" t="str">
        <f t="shared" si="28"/>
        <v>AnteBraço</v>
      </c>
      <c r="S140" s="11">
        <f t="shared" si="28"/>
        <v>0</v>
      </c>
      <c r="T140" s="11" t="str">
        <f t="shared" si="28"/>
        <v xml:space="preserve">Glúteo </v>
      </c>
      <c r="U140" s="11">
        <f t="shared" si="28"/>
        <v>0</v>
      </c>
      <c r="V140" s="12" t="str">
        <f t="shared" si="28"/>
        <v xml:space="preserve">Abdutor </v>
      </c>
      <c r="W140" s="11">
        <f t="shared" si="28"/>
        <v>0</v>
      </c>
      <c r="X140" s="12" t="str">
        <f t="shared" si="28"/>
        <v xml:space="preserve">Adutor </v>
      </c>
      <c r="Y140" s="11">
        <f t="shared" si="28"/>
        <v>0</v>
      </c>
      <c r="Z140" s="12" t="str">
        <f t="shared" si="28"/>
        <v>Coxa (Ant)</v>
      </c>
      <c r="AA140" s="11">
        <f t="shared" si="28"/>
        <v>0</v>
      </c>
      <c r="AB140" s="12" t="str">
        <f t="shared" si="28"/>
        <v>Coxa (Pos)</v>
      </c>
      <c r="AC140" s="11">
        <f t="shared" si="28"/>
        <v>0</v>
      </c>
      <c r="AD140" s="12" t="str">
        <f t="shared" si="28"/>
        <v>Perna</v>
      </c>
      <c r="AE140" s="11">
        <f t="shared" si="28"/>
        <v>0</v>
      </c>
      <c r="AF140" s="12" t="str">
        <f t="shared" si="28"/>
        <v>Abdominal</v>
      </c>
      <c r="AG140" s="11">
        <f t="shared" si="28"/>
        <v>0</v>
      </c>
    </row>
    <row r="141" spans="1:3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:33" x14ac:dyDescent="0.25">
      <c r="A142" s="11" t="s">
        <v>40</v>
      </c>
      <c r="B142" s="11" t="s">
        <v>41</v>
      </c>
      <c r="C142" s="11"/>
      <c r="D142" s="341" t="str">
        <f>D122</f>
        <v xml:space="preserve">Trapézio </v>
      </c>
      <c r="E142" s="341"/>
      <c r="F142" s="341" t="str">
        <f>F122</f>
        <v>Ombro (Cla/Acr)</v>
      </c>
      <c r="G142" s="341"/>
      <c r="H142" s="341" t="str">
        <f>H122</f>
        <v>Ombro (Esp)</v>
      </c>
      <c r="I142" s="341"/>
      <c r="J142" s="341" t="str">
        <f>J122</f>
        <v>Costa</v>
      </c>
      <c r="K142" s="341"/>
      <c r="L142" s="341" t="str">
        <f>L122</f>
        <v>Peito</v>
      </c>
      <c r="M142" s="341"/>
      <c r="N142" s="341" t="str">
        <f>N122</f>
        <v>Bíceps</v>
      </c>
      <c r="O142" s="341"/>
      <c r="P142" s="341" t="str">
        <f>P122</f>
        <v>Tríceps</v>
      </c>
      <c r="Q142" s="341"/>
      <c r="R142" s="341" t="str">
        <f>R122</f>
        <v>AnteBraço</v>
      </c>
      <c r="S142" s="341"/>
      <c r="T142" s="341" t="str">
        <f>T122</f>
        <v xml:space="preserve">Glúteo </v>
      </c>
      <c r="U142" s="341"/>
      <c r="V142" s="341" t="str">
        <f>V122</f>
        <v xml:space="preserve">Abdutor </v>
      </c>
      <c r="W142" s="341"/>
      <c r="X142" s="341" t="str">
        <f>X122</f>
        <v xml:space="preserve">Adutor </v>
      </c>
      <c r="Y142" s="341"/>
      <c r="Z142" s="341" t="str">
        <f>Z122</f>
        <v>Coxa (Ant)</v>
      </c>
      <c r="AA142" s="341"/>
      <c r="AB142" s="341" t="str">
        <f>AB122</f>
        <v>Coxa (Pos)</v>
      </c>
      <c r="AC142" s="341"/>
      <c r="AD142" s="341" t="str">
        <f>AD122</f>
        <v>Perna</v>
      </c>
      <c r="AE142" s="341"/>
      <c r="AF142" s="341" t="str">
        <f>AF122</f>
        <v>Abdominal</v>
      </c>
      <c r="AG142" s="341"/>
    </row>
    <row r="143" spans="1:33" x14ac:dyDescent="0.25">
      <c r="A143" s="11"/>
      <c r="B143" s="343" t="str">
        <f>Planilha!D62</f>
        <v>Bíceps</v>
      </c>
      <c r="C143" s="34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1:33" x14ac:dyDescent="0.25">
      <c r="A144" s="344">
        <v>8</v>
      </c>
      <c r="B144" s="11" t="str">
        <f>B143</f>
        <v>Bíceps</v>
      </c>
      <c r="C144" s="11" t="str">
        <f>IF(AND(B144=D144),E144,IF(AND(B144=F144),G144,IF(AND(B144=H144),I144,IF(AND(B144=J144),K144,IF(AND(B144=L144),M144,IF(AND(B144=N144),O144,IF(AND(B144=P144),Q144,IF(AND(B144=R144),S144,IF(AND(B144=T144),U144,IF(AND(B144=V144),W144,IF(AND(B144=X144),Y144,IF(AND(B144=Z144),AA144,IF(AND(B144=AB144),AC144,IF(AND(B144=AD144),AE144,IF(AND(B144=AF144),AG144," ")))))))))))))))</f>
        <v>Rosca direta</v>
      </c>
      <c r="D144" s="11" t="str">
        <f t="shared" ref="D144:AG152" si="29">D124</f>
        <v xml:space="preserve">Trapézio </v>
      </c>
      <c r="E144" s="11" t="str">
        <f t="shared" si="29"/>
        <v>Elevação de ombros</v>
      </c>
      <c r="F144" s="11" t="str">
        <f t="shared" si="29"/>
        <v>Ombro (Cla/Acr)</v>
      </c>
      <c r="G144" s="11" t="str">
        <f t="shared" si="29"/>
        <v>Desenvolvimento</v>
      </c>
      <c r="H144" s="12" t="str">
        <f t="shared" si="29"/>
        <v>Ombro (Esp)</v>
      </c>
      <c r="I144" s="11" t="str">
        <f t="shared" si="29"/>
        <v>Voador inv.</v>
      </c>
      <c r="J144" s="12" t="str">
        <f t="shared" si="29"/>
        <v>Costa</v>
      </c>
      <c r="K144" s="11" t="str">
        <f t="shared" si="29"/>
        <v>Puxada à frente</v>
      </c>
      <c r="L144" s="12" t="str">
        <f t="shared" si="29"/>
        <v>Peito</v>
      </c>
      <c r="M144" s="11" t="str">
        <f t="shared" si="29"/>
        <v>Supino</v>
      </c>
      <c r="N144" s="12" t="str">
        <f t="shared" si="29"/>
        <v>Bíceps</v>
      </c>
      <c r="O144" s="11" t="str">
        <f t="shared" si="29"/>
        <v>Rosca direta</v>
      </c>
      <c r="P144" s="12" t="str">
        <f t="shared" si="29"/>
        <v>Tríceps</v>
      </c>
      <c r="Q144" s="11" t="str">
        <f t="shared" si="29"/>
        <v>Rosca testa</v>
      </c>
      <c r="R144" s="11" t="str">
        <f t="shared" si="29"/>
        <v>AnteBraço</v>
      </c>
      <c r="S144" s="11" t="str">
        <f t="shared" si="29"/>
        <v>Rosca punho</v>
      </c>
      <c r="T144" s="11" t="str">
        <f t="shared" si="29"/>
        <v xml:space="preserve">Glúteo </v>
      </c>
      <c r="U144" s="11" t="str">
        <f t="shared" si="29"/>
        <v>Glúteo em pé</v>
      </c>
      <c r="V144" s="12" t="str">
        <f t="shared" si="29"/>
        <v xml:space="preserve">Abdutor </v>
      </c>
      <c r="W144" s="11" t="str">
        <f t="shared" si="29"/>
        <v>Abdutor maq.</v>
      </c>
      <c r="X144" s="12" t="str">
        <f t="shared" si="29"/>
        <v xml:space="preserve">Adutor </v>
      </c>
      <c r="Y144" s="11" t="str">
        <f t="shared" si="29"/>
        <v>Adutor maq</v>
      </c>
      <c r="Z144" s="12" t="str">
        <f t="shared" si="29"/>
        <v>Coxa (Ant)</v>
      </c>
      <c r="AA144" s="11" t="str">
        <f t="shared" si="29"/>
        <v>Agachamento</v>
      </c>
      <c r="AB144" s="12" t="str">
        <f t="shared" si="29"/>
        <v>Coxa (Pos)</v>
      </c>
      <c r="AC144" s="11" t="str">
        <f t="shared" si="29"/>
        <v>Stiff</v>
      </c>
      <c r="AD144" s="12" t="str">
        <f t="shared" si="29"/>
        <v>Perna</v>
      </c>
      <c r="AE144" s="11" t="str">
        <f t="shared" si="29"/>
        <v>Gêmeos em pé</v>
      </c>
      <c r="AF144" s="12" t="str">
        <f t="shared" si="29"/>
        <v>Abdominal</v>
      </c>
      <c r="AG144" s="11" t="str">
        <f t="shared" si="29"/>
        <v>Elevação de pernas</v>
      </c>
    </row>
    <row r="145" spans="1:33" x14ac:dyDescent="0.25">
      <c r="A145" s="344"/>
      <c r="B145" s="11" t="str">
        <f t="shared" ref="B145:B160" si="30">B144</f>
        <v>Bíceps</v>
      </c>
      <c r="C145" s="11" t="str">
        <f t="shared" ref="C145:C160" si="31">IF(AND(B145=D145),E145,IF(AND(B145=F145),G145,IF(AND(B145=H145),I145,IF(AND(B145=J145),K145,IF(AND(B145=L145),M145,IF(AND(B145=N145),O145,IF(AND(B145=P145),Q145,IF(AND(B145=R145),S145,IF(AND(B145=T145),U145,IF(AND(B145=V145),W145,IF(AND(B145=X145),Y145,IF(AND(B145=Z145),AA145,IF(AND(B145=AB145),AC145,IF(AND(B145=AD145),AE145,IF(AND(B145=AF145),AG145," ")))))))))))))))</f>
        <v>Rosca alternada</v>
      </c>
      <c r="D145" s="11" t="str">
        <f t="shared" si="29"/>
        <v xml:space="preserve">Trapézio </v>
      </c>
      <c r="E145" s="11" t="str">
        <f t="shared" si="29"/>
        <v>Remada alta</v>
      </c>
      <c r="F145" s="11" t="str">
        <f t="shared" si="29"/>
        <v>Ombro (Cla/Acr)</v>
      </c>
      <c r="G145" s="11" t="str">
        <f t="shared" si="29"/>
        <v>Levantamento lateral</v>
      </c>
      <c r="H145" s="12" t="str">
        <f t="shared" si="29"/>
        <v>Ombro (Esp)</v>
      </c>
      <c r="I145" s="11" t="str">
        <f t="shared" si="29"/>
        <v>Crucifixo inv.</v>
      </c>
      <c r="J145" s="12" t="str">
        <f t="shared" si="29"/>
        <v>Costa</v>
      </c>
      <c r="K145" s="11" t="str">
        <f t="shared" si="29"/>
        <v>Remada sentada</v>
      </c>
      <c r="L145" s="12" t="str">
        <f t="shared" si="29"/>
        <v>Peito</v>
      </c>
      <c r="M145" s="11" t="str">
        <f t="shared" si="29"/>
        <v>Supino inclinado</v>
      </c>
      <c r="N145" s="12" t="str">
        <f t="shared" si="29"/>
        <v>Bíceps</v>
      </c>
      <c r="O145" s="11" t="str">
        <f t="shared" si="29"/>
        <v>Rosca alternada</v>
      </c>
      <c r="P145" s="12" t="str">
        <f t="shared" si="29"/>
        <v>Tríceps</v>
      </c>
      <c r="Q145" s="11" t="str">
        <f t="shared" si="29"/>
        <v>Rosca francesa</v>
      </c>
      <c r="R145" s="11" t="str">
        <f t="shared" si="29"/>
        <v>AnteBraço</v>
      </c>
      <c r="S145" s="11" t="str">
        <f t="shared" si="29"/>
        <v>Rosca punho inv.</v>
      </c>
      <c r="T145" s="11" t="str">
        <f t="shared" si="29"/>
        <v xml:space="preserve">Glúteo </v>
      </c>
      <c r="U145" s="11" t="str">
        <f t="shared" si="29"/>
        <v>Glúteo 4 apoios</v>
      </c>
      <c r="V145" s="12" t="str">
        <f t="shared" si="29"/>
        <v xml:space="preserve">Abdutor </v>
      </c>
      <c r="W145" s="11" t="str">
        <f t="shared" si="29"/>
        <v>Abdutor apo.</v>
      </c>
      <c r="X145" s="12" t="str">
        <f t="shared" si="29"/>
        <v xml:space="preserve">Adutor </v>
      </c>
      <c r="Y145" s="11" t="str">
        <f t="shared" si="29"/>
        <v>Adutor apo.</v>
      </c>
      <c r="Z145" s="12" t="str">
        <f t="shared" si="29"/>
        <v>Coxa (Ant)</v>
      </c>
      <c r="AA145" s="11" t="str">
        <f t="shared" si="29"/>
        <v>Agachamento hack</v>
      </c>
      <c r="AB145" s="12" t="str">
        <f t="shared" si="29"/>
        <v>Coxa (Pos)</v>
      </c>
      <c r="AC145" s="11" t="str">
        <f t="shared" si="29"/>
        <v>Flexão de perna</v>
      </c>
      <c r="AD145" s="12" t="str">
        <f t="shared" si="29"/>
        <v>Perna</v>
      </c>
      <c r="AE145" s="11" t="str">
        <f t="shared" si="29"/>
        <v>Gêmeos sentado</v>
      </c>
      <c r="AF145" s="12" t="str">
        <f t="shared" si="29"/>
        <v>Abdominal</v>
      </c>
      <c r="AG145" s="11" t="str">
        <f t="shared" si="29"/>
        <v>Supra-abdominal</v>
      </c>
    </row>
    <row r="146" spans="1:33" x14ac:dyDescent="0.25">
      <c r="A146" s="344"/>
      <c r="B146" s="11" t="str">
        <f t="shared" si="30"/>
        <v>Bíceps</v>
      </c>
      <c r="C146" s="11" t="str">
        <f t="shared" si="31"/>
        <v>Rosca concentrada</v>
      </c>
      <c r="D146" s="11" t="str">
        <f t="shared" si="29"/>
        <v xml:space="preserve">Trapézio </v>
      </c>
      <c r="E146" s="11">
        <f t="shared" si="29"/>
        <v>0</v>
      </c>
      <c r="F146" s="11" t="str">
        <f t="shared" si="29"/>
        <v>Ombro (Cla/Acr)</v>
      </c>
      <c r="G146" s="11" t="str">
        <f t="shared" si="29"/>
        <v>Elevação frontal</v>
      </c>
      <c r="H146" s="12" t="str">
        <f t="shared" si="29"/>
        <v>Ombro (Esp)</v>
      </c>
      <c r="I146" s="11">
        <f t="shared" si="29"/>
        <v>0</v>
      </c>
      <c r="J146" s="12" t="str">
        <f t="shared" si="29"/>
        <v>Costa</v>
      </c>
      <c r="K146" s="11" t="str">
        <f t="shared" si="29"/>
        <v>Remada unilteral</v>
      </c>
      <c r="L146" s="12" t="str">
        <f t="shared" si="29"/>
        <v>Peito</v>
      </c>
      <c r="M146" s="11" t="str">
        <f t="shared" si="29"/>
        <v>Supino declinado</v>
      </c>
      <c r="N146" s="12" t="str">
        <f t="shared" si="29"/>
        <v>Bíceps</v>
      </c>
      <c r="O146" s="11" t="str">
        <f t="shared" si="29"/>
        <v>Rosca concentrada</v>
      </c>
      <c r="P146" s="12" t="str">
        <f t="shared" si="29"/>
        <v>Tríceps</v>
      </c>
      <c r="Q146" s="11" t="str">
        <f t="shared" si="29"/>
        <v>Extensão de cotovelo (cabo)</v>
      </c>
      <c r="R146" s="11" t="str">
        <f t="shared" si="29"/>
        <v>AnteBraço</v>
      </c>
      <c r="S146" s="11" t="str">
        <f t="shared" si="29"/>
        <v>Rosca direta peg. pro.</v>
      </c>
      <c r="T146" s="11" t="str">
        <f t="shared" si="29"/>
        <v xml:space="preserve">Glúteo </v>
      </c>
      <c r="U146" s="11">
        <f t="shared" si="29"/>
        <v>0</v>
      </c>
      <c r="V146" s="12" t="str">
        <f t="shared" si="29"/>
        <v xml:space="preserve">Abdutor </v>
      </c>
      <c r="W146" s="11" t="str">
        <f t="shared" si="29"/>
        <v>Abdutor cabo</v>
      </c>
      <c r="X146" s="12" t="str">
        <f t="shared" si="29"/>
        <v xml:space="preserve">Adutor </v>
      </c>
      <c r="Y146" s="11" t="str">
        <f t="shared" si="29"/>
        <v>Adutor cabo</v>
      </c>
      <c r="Z146" s="12" t="str">
        <f t="shared" si="29"/>
        <v>Coxa (Ant)</v>
      </c>
      <c r="AA146" s="11" t="str">
        <f t="shared" si="29"/>
        <v>Extensão de perna</v>
      </c>
      <c r="AB146" s="12" t="str">
        <f t="shared" si="29"/>
        <v>Coxa (Pos)</v>
      </c>
      <c r="AC146" s="11" t="str">
        <f t="shared" si="29"/>
        <v>Flexora em pé</v>
      </c>
      <c r="AD146" s="12" t="str">
        <f t="shared" si="29"/>
        <v>Perna</v>
      </c>
      <c r="AE146" s="11" t="str">
        <f t="shared" si="29"/>
        <v>Burrinho maq.</v>
      </c>
      <c r="AF146" s="12" t="str">
        <f t="shared" si="29"/>
        <v>Abdominal</v>
      </c>
      <c r="AG146" s="11" t="str">
        <f t="shared" si="29"/>
        <v>Flexão lateral</v>
      </c>
    </row>
    <row r="147" spans="1:33" x14ac:dyDescent="0.25">
      <c r="A147" s="344"/>
      <c r="B147" s="11" t="str">
        <f t="shared" si="30"/>
        <v>Bíceps</v>
      </c>
      <c r="C147" s="11" t="str">
        <f t="shared" si="31"/>
        <v>Rosca scott</v>
      </c>
      <c r="D147" s="11" t="str">
        <f t="shared" si="29"/>
        <v xml:space="preserve">Trapézio </v>
      </c>
      <c r="E147" s="11">
        <f t="shared" si="29"/>
        <v>0</v>
      </c>
      <c r="F147" s="11" t="str">
        <f t="shared" si="29"/>
        <v>Ombro (Cla/Acr)</v>
      </c>
      <c r="G147" s="11">
        <f t="shared" si="29"/>
        <v>0</v>
      </c>
      <c r="H147" s="12" t="str">
        <f t="shared" si="29"/>
        <v>Ombro (Esp)</v>
      </c>
      <c r="I147" s="11">
        <f t="shared" si="29"/>
        <v>0</v>
      </c>
      <c r="J147" s="12" t="str">
        <f t="shared" si="29"/>
        <v>Costa</v>
      </c>
      <c r="K147" s="11" t="str">
        <f t="shared" si="29"/>
        <v>Remada curvada</v>
      </c>
      <c r="L147" s="12" t="str">
        <f t="shared" si="29"/>
        <v>Peito</v>
      </c>
      <c r="M147" s="11" t="str">
        <f t="shared" si="29"/>
        <v>Crucifixo</v>
      </c>
      <c r="N147" s="12" t="str">
        <f t="shared" si="29"/>
        <v>Bíceps</v>
      </c>
      <c r="O147" s="11" t="str">
        <f t="shared" si="29"/>
        <v>Rosca scott</v>
      </c>
      <c r="P147" s="12" t="str">
        <f t="shared" si="29"/>
        <v>Tríceps</v>
      </c>
      <c r="Q147" s="11">
        <f t="shared" si="29"/>
        <v>0</v>
      </c>
      <c r="R147" s="11" t="str">
        <f t="shared" si="29"/>
        <v>AnteBraço</v>
      </c>
      <c r="S147" s="11" t="str">
        <f t="shared" si="29"/>
        <v>Extensão de cotovelo</v>
      </c>
      <c r="T147" s="11" t="str">
        <f t="shared" si="29"/>
        <v xml:space="preserve">Glúteo </v>
      </c>
      <c r="U147" s="11">
        <f t="shared" si="29"/>
        <v>0</v>
      </c>
      <c r="V147" s="12" t="str">
        <f t="shared" si="29"/>
        <v xml:space="preserve">Abdutor </v>
      </c>
      <c r="W147" s="11">
        <f t="shared" si="29"/>
        <v>0</v>
      </c>
      <c r="X147" s="12" t="str">
        <f t="shared" si="29"/>
        <v xml:space="preserve">Adutor </v>
      </c>
      <c r="Y147" s="11">
        <f t="shared" si="29"/>
        <v>0</v>
      </c>
      <c r="Z147" s="12" t="str">
        <f t="shared" si="29"/>
        <v>Coxa (Ant)</v>
      </c>
      <c r="AA147" s="11" t="str">
        <f t="shared" si="29"/>
        <v>Leg press</v>
      </c>
      <c r="AB147" s="12" t="str">
        <f t="shared" si="29"/>
        <v>Coxa (Pos)</v>
      </c>
      <c r="AC147" s="11" t="str">
        <f t="shared" si="29"/>
        <v>Flexora sentado</v>
      </c>
      <c r="AD147" s="12" t="str">
        <f t="shared" si="29"/>
        <v>Perna</v>
      </c>
      <c r="AE147" s="11" t="str">
        <f t="shared" si="29"/>
        <v>Tibial</v>
      </c>
      <c r="AF147" s="12" t="str">
        <f t="shared" si="29"/>
        <v>Abdominal</v>
      </c>
      <c r="AG147" s="11">
        <f t="shared" si="29"/>
        <v>0</v>
      </c>
    </row>
    <row r="148" spans="1:33" x14ac:dyDescent="0.25">
      <c r="A148" s="344"/>
      <c r="B148" s="11" t="str">
        <f t="shared" si="30"/>
        <v>Bíceps</v>
      </c>
      <c r="C148" s="11">
        <f t="shared" si="31"/>
        <v>0</v>
      </c>
      <c r="D148" s="11" t="str">
        <f t="shared" si="29"/>
        <v xml:space="preserve">Trapézio </v>
      </c>
      <c r="E148" s="11">
        <f t="shared" si="29"/>
        <v>0</v>
      </c>
      <c r="F148" s="11" t="str">
        <f t="shared" si="29"/>
        <v>Ombro (Cla/Acr)</v>
      </c>
      <c r="G148" s="11">
        <f t="shared" si="29"/>
        <v>0</v>
      </c>
      <c r="H148" s="12" t="str">
        <f t="shared" si="29"/>
        <v>Ombro (Esp)</v>
      </c>
      <c r="I148" s="11">
        <f t="shared" si="29"/>
        <v>0</v>
      </c>
      <c r="J148" s="12" t="str">
        <f t="shared" si="29"/>
        <v>Costa</v>
      </c>
      <c r="K148" s="11" t="str">
        <f t="shared" si="29"/>
        <v>Levantamento terra</v>
      </c>
      <c r="L148" s="12" t="str">
        <f t="shared" si="29"/>
        <v>Peito</v>
      </c>
      <c r="M148" s="11" t="str">
        <f t="shared" si="29"/>
        <v>Cross over</v>
      </c>
      <c r="N148" s="12" t="str">
        <f t="shared" si="29"/>
        <v>Bíceps</v>
      </c>
      <c r="O148" s="11">
        <f t="shared" si="29"/>
        <v>0</v>
      </c>
      <c r="P148" s="12" t="str">
        <f t="shared" si="29"/>
        <v>Tríceps</v>
      </c>
      <c r="Q148" s="11">
        <f t="shared" si="29"/>
        <v>0</v>
      </c>
      <c r="R148" s="11" t="str">
        <f t="shared" si="29"/>
        <v>AnteBraço</v>
      </c>
      <c r="S148" s="11" t="str">
        <f t="shared" si="29"/>
        <v>Extensão cot. uni.</v>
      </c>
      <c r="T148" s="11" t="str">
        <f t="shared" si="29"/>
        <v xml:space="preserve">Glúteo </v>
      </c>
      <c r="U148" s="11">
        <f t="shared" si="29"/>
        <v>0</v>
      </c>
      <c r="V148" s="12" t="str">
        <f t="shared" si="29"/>
        <v xml:space="preserve">Abdutor </v>
      </c>
      <c r="W148" s="11">
        <f t="shared" si="29"/>
        <v>0</v>
      </c>
      <c r="X148" s="12" t="str">
        <f t="shared" si="29"/>
        <v xml:space="preserve">Adutor </v>
      </c>
      <c r="Y148" s="11">
        <f t="shared" si="29"/>
        <v>0</v>
      </c>
      <c r="Z148" s="12" t="str">
        <f t="shared" si="29"/>
        <v>Coxa (Ant)</v>
      </c>
      <c r="AA148" s="11" t="str">
        <f t="shared" si="29"/>
        <v>Avanço</v>
      </c>
      <c r="AB148" s="12" t="str">
        <f t="shared" si="29"/>
        <v>Coxa (Pos)</v>
      </c>
      <c r="AC148" s="11">
        <f t="shared" si="29"/>
        <v>0</v>
      </c>
      <c r="AD148" s="12" t="str">
        <f t="shared" si="29"/>
        <v>Perna</v>
      </c>
      <c r="AE148" s="11">
        <f t="shared" si="29"/>
        <v>0</v>
      </c>
      <c r="AF148" s="12" t="str">
        <f t="shared" si="29"/>
        <v>Abdominal</v>
      </c>
      <c r="AG148" s="11">
        <f t="shared" si="29"/>
        <v>0</v>
      </c>
    </row>
    <row r="149" spans="1:33" x14ac:dyDescent="0.25">
      <c r="A149" s="344"/>
      <c r="B149" s="11" t="str">
        <f t="shared" si="30"/>
        <v>Bíceps</v>
      </c>
      <c r="C149" s="11">
        <f t="shared" si="31"/>
        <v>0</v>
      </c>
      <c r="D149" s="11" t="str">
        <f t="shared" si="29"/>
        <v xml:space="preserve">Trapézio </v>
      </c>
      <c r="E149" s="11">
        <f t="shared" si="29"/>
        <v>0</v>
      </c>
      <c r="F149" s="11" t="str">
        <f t="shared" si="29"/>
        <v>Ombro (Cla/Acr)</v>
      </c>
      <c r="G149" s="11">
        <f t="shared" si="29"/>
        <v>0</v>
      </c>
      <c r="H149" s="12" t="str">
        <f t="shared" si="29"/>
        <v>Ombro (Esp)</v>
      </c>
      <c r="I149" s="11">
        <f t="shared" si="29"/>
        <v>0</v>
      </c>
      <c r="J149" s="12" t="str">
        <f t="shared" si="29"/>
        <v>Costa</v>
      </c>
      <c r="K149" s="11" t="str">
        <f t="shared" si="29"/>
        <v>Hiperextensão</v>
      </c>
      <c r="L149" s="12" t="str">
        <f t="shared" si="29"/>
        <v>Peito</v>
      </c>
      <c r="M149" s="11" t="str">
        <f t="shared" si="29"/>
        <v>Voador</v>
      </c>
      <c r="N149" s="12" t="str">
        <f t="shared" si="29"/>
        <v>Bíceps</v>
      </c>
      <c r="O149" s="11">
        <f t="shared" si="29"/>
        <v>0</v>
      </c>
      <c r="P149" s="12" t="str">
        <f t="shared" si="29"/>
        <v>Tríceps</v>
      </c>
      <c r="Q149" s="11">
        <f t="shared" si="29"/>
        <v>0</v>
      </c>
      <c r="R149" s="11" t="str">
        <f t="shared" si="29"/>
        <v>AnteBraço</v>
      </c>
      <c r="S149" s="11" t="str">
        <f t="shared" si="29"/>
        <v>Tríceps uni. Curvado</v>
      </c>
      <c r="T149" s="11" t="str">
        <f t="shared" si="29"/>
        <v xml:space="preserve">Glúteo </v>
      </c>
      <c r="U149" s="11">
        <f t="shared" si="29"/>
        <v>0</v>
      </c>
      <c r="V149" s="12" t="str">
        <f t="shared" si="29"/>
        <v xml:space="preserve">Abdutor </v>
      </c>
      <c r="W149" s="11">
        <f t="shared" si="29"/>
        <v>0</v>
      </c>
      <c r="X149" s="12" t="str">
        <f t="shared" si="29"/>
        <v xml:space="preserve">Adutor </v>
      </c>
      <c r="Y149" s="11">
        <f t="shared" si="29"/>
        <v>0</v>
      </c>
      <c r="Z149" s="12" t="str">
        <f t="shared" si="29"/>
        <v>Coxa (Ant)</v>
      </c>
      <c r="AA149" s="11">
        <f t="shared" si="29"/>
        <v>0</v>
      </c>
      <c r="AB149" s="12" t="str">
        <f t="shared" si="29"/>
        <v>Coxa (Pos)</v>
      </c>
      <c r="AC149" s="11">
        <f t="shared" si="29"/>
        <v>0</v>
      </c>
      <c r="AD149" s="12" t="str">
        <f t="shared" si="29"/>
        <v>Perna</v>
      </c>
      <c r="AE149" s="11">
        <f t="shared" si="29"/>
        <v>0</v>
      </c>
      <c r="AF149" s="12" t="str">
        <f t="shared" si="29"/>
        <v>Abdominal</v>
      </c>
      <c r="AG149" s="11">
        <f t="shared" si="29"/>
        <v>0</v>
      </c>
    </row>
    <row r="150" spans="1:33" x14ac:dyDescent="0.25">
      <c r="A150" s="344"/>
      <c r="B150" s="11" t="str">
        <f t="shared" si="30"/>
        <v>Bíceps</v>
      </c>
      <c r="C150" s="11">
        <f t="shared" si="31"/>
        <v>0</v>
      </c>
      <c r="D150" s="11" t="str">
        <f t="shared" si="29"/>
        <v xml:space="preserve">Trapézio </v>
      </c>
      <c r="E150" s="11">
        <f t="shared" si="29"/>
        <v>0</v>
      </c>
      <c r="F150" s="11" t="str">
        <f t="shared" si="29"/>
        <v>Ombro (Cla/Acr)</v>
      </c>
      <c r="G150" s="11">
        <f t="shared" si="29"/>
        <v>0</v>
      </c>
      <c r="H150" s="12" t="str">
        <f t="shared" si="29"/>
        <v>Ombro (Esp)</v>
      </c>
      <c r="I150" s="11">
        <f t="shared" si="29"/>
        <v>0</v>
      </c>
      <c r="J150" s="12" t="str">
        <f t="shared" si="29"/>
        <v>Costa</v>
      </c>
      <c r="K150" s="11">
        <f t="shared" si="29"/>
        <v>0</v>
      </c>
      <c r="L150" s="12" t="str">
        <f t="shared" si="29"/>
        <v>Peito</v>
      </c>
      <c r="M150" s="11" t="str">
        <f t="shared" si="29"/>
        <v>Paralelas</v>
      </c>
      <c r="N150" s="12" t="str">
        <f t="shared" si="29"/>
        <v>Bíceps</v>
      </c>
      <c r="O150" s="11">
        <f t="shared" si="29"/>
        <v>0</v>
      </c>
      <c r="P150" s="12" t="str">
        <f t="shared" si="29"/>
        <v>Tríceps</v>
      </c>
      <c r="Q150" s="11">
        <f t="shared" si="29"/>
        <v>0</v>
      </c>
      <c r="R150" s="11" t="str">
        <f t="shared" si="29"/>
        <v>AnteBraço</v>
      </c>
      <c r="S150" s="11">
        <f t="shared" si="29"/>
        <v>0</v>
      </c>
      <c r="T150" s="11" t="str">
        <f t="shared" si="29"/>
        <v xml:space="preserve">Glúteo </v>
      </c>
      <c r="U150" s="11">
        <f t="shared" si="29"/>
        <v>0</v>
      </c>
      <c r="V150" s="12" t="str">
        <f t="shared" si="29"/>
        <v xml:space="preserve">Abdutor </v>
      </c>
      <c r="W150" s="11">
        <f t="shared" si="29"/>
        <v>0</v>
      </c>
      <c r="X150" s="12" t="str">
        <f t="shared" si="29"/>
        <v xml:space="preserve">Adutor </v>
      </c>
      <c r="Y150" s="11">
        <f t="shared" si="29"/>
        <v>0</v>
      </c>
      <c r="Z150" s="12" t="str">
        <f t="shared" si="29"/>
        <v>Coxa (Ant)</v>
      </c>
      <c r="AA150" s="11">
        <f t="shared" si="29"/>
        <v>0</v>
      </c>
      <c r="AB150" s="12" t="str">
        <f t="shared" si="29"/>
        <v>Coxa (Pos)</v>
      </c>
      <c r="AC150" s="11">
        <f t="shared" si="29"/>
        <v>0</v>
      </c>
      <c r="AD150" s="12" t="str">
        <f t="shared" si="29"/>
        <v>Perna</v>
      </c>
      <c r="AE150" s="11">
        <f t="shared" si="29"/>
        <v>0</v>
      </c>
      <c r="AF150" s="12" t="str">
        <f t="shared" si="29"/>
        <v>Abdominal</v>
      </c>
      <c r="AG150" s="11">
        <f t="shared" si="29"/>
        <v>0</v>
      </c>
    </row>
    <row r="151" spans="1:33" x14ac:dyDescent="0.25">
      <c r="A151" s="344"/>
      <c r="B151" s="11" t="str">
        <f t="shared" si="30"/>
        <v>Bíceps</v>
      </c>
      <c r="C151" s="11">
        <f t="shared" si="31"/>
        <v>0</v>
      </c>
      <c r="D151" s="11" t="str">
        <f t="shared" si="29"/>
        <v xml:space="preserve">Trapézio </v>
      </c>
      <c r="E151" s="11">
        <f t="shared" si="29"/>
        <v>0</v>
      </c>
      <c r="F151" s="11" t="str">
        <f t="shared" si="29"/>
        <v>Ombro (Cla/Acr)</v>
      </c>
      <c r="G151" s="11">
        <f t="shared" si="29"/>
        <v>0</v>
      </c>
      <c r="H151" s="12" t="str">
        <f t="shared" si="29"/>
        <v>Ombro (Esp)</v>
      </c>
      <c r="I151" s="11">
        <f t="shared" si="29"/>
        <v>0</v>
      </c>
      <c r="J151" s="12" t="str">
        <f t="shared" si="29"/>
        <v>Costa</v>
      </c>
      <c r="K151" s="11">
        <f t="shared" si="29"/>
        <v>0</v>
      </c>
      <c r="L151" s="12" t="str">
        <f t="shared" si="29"/>
        <v>Peito</v>
      </c>
      <c r="M151" s="11">
        <f t="shared" si="29"/>
        <v>0</v>
      </c>
      <c r="N151" s="12" t="str">
        <f t="shared" si="29"/>
        <v>Bíceps</v>
      </c>
      <c r="O151" s="11">
        <f t="shared" si="29"/>
        <v>0</v>
      </c>
      <c r="P151" s="12" t="str">
        <f t="shared" si="29"/>
        <v>Tríceps</v>
      </c>
      <c r="Q151" s="11">
        <f t="shared" si="29"/>
        <v>0</v>
      </c>
      <c r="R151" s="11" t="str">
        <f t="shared" si="29"/>
        <v>AnteBraço</v>
      </c>
      <c r="S151" s="11">
        <f t="shared" si="29"/>
        <v>0</v>
      </c>
      <c r="T151" s="11" t="str">
        <f t="shared" si="29"/>
        <v xml:space="preserve">Glúteo </v>
      </c>
      <c r="U151" s="11">
        <f t="shared" si="29"/>
        <v>0</v>
      </c>
      <c r="V151" s="12" t="str">
        <f t="shared" si="29"/>
        <v xml:space="preserve">Abdutor </v>
      </c>
      <c r="W151" s="11">
        <f t="shared" si="29"/>
        <v>0</v>
      </c>
      <c r="X151" s="12" t="str">
        <f t="shared" si="29"/>
        <v xml:space="preserve">Adutor </v>
      </c>
      <c r="Y151" s="11">
        <f t="shared" si="29"/>
        <v>0</v>
      </c>
      <c r="Z151" s="12" t="str">
        <f t="shared" si="29"/>
        <v>Coxa (Ant)</v>
      </c>
      <c r="AA151" s="11">
        <f t="shared" si="29"/>
        <v>0</v>
      </c>
      <c r="AB151" s="12" t="str">
        <f t="shared" si="29"/>
        <v>Coxa (Pos)</v>
      </c>
      <c r="AC151" s="11">
        <f t="shared" si="29"/>
        <v>0</v>
      </c>
      <c r="AD151" s="12" t="str">
        <f t="shared" si="29"/>
        <v>Perna</v>
      </c>
      <c r="AE151" s="11">
        <f t="shared" si="29"/>
        <v>0</v>
      </c>
      <c r="AF151" s="12" t="str">
        <f t="shared" si="29"/>
        <v>Abdominal</v>
      </c>
      <c r="AG151" s="11">
        <f t="shared" si="29"/>
        <v>0</v>
      </c>
    </row>
    <row r="152" spans="1:33" x14ac:dyDescent="0.25">
      <c r="A152" s="344"/>
      <c r="B152" s="11" t="str">
        <f t="shared" si="30"/>
        <v>Bíceps</v>
      </c>
      <c r="C152" s="11">
        <f t="shared" si="31"/>
        <v>0</v>
      </c>
      <c r="D152" s="11" t="str">
        <f t="shared" si="29"/>
        <v xml:space="preserve">Trapézio </v>
      </c>
      <c r="E152" s="11">
        <f t="shared" si="29"/>
        <v>0</v>
      </c>
      <c r="F152" s="11" t="str">
        <f t="shared" si="29"/>
        <v>Ombro (Cla/Acr)</v>
      </c>
      <c r="G152" s="11">
        <f t="shared" si="29"/>
        <v>0</v>
      </c>
      <c r="H152" s="12" t="str">
        <f t="shared" si="29"/>
        <v>Ombro (Esp)</v>
      </c>
      <c r="I152" s="11">
        <f t="shared" si="29"/>
        <v>0</v>
      </c>
      <c r="J152" s="12" t="str">
        <f t="shared" si="29"/>
        <v>Costa</v>
      </c>
      <c r="K152" s="11">
        <f t="shared" si="29"/>
        <v>0</v>
      </c>
      <c r="L152" s="12" t="str">
        <f t="shared" si="29"/>
        <v>Peito</v>
      </c>
      <c r="M152" s="11">
        <f t="shared" si="29"/>
        <v>0</v>
      </c>
      <c r="N152" s="12" t="str">
        <f t="shared" si="29"/>
        <v>Bíceps</v>
      </c>
      <c r="O152" s="11">
        <f t="shared" si="29"/>
        <v>0</v>
      </c>
      <c r="P152" s="12" t="str">
        <f t="shared" si="29"/>
        <v>Tríceps</v>
      </c>
      <c r="Q152" s="11">
        <f t="shared" si="29"/>
        <v>0</v>
      </c>
      <c r="R152" s="11" t="str">
        <f t="shared" si="29"/>
        <v>AnteBraço</v>
      </c>
      <c r="S152" s="11">
        <f t="shared" ref="S152:AG160" si="32">S132</f>
        <v>0</v>
      </c>
      <c r="T152" s="11" t="str">
        <f t="shared" si="32"/>
        <v xml:space="preserve">Glúteo </v>
      </c>
      <c r="U152" s="11">
        <f t="shared" si="32"/>
        <v>0</v>
      </c>
      <c r="V152" s="12" t="str">
        <f t="shared" si="32"/>
        <v xml:space="preserve">Abdutor </v>
      </c>
      <c r="W152" s="11">
        <f t="shared" si="32"/>
        <v>0</v>
      </c>
      <c r="X152" s="12" t="str">
        <f t="shared" si="32"/>
        <v xml:space="preserve">Adutor </v>
      </c>
      <c r="Y152" s="11">
        <f t="shared" si="32"/>
        <v>0</v>
      </c>
      <c r="Z152" s="12" t="str">
        <f t="shared" si="32"/>
        <v>Coxa (Ant)</v>
      </c>
      <c r="AA152" s="11">
        <f t="shared" si="32"/>
        <v>0</v>
      </c>
      <c r="AB152" s="12" t="str">
        <f t="shared" si="32"/>
        <v>Coxa (Pos)</v>
      </c>
      <c r="AC152" s="11">
        <f t="shared" si="32"/>
        <v>0</v>
      </c>
      <c r="AD152" s="12" t="str">
        <f t="shared" si="32"/>
        <v>Perna</v>
      </c>
      <c r="AE152" s="11">
        <f t="shared" si="32"/>
        <v>0</v>
      </c>
      <c r="AF152" s="12" t="str">
        <f t="shared" si="32"/>
        <v>Abdominal</v>
      </c>
      <c r="AG152" s="11">
        <f t="shared" si="32"/>
        <v>0</v>
      </c>
    </row>
    <row r="153" spans="1:33" x14ac:dyDescent="0.25">
      <c r="A153" s="344"/>
      <c r="B153" s="11" t="str">
        <f t="shared" si="30"/>
        <v>Bíceps</v>
      </c>
      <c r="C153" s="11">
        <f t="shared" si="31"/>
        <v>0</v>
      </c>
      <c r="D153" s="11" t="str">
        <f t="shared" ref="D153:R160" si="33">D133</f>
        <v xml:space="preserve">Trapézio </v>
      </c>
      <c r="E153" s="11">
        <f t="shared" si="33"/>
        <v>0</v>
      </c>
      <c r="F153" s="11" t="str">
        <f t="shared" si="33"/>
        <v>Ombro (Cla/Acr)</v>
      </c>
      <c r="G153" s="11">
        <f t="shared" si="33"/>
        <v>0</v>
      </c>
      <c r="H153" s="12" t="str">
        <f t="shared" si="33"/>
        <v>Ombro (Esp)</v>
      </c>
      <c r="I153" s="11">
        <f t="shared" si="33"/>
        <v>0</v>
      </c>
      <c r="J153" s="12" t="str">
        <f t="shared" si="33"/>
        <v>Costa</v>
      </c>
      <c r="K153" s="11">
        <f t="shared" si="33"/>
        <v>0</v>
      </c>
      <c r="L153" s="12" t="str">
        <f t="shared" si="33"/>
        <v>Peito</v>
      </c>
      <c r="M153" s="11">
        <f t="shared" si="33"/>
        <v>0</v>
      </c>
      <c r="N153" s="12" t="str">
        <f t="shared" si="33"/>
        <v>Bíceps</v>
      </c>
      <c r="O153" s="11">
        <f t="shared" si="33"/>
        <v>0</v>
      </c>
      <c r="P153" s="12" t="str">
        <f t="shared" si="33"/>
        <v>Tríceps</v>
      </c>
      <c r="Q153" s="11">
        <f t="shared" si="33"/>
        <v>0</v>
      </c>
      <c r="R153" s="11" t="str">
        <f t="shared" si="33"/>
        <v>AnteBraço</v>
      </c>
      <c r="S153" s="11">
        <f t="shared" si="32"/>
        <v>0</v>
      </c>
      <c r="T153" s="11" t="str">
        <f t="shared" si="32"/>
        <v xml:space="preserve">Glúteo </v>
      </c>
      <c r="U153" s="11">
        <f t="shared" si="32"/>
        <v>0</v>
      </c>
      <c r="V153" s="12" t="str">
        <f t="shared" si="32"/>
        <v xml:space="preserve">Abdutor </v>
      </c>
      <c r="W153" s="11">
        <f t="shared" si="32"/>
        <v>0</v>
      </c>
      <c r="X153" s="12" t="str">
        <f t="shared" si="32"/>
        <v xml:space="preserve">Adutor </v>
      </c>
      <c r="Y153" s="11">
        <f t="shared" si="32"/>
        <v>0</v>
      </c>
      <c r="Z153" s="12" t="str">
        <f t="shared" si="32"/>
        <v>Coxa (Ant)</v>
      </c>
      <c r="AA153" s="11">
        <f t="shared" si="32"/>
        <v>0</v>
      </c>
      <c r="AB153" s="12" t="str">
        <f t="shared" si="32"/>
        <v>Coxa (Pos)</v>
      </c>
      <c r="AC153" s="11">
        <f t="shared" si="32"/>
        <v>0</v>
      </c>
      <c r="AD153" s="12" t="str">
        <f t="shared" si="32"/>
        <v>Perna</v>
      </c>
      <c r="AE153" s="11">
        <f t="shared" si="32"/>
        <v>0</v>
      </c>
      <c r="AF153" s="12" t="str">
        <f t="shared" si="32"/>
        <v>Abdominal</v>
      </c>
      <c r="AG153" s="11">
        <f t="shared" si="32"/>
        <v>0</v>
      </c>
    </row>
    <row r="154" spans="1:33" x14ac:dyDescent="0.25">
      <c r="A154" s="344"/>
      <c r="B154" s="11" t="str">
        <f t="shared" si="30"/>
        <v>Bíceps</v>
      </c>
      <c r="C154" s="11">
        <f t="shared" si="31"/>
        <v>0</v>
      </c>
      <c r="D154" s="11" t="str">
        <f t="shared" si="33"/>
        <v xml:space="preserve">Trapézio </v>
      </c>
      <c r="E154" s="11">
        <f t="shared" si="33"/>
        <v>0</v>
      </c>
      <c r="F154" s="11" t="str">
        <f t="shared" si="33"/>
        <v>Ombro (Cla/Acr)</v>
      </c>
      <c r="G154" s="11">
        <f t="shared" si="33"/>
        <v>0</v>
      </c>
      <c r="H154" s="12" t="str">
        <f t="shared" si="33"/>
        <v>Ombro (Esp)</v>
      </c>
      <c r="I154" s="11">
        <f t="shared" si="33"/>
        <v>0</v>
      </c>
      <c r="J154" s="12" t="str">
        <f t="shared" si="33"/>
        <v>Costa</v>
      </c>
      <c r="K154" s="11">
        <f t="shared" si="33"/>
        <v>0</v>
      </c>
      <c r="L154" s="12" t="str">
        <f t="shared" si="33"/>
        <v>Peito</v>
      </c>
      <c r="M154" s="11">
        <f t="shared" si="33"/>
        <v>0</v>
      </c>
      <c r="N154" s="12" t="str">
        <f t="shared" si="33"/>
        <v>Bíceps</v>
      </c>
      <c r="O154" s="11">
        <f t="shared" si="33"/>
        <v>0</v>
      </c>
      <c r="P154" s="12" t="str">
        <f t="shared" si="33"/>
        <v>Tríceps</v>
      </c>
      <c r="Q154" s="11">
        <f t="shared" si="33"/>
        <v>0</v>
      </c>
      <c r="R154" s="11" t="str">
        <f t="shared" si="33"/>
        <v>AnteBraço</v>
      </c>
      <c r="S154" s="11">
        <f t="shared" si="32"/>
        <v>0</v>
      </c>
      <c r="T154" s="11" t="str">
        <f t="shared" si="32"/>
        <v xml:space="preserve">Glúteo </v>
      </c>
      <c r="U154" s="11">
        <f t="shared" si="32"/>
        <v>0</v>
      </c>
      <c r="V154" s="12" t="str">
        <f t="shared" si="32"/>
        <v xml:space="preserve">Abdutor </v>
      </c>
      <c r="W154" s="11">
        <f t="shared" si="32"/>
        <v>0</v>
      </c>
      <c r="X154" s="12" t="str">
        <f t="shared" si="32"/>
        <v xml:space="preserve">Adutor </v>
      </c>
      <c r="Y154" s="11">
        <f t="shared" si="32"/>
        <v>0</v>
      </c>
      <c r="Z154" s="12" t="str">
        <f t="shared" si="32"/>
        <v>Coxa (Ant)</v>
      </c>
      <c r="AA154" s="11">
        <f t="shared" si="32"/>
        <v>0</v>
      </c>
      <c r="AB154" s="12" t="str">
        <f t="shared" si="32"/>
        <v>Coxa (Pos)</v>
      </c>
      <c r="AC154" s="11">
        <f t="shared" si="32"/>
        <v>0</v>
      </c>
      <c r="AD154" s="12" t="str">
        <f t="shared" si="32"/>
        <v>Perna</v>
      </c>
      <c r="AE154" s="11">
        <f t="shared" si="32"/>
        <v>0</v>
      </c>
      <c r="AF154" s="12" t="str">
        <f t="shared" si="32"/>
        <v>Abdominal</v>
      </c>
      <c r="AG154" s="11">
        <f t="shared" si="32"/>
        <v>0</v>
      </c>
    </row>
    <row r="155" spans="1:33" x14ac:dyDescent="0.25">
      <c r="A155" s="344"/>
      <c r="B155" s="11" t="str">
        <f t="shared" si="30"/>
        <v>Bíceps</v>
      </c>
      <c r="C155" s="11">
        <f t="shared" si="31"/>
        <v>0</v>
      </c>
      <c r="D155" s="11" t="str">
        <f t="shared" si="33"/>
        <v xml:space="preserve">Trapézio </v>
      </c>
      <c r="E155" s="11">
        <f t="shared" si="33"/>
        <v>0</v>
      </c>
      <c r="F155" s="11" t="str">
        <f t="shared" si="33"/>
        <v>Ombro (Cla/Acr)</v>
      </c>
      <c r="G155" s="11">
        <f t="shared" si="33"/>
        <v>0</v>
      </c>
      <c r="H155" s="12" t="str">
        <f t="shared" si="33"/>
        <v>Ombro (Esp)</v>
      </c>
      <c r="I155" s="11">
        <f t="shared" si="33"/>
        <v>0</v>
      </c>
      <c r="J155" s="12" t="str">
        <f t="shared" si="33"/>
        <v>Costa</v>
      </c>
      <c r="K155" s="11">
        <f t="shared" si="33"/>
        <v>0</v>
      </c>
      <c r="L155" s="12" t="str">
        <f t="shared" si="33"/>
        <v>Peito</v>
      </c>
      <c r="M155" s="11">
        <f t="shared" si="33"/>
        <v>0</v>
      </c>
      <c r="N155" s="12" t="str">
        <f t="shared" si="33"/>
        <v>Bíceps</v>
      </c>
      <c r="O155" s="11">
        <f t="shared" si="33"/>
        <v>0</v>
      </c>
      <c r="P155" s="12" t="str">
        <f t="shared" si="33"/>
        <v>Tríceps</v>
      </c>
      <c r="Q155" s="11">
        <f t="shared" si="33"/>
        <v>0</v>
      </c>
      <c r="R155" s="11" t="str">
        <f t="shared" si="33"/>
        <v>AnteBraço</v>
      </c>
      <c r="S155" s="11">
        <f t="shared" si="32"/>
        <v>0</v>
      </c>
      <c r="T155" s="11" t="str">
        <f t="shared" si="32"/>
        <v xml:space="preserve">Glúteo </v>
      </c>
      <c r="U155" s="11">
        <f t="shared" si="32"/>
        <v>0</v>
      </c>
      <c r="V155" s="12" t="str">
        <f t="shared" si="32"/>
        <v xml:space="preserve">Abdutor </v>
      </c>
      <c r="W155" s="11">
        <f t="shared" si="32"/>
        <v>0</v>
      </c>
      <c r="X155" s="12" t="str">
        <f t="shared" si="32"/>
        <v xml:space="preserve">Adutor </v>
      </c>
      <c r="Y155" s="11">
        <f t="shared" si="32"/>
        <v>0</v>
      </c>
      <c r="Z155" s="12" t="str">
        <f t="shared" si="32"/>
        <v>Coxa (Ant)</v>
      </c>
      <c r="AA155" s="11">
        <f t="shared" si="32"/>
        <v>0</v>
      </c>
      <c r="AB155" s="12" t="str">
        <f t="shared" si="32"/>
        <v>Coxa (Pos)</v>
      </c>
      <c r="AC155" s="11">
        <f t="shared" si="32"/>
        <v>0</v>
      </c>
      <c r="AD155" s="12" t="str">
        <f t="shared" si="32"/>
        <v>Perna</v>
      </c>
      <c r="AE155" s="11">
        <f t="shared" si="32"/>
        <v>0</v>
      </c>
      <c r="AF155" s="12" t="str">
        <f t="shared" si="32"/>
        <v>Abdominal</v>
      </c>
      <c r="AG155" s="11">
        <f t="shared" si="32"/>
        <v>0</v>
      </c>
    </row>
    <row r="156" spans="1:33" x14ac:dyDescent="0.25">
      <c r="A156" s="344"/>
      <c r="B156" s="11" t="str">
        <f t="shared" si="30"/>
        <v>Bíceps</v>
      </c>
      <c r="C156" s="11">
        <f t="shared" si="31"/>
        <v>0</v>
      </c>
      <c r="D156" s="11" t="str">
        <f t="shared" si="33"/>
        <v xml:space="preserve">Trapézio </v>
      </c>
      <c r="E156" s="11">
        <f t="shared" si="33"/>
        <v>0</v>
      </c>
      <c r="F156" s="11" t="str">
        <f t="shared" si="33"/>
        <v>Ombro (Cla/Acr)</v>
      </c>
      <c r="G156" s="11">
        <f t="shared" si="33"/>
        <v>0</v>
      </c>
      <c r="H156" s="12" t="str">
        <f t="shared" si="33"/>
        <v>Ombro (Esp)</v>
      </c>
      <c r="I156" s="11">
        <f t="shared" si="33"/>
        <v>0</v>
      </c>
      <c r="J156" s="12" t="str">
        <f t="shared" si="33"/>
        <v>Costa</v>
      </c>
      <c r="K156" s="11">
        <f t="shared" si="33"/>
        <v>0</v>
      </c>
      <c r="L156" s="12" t="str">
        <f t="shared" si="33"/>
        <v>Peito</v>
      </c>
      <c r="M156" s="11">
        <f t="shared" si="33"/>
        <v>0</v>
      </c>
      <c r="N156" s="12" t="str">
        <f t="shared" si="33"/>
        <v>Bíceps</v>
      </c>
      <c r="O156" s="11">
        <f t="shared" si="33"/>
        <v>0</v>
      </c>
      <c r="P156" s="12" t="str">
        <f t="shared" si="33"/>
        <v>Tríceps</v>
      </c>
      <c r="Q156" s="11">
        <f t="shared" si="33"/>
        <v>0</v>
      </c>
      <c r="R156" s="11" t="str">
        <f t="shared" si="33"/>
        <v>AnteBraço</v>
      </c>
      <c r="S156" s="11">
        <f t="shared" si="32"/>
        <v>0</v>
      </c>
      <c r="T156" s="11" t="str">
        <f t="shared" si="32"/>
        <v xml:space="preserve">Glúteo </v>
      </c>
      <c r="U156" s="11">
        <f t="shared" si="32"/>
        <v>0</v>
      </c>
      <c r="V156" s="12" t="str">
        <f t="shared" si="32"/>
        <v xml:space="preserve">Abdutor </v>
      </c>
      <c r="W156" s="11">
        <f t="shared" si="32"/>
        <v>0</v>
      </c>
      <c r="X156" s="12" t="str">
        <f t="shared" si="32"/>
        <v xml:space="preserve">Adutor </v>
      </c>
      <c r="Y156" s="11">
        <f t="shared" si="32"/>
        <v>0</v>
      </c>
      <c r="Z156" s="12" t="str">
        <f t="shared" si="32"/>
        <v>Coxa (Ant)</v>
      </c>
      <c r="AA156" s="11">
        <f t="shared" si="32"/>
        <v>0</v>
      </c>
      <c r="AB156" s="12" t="str">
        <f t="shared" si="32"/>
        <v>Coxa (Pos)</v>
      </c>
      <c r="AC156" s="11">
        <f t="shared" si="32"/>
        <v>0</v>
      </c>
      <c r="AD156" s="12" t="str">
        <f t="shared" si="32"/>
        <v>Perna</v>
      </c>
      <c r="AE156" s="11">
        <f t="shared" si="32"/>
        <v>0</v>
      </c>
      <c r="AF156" s="12" t="str">
        <f t="shared" si="32"/>
        <v>Abdominal</v>
      </c>
      <c r="AG156" s="11">
        <f t="shared" si="32"/>
        <v>0</v>
      </c>
    </row>
    <row r="157" spans="1:33" x14ac:dyDescent="0.25">
      <c r="A157" s="344"/>
      <c r="B157" s="11" t="str">
        <f t="shared" si="30"/>
        <v>Bíceps</v>
      </c>
      <c r="C157" s="11">
        <f t="shared" si="31"/>
        <v>0</v>
      </c>
      <c r="D157" s="11" t="str">
        <f t="shared" si="33"/>
        <v xml:space="preserve">Trapézio </v>
      </c>
      <c r="E157" s="11">
        <f t="shared" si="33"/>
        <v>0</v>
      </c>
      <c r="F157" s="11" t="str">
        <f t="shared" si="33"/>
        <v>Ombro (Cla/Acr)</v>
      </c>
      <c r="G157" s="11">
        <f t="shared" si="33"/>
        <v>0</v>
      </c>
      <c r="H157" s="12" t="str">
        <f t="shared" si="33"/>
        <v>Ombro (Esp)</v>
      </c>
      <c r="I157" s="11">
        <f t="shared" si="33"/>
        <v>0</v>
      </c>
      <c r="J157" s="12" t="str">
        <f t="shared" si="33"/>
        <v>Costa</v>
      </c>
      <c r="K157" s="11">
        <f t="shared" si="33"/>
        <v>0</v>
      </c>
      <c r="L157" s="12" t="str">
        <f t="shared" si="33"/>
        <v>Peito</v>
      </c>
      <c r="M157" s="11">
        <f t="shared" si="33"/>
        <v>0</v>
      </c>
      <c r="N157" s="12" t="str">
        <f t="shared" si="33"/>
        <v>Bíceps</v>
      </c>
      <c r="O157" s="11">
        <f t="shared" si="33"/>
        <v>0</v>
      </c>
      <c r="P157" s="12" t="str">
        <f t="shared" si="33"/>
        <v>Tríceps</v>
      </c>
      <c r="Q157" s="11">
        <f t="shared" si="33"/>
        <v>0</v>
      </c>
      <c r="R157" s="11" t="str">
        <f t="shared" si="33"/>
        <v>AnteBraço</v>
      </c>
      <c r="S157" s="11">
        <f t="shared" si="32"/>
        <v>0</v>
      </c>
      <c r="T157" s="11" t="str">
        <f t="shared" si="32"/>
        <v xml:space="preserve">Glúteo </v>
      </c>
      <c r="U157" s="11">
        <f t="shared" si="32"/>
        <v>0</v>
      </c>
      <c r="V157" s="12" t="str">
        <f t="shared" si="32"/>
        <v xml:space="preserve">Abdutor </v>
      </c>
      <c r="W157" s="11">
        <f t="shared" si="32"/>
        <v>0</v>
      </c>
      <c r="X157" s="12" t="str">
        <f t="shared" si="32"/>
        <v xml:space="preserve">Adutor </v>
      </c>
      <c r="Y157" s="11">
        <f t="shared" si="32"/>
        <v>0</v>
      </c>
      <c r="Z157" s="12" t="str">
        <f t="shared" si="32"/>
        <v>Coxa (Ant)</v>
      </c>
      <c r="AA157" s="11">
        <f t="shared" si="32"/>
        <v>0</v>
      </c>
      <c r="AB157" s="12" t="str">
        <f t="shared" si="32"/>
        <v>Coxa (Pos)</v>
      </c>
      <c r="AC157" s="11">
        <f t="shared" si="32"/>
        <v>0</v>
      </c>
      <c r="AD157" s="12" t="str">
        <f t="shared" si="32"/>
        <v>Perna</v>
      </c>
      <c r="AE157" s="11">
        <f t="shared" si="32"/>
        <v>0</v>
      </c>
      <c r="AF157" s="12" t="str">
        <f t="shared" si="32"/>
        <v>Abdominal</v>
      </c>
      <c r="AG157" s="11">
        <f t="shared" si="32"/>
        <v>0</v>
      </c>
    </row>
    <row r="158" spans="1:33" x14ac:dyDescent="0.25">
      <c r="A158" s="344"/>
      <c r="B158" s="11" t="str">
        <f t="shared" si="30"/>
        <v>Bíceps</v>
      </c>
      <c r="C158" s="11">
        <f t="shared" si="31"/>
        <v>0</v>
      </c>
      <c r="D158" s="11" t="str">
        <f t="shared" si="33"/>
        <v xml:space="preserve">Trapézio </v>
      </c>
      <c r="E158" s="11">
        <f t="shared" si="33"/>
        <v>0</v>
      </c>
      <c r="F158" s="11" t="str">
        <f t="shared" si="33"/>
        <v>Ombro (Cla/Acr)</v>
      </c>
      <c r="G158" s="11">
        <f t="shared" si="33"/>
        <v>0</v>
      </c>
      <c r="H158" s="12" t="str">
        <f t="shared" si="33"/>
        <v>Ombro (Esp)</v>
      </c>
      <c r="I158" s="11">
        <f t="shared" si="33"/>
        <v>0</v>
      </c>
      <c r="J158" s="12" t="str">
        <f t="shared" si="33"/>
        <v>Costa</v>
      </c>
      <c r="K158" s="11">
        <f t="shared" si="33"/>
        <v>0</v>
      </c>
      <c r="L158" s="12" t="str">
        <f t="shared" si="33"/>
        <v>Peito</v>
      </c>
      <c r="M158" s="11">
        <f t="shared" si="33"/>
        <v>0</v>
      </c>
      <c r="N158" s="12" t="str">
        <f t="shared" si="33"/>
        <v>Bíceps</v>
      </c>
      <c r="O158" s="11">
        <f t="shared" si="33"/>
        <v>0</v>
      </c>
      <c r="P158" s="12" t="str">
        <f t="shared" si="33"/>
        <v>Tríceps</v>
      </c>
      <c r="Q158" s="11">
        <f t="shared" si="33"/>
        <v>0</v>
      </c>
      <c r="R158" s="11" t="str">
        <f t="shared" si="33"/>
        <v>AnteBraço</v>
      </c>
      <c r="S158" s="11">
        <f t="shared" si="32"/>
        <v>0</v>
      </c>
      <c r="T158" s="11" t="str">
        <f t="shared" si="32"/>
        <v xml:space="preserve">Glúteo </v>
      </c>
      <c r="U158" s="11">
        <f t="shared" si="32"/>
        <v>0</v>
      </c>
      <c r="V158" s="12" t="str">
        <f t="shared" si="32"/>
        <v xml:space="preserve">Abdutor </v>
      </c>
      <c r="W158" s="11">
        <f t="shared" si="32"/>
        <v>0</v>
      </c>
      <c r="X158" s="12" t="str">
        <f t="shared" si="32"/>
        <v xml:space="preserve">Adutor </v>
      </c>
      <c r="Y158" s="11">
        <f t="shared" si="32"/>
        <v>0</v>
      </c>
      <c r="Z158" s="12" t="str">
        <f t="shared" si="32"/>
        <v>Coxa (Ant)</v>
      </c>
      <c r="AA158" s="11">
        <f t="shared" si="32"/>
        <v>0</v>
      </c>
      <c r="AB158" s="12" t="str">
        <f t="shared" si="32"/>
        <v>Coxa (Pos)</v>
      </c>
      <c r="AC158" s="11">
        <f t="shared" si="32"/>
        <v>0</v>
      </c>
      <c r="AD158" s="12" t="str">
        <f t="shared" si="32"/>
        <v>Perna</v>
      </c>
      <c r="AE158" s="11">
        <f t="shared" si="32"/>
        <v>0</v>
      </c>
      <c r="AF158" s="12" t="str">
        <f t="shared" si="32"/>
        <v>Abdominal</v>
      </c>
      <c r="AG158" s="11">
        <f t="shared" si="32"/>
        <v>0</v>
      </c>
    </row>
    <row r="159" spans="1:33" x14ac:dyDescent="0.25">
      <c r="A159" s="344"/>
      <c r="B159" s="11" t="str">
        <f t="shared" si="30"/>
        <v>Bíceps</v>
      </c>
      <c r="C159" s="11">
        <f t="shared" si="31"/>
        <v>0</v>
      </c>
      <c r="D159" s="11" t="str">
        <f t="shared" si="33"/>
        <v xml:space="preserve">Trapézio </v>
      </c>
      <c r="E159" s="11">
        <f t="shared" si="33"/>
        <v>0</v>
      </c>
      <c r="F159" s="11" t="str">
        <f t="shared" si="33"/>
        <v>Ombro (Cla/Acr)</v>
      </c>
      <c r="G159" s="11">
        <f t="shared" si="33"/>
        <v>0</v>
      </c>
      <c r="H159" s="12" t="str">
        <f t="shared" si="33"/>
        <v>Ombro (Esp)</v>
      </c>
      <c r="I159" s="11">
        <f t="shared" si="33"/>
        <v>0</v>
      </c>
      <c r="J159" s="12" t="str">
        <f t="shared" si="33"/>
        <v>Costa</v>
      </c>
      <c r="K159" s="11">
        <f t="shared" si="33"/>
        <v>0</v>
      </c>
      <c r="L159" s="12" t="str">
        <f t="shared" si="33"/>
        <v>Peito</v>
      </c>
      <c r="M159" s="11">
        <f t="shared" si="33"/>
        <v>0</v>
      </c>
      <c r="N159" s="12" t="str">
        <f t="shared" si="33"/>
        <v>Bíceps</v>
      </c>
      <c r="O159" s="11">
        <f t="shared" si="33"/>
        <v>0</v>
      </c>
      <c r="P159" s="12" t="str">
        <f t="shared" si="33"/>
        <v>Tríceps</v>
      </c>
      <c r="Q159" s="11">
        <f t="shared" si="33"/>
        <v>0</v>
      </c>
      <c r="R159" s="11" t="str">
        <f t="shared" si="33"/>
        <v>AnteBraço</v>
      </c>
      <c r="S159" s="11">
        <f t="shared" si="32"/>
        <v>0</v>
      </c>
      <c r="T159" s="11" t="str">
        <f t="shared" si="32"/>
        <v xml:space="preserve">Glúteo </v>
      </c>
      <c r="U159" s="11">
        <f t="shared" si="32"/>
        <v>0</v>
      </c>
      <c r="V159" s="12" t="str">
        <f t="shared" si="32"/>
        <v xml:space="preserve">Abdutor </v>
      </c>
      <c r="W159" s="11">
        <f t="shared" si="32"/>
        <v>0</v>
      </c>
      <c r="X159" s="12" t="str">
        <f t="shared" si="32"/>
        <v xml:space="preserve">Adutor </v>
      </c>
      <c r="Y159" s="11">
        <f t="shared" si="32"/>
        <v>0</v>
      </c>
      <c r="Z159" s="12" t="str">
        <f t="shared" si="32"/>
        <v>Coxa (Ant)</v>
      </c>
      <c r="AA159" s="11">
        <f t="shared" si="32"/>
        <v>0</v>
      </c>
      <c r="AB159" s="12" t="str">
        <f t="shared" si="32"/>
        <v>Coxa (Pos)</v>
      </c>
      <c r="AC159" s="11">
        <f t="shared" si="32"/>
        <v>0</v>
      </c>
      <c r="AD159" s="12" t="str">
        <f t="shared" si="32"/>
        <v>Perna</v>
      </c>
      <c r="AE159" s="11">
        <f t="shared" si="32"/>
        <v>0</v>
      </c>
      <c r="AF159" s="12" t="str">
        <f t="shared" si="32"/>
        <v>Abdominal</v>
      </c>
      <c r="AG159" s="11">
        <f t="shared" si="32"/>
        <v>0</v>
      </c>
    </row>
    <row r="160" spans="1:33" x14ac:dyDescent="0.25">
      <c r="A160" s="344"/>
      <c r="B160" s="11" t="str">
        <f t="shared" si="30"/>
        <v>Bíceps</v>
      </c>
      <c r="C160" s="11">
        <f t="shared" si="31"/>
        <v>0</v>
      </c>
      <c r="D160" s="11" t="str">
        <f t="shared" si="33"/>
        <v xml:space="preserve">Trapézio </v>
      </c>
      <c r="E160" s="11">
        <f t="shared" si="33"/>
        <v>0</v>
      </c>
      <c r="F160" s="11" t="str">
        <f t="shared" si="33"/>
        <v>Ombro (Cla/Acr)</v>
      </c>
      <c r="G160" s="11">
        <f t="shared" si="33"/>
        <v>0</v>
      </c>
      <c r="H160" s="12" t="str">
        <f t="shared" si="33"/>
        <v>Ombro (Esp)</v>
      </c>
      <c r="I160" s="11">
        <f t="shared" si="33"/>
        <v>0</v>
      </c>
      <c r="J160" s="12" t="str">
        <f t="shared" si="33"/>
        <v>Costa</v>
      </c>
      <c r="K160" s="11">
        <f t="shared" si="33"/>
        <v>0</v>
      </c>
      <c r="L160" s="12" t="str">
        <f t="shared" si="33"/>
        <v>Peito</v>
      </c>
      <c r="M160" s="11">
        <f t="shared" si="33"/>
        <v>0</v>
      </c>
      <c r="N160" s="12" t="str">
        <f t="shared" si="33"/>
        <v>Bíceps</v>
      </c>
      <c r="O160" s="11">
        <f t="shared" si="33"/>
        <v>0</v>
      </c>
      <c r="P160" s="12" t="str">
        <f t="shared" si="33"/>
        <v>Tríceps</v>
      </c>
      <c r="Q160" s="11">
        <f t="shared" si="33"/>
        <v>0</v>
      </c>
      <c r="R160" s="11" t="str">
        <f t="shared" si="33"/>
        <v>AnteBraço</v>
      </c>
      <c r="S160" s="11">
        <f t="shared" si="32"/>
        <v>0</v>
      </c>
      <c r="T160" s="11" t="str">
        <f t="shared" si="32"/>
        <v xml:space="preserve">Glúteo </v>
      </c>
      <c r="U160" s="11">
        <f t="shared" si="32"/>
        <v>0</v>
      </c>
      <c r="V160" s="12" t="str">
        <f t="shared" si="32"/>
        <v xml:space="preserve">Abdutor </v>
      </c>
      <c r="W160" s="11">
        <f t="shared" si="32"/>
        <v>0</v>
      </c>
      <c r="X160" s="12" t="str">
        <f t="shared" si="32"/>
        <v xml:space="preserve">Adutor </v>
      </c>
      <c r="Y160" s="11">
        <f t="shared" si="32"/>
        <v>0</v>
      </c>
      <c r="Z160" s="12" t="str">
        <f t="shared" si="32"/>
        <v>Coxa (Ant)</v>
      </c>
      <c r="AA160" s="11">
        <f t="shared" si="32"/>
        <v>0</v>
      </c>
      <c r="AB160" s="12" t="str">
        <f t="shared" si="32"/>
        <v>Coxa (Pos)</v>
      </c>
      <c r="AC160" s="11">
        <f t="shared" si="32"/>
        <v>0</v>
      </c>
      <c r="AD160" s="12" t="str">
        <f t="shared" si="32"/>
        <v>Perna</v>
      </c>
      <c r="AE160" s="11">
        <f t="shared" si="32"/>
        <v>0</v>
      </c>
      <c r="AF160" s="12" t="str">
        <f t="shared" si="32"/>
        <v>Abdominal</v>
      </c>
      <c r="AG160" s="11">
        <f t="shared" si="32"/>
        <v>0</v>
      </c>
    </row>
    <row r="161" spans="1:3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</row>
    <row r="162" spans="1:33" x14ac:dyDescent="0.25">
      <c r="A162" s="11" t="s">
        <v>40</v>
      </c>
      <c r="B162" s="11" t="s">
        <v>41</v>
      </c>
      <c r="C162" s="11"/>
      <c r="D162" s="341" t="str">
        <f>D142</f>
        <v xml:space="preserve">Trapézio </v>
      </c>
      <c r="E162" s="341"/>
      <c r="F162" s="341" t="str">
        <f>F142</f>
        <v>Ombro (Cla/Acr)</v>
      </c>
      <c r="G162" s="341"/>
      <c r="H162" s="341" t="str">
        <f>H142</f>
        <v>Ombro (Esp)</v>
      </c>
      <c r="I162" s="341"/>
      <c r="J162" s="341" t="str">
        <f>J142</f>
        <v>Costa</v>
      </c>
      <c r="K162" s="341"/>
      <c r="L162" s="341" t="str">
        <f>L142</f>
        <v>Peito</v>
      </c>
      <c r="M162" s="341"/>
      <c r="N162" s="341" t="str">
        <f>N142</f>
        <v>Bíceps</v>
      </c>
      <c r="O162" s="341"/>
      <c r="P162" s="341" t="str">
        <f>P142</f>
        <v>Tríceps</v>
      </c>
      <c r="Q162" s="341"/>
      <c r="R162" s="341" t="str">
        <f>R142</f>
        <v>AnteBraço</v>
      </c>
      <c r="S162" s="341"/>
      <c r="T162" s="341" t="str">
        <f>T142</f>
        <v xml:space="preserve">Glúteo </v>
      </c>
      <c r="U162" s="341"/>
      <c r="V162" s="341" t="str">
        <f>V142</f>
        <v xml:space="preserve">Abdutor </v>
      </c>
      <c r="W162" s="341"/>
      <c r="X162" s="341" t="str">
        <f>X142</f>
        <v xml:space="preserve">Adutor </v>
      </c>
      <c r="Y162" s="341"/>
      <c r="Z162" s="341" t="str">
        <f>Z142</f>
        <v>Coxa (Ant)</v>
      </c>
      <c r="AA162" s="341"/>
      <c r="AB162" s="341" t="str">
        <f>AB142</f>
        <v>Coxa (Pos)</v>
      </c>
      <c r="AC162" s="341"/>
      <c r="AD162" s="341" t="str">
        <f>AD142</f>
        <v>Perna</v>
      </c>
      <c r="AE162" s="341"/>
      <c r="AF162" s="341" t="str">
        <f>AF142</f>
        <v>Abdominal</v>
      </c>
      <c r="AG162" s="341"/>
    </row>
    <row r="163" spans="1:33" x14ac:dyDescent="0.25">
      <c r="A163" s="11"/>
      <c r="B163" s="343" t="str">
        <f>Planilha!D63</f>
        <v>Bíceps</v>
      </c>
      <c r="C163" s="343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</row>
    <row r="164" spans="1:33" x14ac:dyDescent="0.25">
      <c r="A164" s="344">
        <v>9</v>
      </c>
      <c r="B164" s="11" t="str">
        <f>B163</f>
        <v>Bíceps</v>
      </c>
      <c r="C164" s="11" t="str">
        <f>IF(AND(B164=D164),E164,IF(AND(B164=F164),G164,IF(AND(B164=H164),I164,IF(AND(B164=J164),K164,IF(AND(B164=L164),M164,IF(AND(B164=N164),O164,IF(AND(B164=P164),Q164,IF(AND(B164=R164),S164,IF(AND(B164=T164),U164,IF(AND(B164=V164),W164,IF(AND(B164=X164),Y164,IF(AND(B164=Z164),AA164,IF(AND(B164=AB164),AC164,IF(AND(B164=AD164),AE164,IF(AND(B164=AF164),AG164," ")))))))))))))))</f>
        <v>Rosca direta</v>
      </c>
      <c r="D164" s="11" t="str">
        <f t="shared" ref="D164:AG172" si="34">D144</f>
        <v xml:space="preserve">Trapézio </v>
      </c>
      <c r="E164" s="11" t="str">
        <f t="shared" si="34"/>
        <v>Elevação de ombros</v>
      </c>
      <c r="F164" s="11" t="str">
        <f t="shared" si="34"/>
        <v>Ombro (Cla/Acr)</v>
      </c>
      <c r="G164" s="11" t="str">
        <f t="shared" si="34"/>
        <v>Desenvolvimento</v>
      </c>
      <c r="H164" s="12" t="str">
        <f t="shared" si="34"/>
        <v>Ombro (Esp)</v>
      </c>
      <c r="I164" s="11" t="str">
        <f t="shared" si="34"/>
        <v>Voador inv.</v>
      </c>
      <c r="J164" s="12" t="str">
        <f t="shared" si="34"/>
        <v>Costa</v>
      </c>
      <c r="K164" s="11" t="str">
        <f t="shared" si="34"/>
        <v>Puxada à frente</v>
      </c>
      <c r="L164" s="12" t="str">
        <f t="shared" si="34"/>
        <v>Peito</v>
      </c>
      <c r="M164" s="11" t="str">
        <f t="shared" si="34"/>
        <v>Supino</v>
      </c>
      <c r="N164" s="12" t="str">
        <f t="shared" si="34"/>
        <v>Bíceps</v>
      </c>
      <c r="O164" s="11" t="str">
        <f t="shared" si="34"/>
        <v>Rosca direta</v>
      </c>
      <c r="P164" s="12" t="str">
        <f t="shared" si="34"/>
        <v>Tríceps</v>
      </c>
      <c r="Q164" s="11" t="str">
        <f t="shared" si="34"/>
        <v>Rosca testa</v>
      </c>
      <c r="R164" s="11" t="str">
        <f t="shared" si="34"/>
        <v>AnteBraço</v>
      </c>
      <c r="S164" s="11" t="str">
        <f t="shared" si="34"/>
        <v>Rosca punho</v>
      </c>
      <c r="T164" s="11" t="str">
        <f t="shared" si="34"/>
        <v xml:space="preserve">Glúteo </v>
      </c>
      <c r="U164" s="11" t="str">
        <f t="shared" si="34"/>
        <v>Glúteo em pé</v>
      </c>
      <c r="V164" s="12" t="str">
        <f t="shared" si="34"/>
        <v xml:space="preserve">Abdutor </v>
      </c>
      <c r="W164" s="11" t="str">
        <f t="shared" si="34"/>
        <v>Abdutor maq.</v>
      </c>
      <c r="X164" s="12" t="str">
        <f t="shared" si="34"/>
        <v xml:space="preserve">Adutor </v>
      </c>
      <c r="Y164" s="11" t="str">
        <f t="shared" si="34"/>
        <v>Adutor maq</v>
      </c>
      <c r="Z164" s="12" t="str">
        <f t="shared" si="34"/>
        <v>Coxa (Ant)</v>
      </c>
      <c r="AA164" s="11" t="str">
        <f t="shared" si="34"/>
        <v>Agachamento</v>
      </c>
      <c r="AB164" s="12" t="str">
        <f t="shared" si="34"/>
        <v>Coxa (Pos)</v>
      </c>
      <c r="AC164" s="11" t="str">
        <f t="shared" si="34"/>
        <v>Stiff</v>
      </c>
      <c r="AD164" s="12" t="str">
        <f t="shared" si="34"/>
        <v>Perna</v>
      </c>
      <c r="AE164" s="11" t="str">
        <f t="shared" si="34"/>
        <v>Gêmeos em pé</v>
      </c>
      <c r="AF164" s="12" t="str">
        <f t="shared" si="34"/>
        <v>Abdominal</v>
      </c>
      <c r="AG164" s="11" t="str">
        <f t="shared" si="34"/>
        <v>Elevação de pernas</v>
      </c>
    </row>
    <row r="165" spans="1:33" x14ac:dyDescent="0.25">
      <c r="A165" s="344"/>
      <c r="B165" s="11" t="str">
        <f t="shared" ref="B165:B180" si="35">B164</f>
        <v>Bíceps</v>
      </c>
      <c r="C165" s="11" t="str">
        <f t="shared" ref="C165:C180" si="36">IF(AND(B165=D165),E165,IF(AND(B165=F165),G165,IF(AND(B165=H165),I165,IF(AND(B165=J165),K165,IF(AND(B165=L165),M165,IF(AND(B165=N165),O165,IF(AND(B165=P165),Q165,IF(AND(B165=R165),S165,IF(AND(B165=T165),U165,IF(AND(B165=V165),W165,IF(AND(B165=X165),Y165,IF(AND(B165=Z165),AA165,IF(AND(B165=AB165),AC165,IF(AND(B165=AD165),AE165,IF(AND(B165=AF165),AG165," ")))))))))))))))</f>
        <v>Rosca alternada</v>
      </c>
      <c r="D165" s="11" t="str">
        <f t="shared" si="34"/>
        <v xml:space="preserve">Trapézio </v>
      </c>
      <c r="E165" s="11" t="str">
        <f t="shared" si="34"/>
        <v>Remada alta</v>
      </c>
      <c r="F165" s="11" t="str">
        <f t="shared" si="34"/>
        <v>Ombro (Cla/Acr)</v>
      </c>
      <c r="G165" s="11" t="str">
        <f t="shared" si="34"/>
        <v>Levantamento lateral</v>
      </c>
      <c r="H165" s="12" t="str">
        <f t="shared" si="34"/>
        <v>Ombro (Esp)</v>
      </c>
      <c r="I165" s="11" t="str">
        <f t="shared" si="34"/>
        <v>Crucifixo inv.</v>
      </c>
      <c r="J165" s="12" t="str">
        <f t="shared" si="34"/>
        <v>Costa</v>
      </c>
      <c r="K165" s="11" t="str">
        <f t="shared" si="34"/>
        <v>Remada sentada</v>
      </c>
      <c r="L165" s="12" t="str">
        <f t="shared" si="34"/>
        <v>Peito</v>
      </c>
      <c r="M165" s="11" t="str">
        <f t="shared" si="34"/>
        <v>Supino inclinado</v>
      </c>
      <c r="N165" s="12" t="str">
        <f t="shared" si="34"/>
        <v>Bíceps</v>
      </c>
      <c r="O165" s="11" t="str">
        <f t="shared" si="34"/>
        <v>Rosca alternada</v>
      </c>
      <c r="P165" s="12" t="str">
        <f t="shared" si="34"/>
        <v>Tríceps</v>
      </c>
      <c r="Q165" s="11" t="str">
        <f t="shared" si="34"/>
        <v>Rosca francesa</v>
      </c>
      <c r="R165" s="11" t="str">
        <f t="shared" si="34"/>
        <v>AnteBraço</v>
      </c>
      <c r="S165" s="11" t="str">
        <f t="shared" si="34"/>
        <v>Rosca punho inv.</v>
      </c>
      <c r="T165" s="11" t="str">
        <f t="shared" si="34"/>
        <v xml:space="preserve">Glúteo </v>
      </c>
      <c r="U165" s="11" t="str">
        <f t="shared" si="34"/>
        <v>Glúteo 4 apoios</v>
      </c>
      <c r="V165" s="12" t="str">
        <f t="shared" si="34"/>
        <v xml:space="preserve">Abdutor </v>
      </c>
      <c r="W165" s="11" t="str">
        <f t="shared" si="34"/>
        <v>Abdutor apo.</v>
      </c>
      <c r="X165" s="12" t="str">
        <f t="shared" si="34"/>
        <v xml:space="preserve">Adutor </v>
      </c>
      <c r="Y165" s="11" t="str">
        <f t="shared" si="34"/>
        <v>Adutor apo.</v>
      </c>
      <c r="Z165" s="12" t="str">
        <f t="shared" si="34"/>
        <v>Coxa (Ant)</v>
      </c>
      <c r="AA165" s="11" t="str">
        <f t="shared" si="34"/>
        <v>Agachamento hack</v>
      </c>
      <c r="AB165" s="12" t="str">
        <f t="shared" si="34"/>
        <v>Coxa (Pos)</v>
      </c>
      <c r="AC165" s="11" t="str">
        <f t="shared" si="34"/>
        <v>Flexão de perna</v>
      </c>
      <c r="AD165" s="12" t="str">
        <f t="shared" si="34"/>
        <v>Perna</v>
      </c>
      <c r="AE165" s="11" t="str">
        <f t="shared" si="34"/>
        <v>Gêmeos sentado</v>
      </c>
      <c r="AF165" s="12" t="str">
        <f t="shared" si="34"/>
        <v>Abdominal</v>
      </c>
      <c r="AG165" s="11" t="str">
        <f t="shared" si="34"/>
        <v>Supra-abdominal</v>
      </c>
    </row>
    <row r="166" spans="1:33" x14ac:dyDescent="0.25">
      <c r="A166" s="344"/>
      <c r="B166" s="11" t="str">
        <f t="shared" si="35"/>
        <v>Bíceps</v>
      </c>
      <c r="C166" s="11" t="str">
        <f t="shared" si="36"/>
        <v>Rosca concentrada</v>
      </c>
      <c r="D166" s="11" t="str">
        <f t="shared" si="34"/>
        <v xml:space="preserve">Trapézio </v>
      </c>
      <c r="E166" s="11">
        <f t="shared" si="34"/>
        <v>0</v>
      </c>
      <c r="F166" s="11" t="str">
        <f t="shared" si="34"/>
        <v>Ombro (Cla/Acr)</v>
      </c>
      <c r="G166" s="11" t="str">
        <f t="shared" si="34"/>
        <v>Elevação frontal</v>
      </c>
      <c r="H166" s="12" t="str">
        <f t="shared" si="34"/>
        <v>Ombro (Esp)</v>
      </c>
      <c r="I166" s="11">
        <f t="shared" si="34"/>
        <v>0</v>
      </c>
      <c r="J166" s="12" t="str">
        <f t="shared" si="34"/>
        <v>Costa</v>
      </c>
      <c r="K166" s="11" t="str">
        <f t="shared" si="34"/>
        <v>Remada unilteral</v>
      </c>
      <c r="L166" s="12" t="str">
        <f t="shared" si="34"/>
        <v>Peito</v>
      </c>
      <c r="M166" s="11" t="str">
        <f t="shared" si="34"/>
        <v>Supino declinado</v>
      </c>
      <c r="N166" s="12" t="str">
        <f t="shared" si="34"/>
        <v>Bíceps</v>
      </c>
      <c r="O166" s="11" t="str">
        <f t="shared" si="34"/>
        <v>Rosca concentrada</v>
      </c>
      <c r="P166" s="12" t="str">
        <f t="shared" si="34"/>
        <v>Tríceps</v>
      </c>
      <c r="Q166" s="11" t="str">
        <f t="shared" si="34"/>
        <v>Extensão de cotovelo (cabo)</v>
      </c>
      <c r="R166" s="11" t="str">
        <f t="shared" si="34"/>
        <v>AnteBraço</v>
      </c>
      <c r="S166" s="11" t="str">
        <f t="shared" si="34"/>
        <v>Rosca direta peg. pro.</v>
      </c>
      <c r="T166" s="11" t="str">
        <f t="shared" si="34"/>
        <v xml:space="preserve">Glúteo </v>
      </c>
      <c r="U166" s="11">
        <f t="shared" si="34"/>
        <v>0</v>
      </c>
      <c r="V166" s="12" t="str">
        <f t="shared" si="34"/>
        <v xml:space="preserve">Abdutor </v>
      </c>
      <c r="W166" s="11" t="str">
        <f t="shared" si="34"/>
        <v>Abdutor cabo</v>
      </c>
      <c r="X166" s="12" t="str">
        <f t="shared" si="34"/>
        <v xml:space="preserve">Adutor </v>
      </c>
      <c r="Y166" s="11" t="str">
        <f t="shared" si="34"/>
        <v>Adutor cabo</v>
      </c>
      <c r="Z166" s="12" t="str">
        <f t="shared" si="34"/>
        <v>Coxa (Ant)</v>
      </c>
      <c r="AA166" s="11" t="str">
        <f t="shared" si="34"/>
        <v>Extensão de perna</v>
      </c>
      <c r="AB166" s="12" t="str">
        <f t="shared" si="34"/>
        <v>Coxa (Pos)</v>
      </c>
      <c r="AC166" s="11" t="str">
        <f t="shared" si="34"/>
        <v>Flexora em pé</v>
      </c>
      <c r="AD166" s="12" t="str">
        <f t="shared" si="34"/>
        <v>Perna</v>
      </c>
      <c r="AE166" s="11" t="str">
        <f t="shared" si="34"/>
        <v>Burrinho maq.</v>
      </c>
      <c r="AF166" s="12" t="str">
        <f t="shared" si="34"/>
        <v>Abdominal</v>
      </c>
      <c r="AG166" s="11" t="str">
        <f t="shared" si="34"/>
        <v>Flexão lateral</v>
      </c>
    </row>
    <row r="167" spans="1:33" x14ac:dyDescent="0.25">
      <c r="A167" s="344"/>
      <c r="B167" s="11" t="str">
        <f t="shared" si="35"/>
        <v>Bíceps</v>
      </c>
      <c r="C167" s="11" t="str">
        <f t="shared" si="36"/>
        <v>Rosca scott</v>
      </c>
      <c r="D167" s="11" t="str">
        <f t="shared" si="34"/>
        <v xml:space="preserve">Trapézio </v>
      </c>
      <c r="E167" s="11">
        <f t="shared" si="34"/>
        <v>0</v>
      </c>
      <c r="F167" s="11" t="str">
        <f t="shared" si="34"/>
        <v>Ombro (Cla/Acr)</v>
      </c>
      <c r="G167" s="11">
        <f t="shared" si="34"/>
        <v>0</v>
      </c>
      <c r="H167" s="12" t="str">
        <f t="shared" si="34"/>
        <v>Ombro (Esp)</v>
      </c>
      <c r="I167" s="11">
        <f t="shared" si="34"/>
        <v>0</v>
      </c>
      <c r="J167" s="12" t="str">
        <f t="shared" si="34"/>
        <v>Costa</v>
      </c>
      <c r="K167" s="11" t="str">
        <f t="shared" si="34"/>
        <v>Remada curvada</v>
      </c>
      <c r="L167" s="12" t="str">
        <f t="shared" si="34"/>
        <v>Peito</v>
      </c>
      <c r="M167" s="11" t="str">
        <f t="shared" si="34"/>
        <v>Crucifixo</v>
      </c>
      <c r="N167" s="12" t="str">
        <f t="shared" si="34"/>
        <v>Bíceps</v>
      </c>
      <c r="O167" s="11" t="str">
        <f t="shared" si="34"/>
        <v>Rosca scott</v>
      </c>
      <c r="P167" s="12" t="str">
        <f t="shared" si="34"/>
        <v>Tríceps</v>
      </c>
      <c r="Q167" s="11">
        <f t="shared" si="34"/>
        <v>0</v>
      </c>
      <c r="R167" s="11" t="str">
        <f t="shared" si="34"/>
        <v>AnteBraço</v>
      </c>
      <c r="S167" s="11" t="str">
        <f t="shared" si="34"/>
        <v>Extensão de cotovelo</v>
      </c>
      <c r="T167" s="11" t="str">
        <f t="shared" si="34"/>
        <v xml:space="preserve">Glúteo </v>
      </c>
      <c r="U167" s="11">
        <f t="shared" si="34"/>
        <v>0</v>
      </c>
      <c r="V167" s="12" t="str">
        <f t="shared" si="34"/>
        <v xml:space="preserve">Abdutor </v>
      </c>
      <c r="W167" s="11">
        <f t="shared" si="34"/>
        <v>0</v>
      </c>
      <c r="X167" s="12" t="str">
        <f t="shared" si="34"/>
        <v xml:space="preserve">Adutor </v>
      </c>
      <c r="Y167" s="11">
        <f t="shared" si="34"/>
        <v>0</v>
      </c>
      <c r="Z167" s="12" t="str">
        <f t="shared" si="34"/>
        <v>Coxa (Ant)</v>
      </c>
      <c r="AA167" s="11" t="str">
        <f t="shared" si="34"/>
        <v>Leg press</v>
      </c>
      <c r="AB167" s="12" t="str">
        <f t="shared" si="34"/>
        <v>Coxa (Pos)</v>
      </c>
      <c r="AC167" s="11" t="str">
        <f t="shared" si="34"/>
        <v>Flexora sentado</v>
      </c>
      <c r="AD167" s="12" t="str">
        <f t="shared" si="34"/>
        <v>Perna</v>
      </c>
      <c r="AE167" s="11" t="str">
        <f t="shared" si="34"/>
        <v>Tibial</v>
      </c>
      <c r="AF167" s="12" t="str">
        <f t="shared" si="34"/>
        <v>Abdominal</v>
      </c>
      <c r="AG167" s="11">
        <f t="shared" si="34"/>
        <v>0</v>
      </c>
    </row>
    <row r="168" spans="1:33" x14ac:dyDescent="0.25">
      <c r="A168" s="344"/>
      <c r="B168" s="11" t="str">
        <f t="shared" si="35"/>
        <v>Bíceps</v>
      </c>
      <c r="C168" s="11">
        <f t="shared" si="36"/>
        <v>0</v>
      </c>
      <c r="D168" s="11" t="str">
        <f t="shared" si="34"/>
        <v xml:space="preserve">Trapézio </v>
      </c>
      <c r="E168" s="11">
        <f t="shared" si="34"/>
        <v>0</v>
      </c>
      <c r="F168" s="11" t="str">
        <f t="shared" si="34"/>
        <v>Ombro (Cla/Acr)</v>
      </c>
      <c r="G168" s="11">
        <f t="shared" si="34"/>
        <v>0</v>
      </c>
      <c r="H168" s="12" t="str">
        <f t="shared" si="34"/>
        <v>Ombro (Esp)</v>
      </c>
      <c r="I168" s="11">
        <f t="shared" si="34"/>
        <v>0</v>
      </c>
      <c r="J168" s="12" t="str">
        <f t="shared" si="34"/>
        <v>Costa</v>
      </c>
      <c r="K168" s="11" t="str">
        <f t="shared" si="34"/>
        <v>Levantamento terra</v>
      </c>
      <c r="L168" s="12" t="str">
        <f t="shared" si="34"/>
        <v>Peito</v>
      </c>
      <c r="M168" s="11" t="str">
        <f t="shared" si="34"/>
        <v>Cross over</v>
      </c>
      <c r="N168" s="12" t="str">
        <f t="shared" si="34"/>
        <v>Bíceps</v>
      </c>
      <c r="O168" s="11">
        <f t="shared" si="34"/>
        <v>0</v>
      </c>
      <c r="P168" s="12" t="str">
        <f t="shared" si="34"/>
        <v>Tríceps</v>
      </c>
      <c r="Q168" s="11">
        <f t="shared" si="34"/>
        <v>0</v>
      </c>
      <c r="R168" s="11" t="str">
        <f t="shared" si="34"/>
        <v>AnteBraço</v>
      </c>
      <c r="S168" s="11" t="str">
        <f t="shared" si="34"/>
        <v>Extensão cot. uni.</v>
      </c>
      <c r="T168" s="11" t="str">
        <f t="shared" si="34"/>
        <v xml:space="preserve">Glúteo </v>
      </c>
      <c r="U168" s="11">
        <f t="shared" si="34"/>
        <v>0</v>
      </c>
      <c r="V168" s="12" t="str">
        <f t="shared" si="34"/>
        <v xml:space="preserve">Abdutor </v>
      </c>
      <c r="W168" s="11">
        <f t="shared" si="34"/>
        <v>0</v>
      </c>
      <c r="X168" s="12" t="str">
        <f t="shared" si="34"/>
        <v xml:space="preserve">Adutor </v>
      </c>
      <c r="Y168" s="11">
        <f t="shared" si="34"/>
        <v>0</v>
      </c>
      <c r="Z168" s="12" t="str">
        <f t="shared" si="34"/>
        <v>Coxa (Ant)</v>
      </c>
      <c r="AA168" s="11" t="str">
        <f t="shared" si="34"/>
        <v>Avanço</v>
      </c>
      <c r="AB168" s="12" t="str">
        <f t="shared" si="34"/>
        <v>Coxa (Pos)</v>
      </c>
      <c r="AC168" s="11">
        <f t="shared" si="34"/>
        <v>0</v>
      </c>
      <c r="AD168" s="12" t="str">
        <f t="shared" si="34"/>
        <v>Perna</v>
      </c>
      <c r="AE168" s="11">
        <f t="shared" si="34"/>
        <v>0</v>
      </c>
      <c r="AF168" s="12" t="str">
        <f t="shared" si="34"/>
        <v>Abdominal</v>
      </c>
      <c r="AG168" s="11">
        <f t="shared" si="34"/>
        <v>0</v>
      </c>
    </row>
    <row r="169" spans="1:33" x14ac:dyDescent="0.25">
      <c r="A169" s="344"/>
      <c r="B169" s="11" t="str">
        <f t="shared" si="35"/>
        <v>Bíceps</v>
      </c>
      <c r="C169" s="11">
        <f t="shared" si="36"/>
        <v>0</v>
      </c>
      <c r="D169" s="11" t="str">
        <f t="shared" si="34"/>
        <v xml:space="preserve">Trapézio </v>
      </c>
      <c r="E169" s="11">
        <f t="shared" si="34"/>
        <v>0</v>
      </c>
      <c r="F169" s="11" t="str">
        <f t="shared" si="34"/>
        <v>Ombro (Cla/Acr)</v>
      </c>
      <c r="G169" s="11">
        <f t="shared" si="34"/>
        <v>0</v>
      </c>
      <c r="H169" s="12" t="str">
        <f t="shared" si="34"/>
        <v>Ombro (Esp)</v>
      </c>
      <c r="I169" s="11">
        <f t="shared" si="34"/>
        <v>0</v>
      </c>
      <c r="J169" s="12" t="str">
        <f t="shared" si="34"/>
        <v>Costa</v>
      </c>
      <c r="K169" s="11" t="str">
        <f t="shared" si="34"/>
        <v>Hiperextensão</v>
      </c>
      <c r="L169" s="12" t="str">
        <f t="shared" si="34"/>
        <v>Peito</v>
      </c>
      <c r="M169" s="11" t="str">
        <f t="shared" si="34"/>
        <v>Voador</v>
      </c>
      <c r="N169" s="12" t="str">
        <f t="shared" si="34"/>
        <v>Bíceps</v>
      </c>
      <c r="O169" s="11">
        <f t="shared" si="34"/>
        <v>0</v>
      </c>
      <c r="P169" s="12" t="str">
        <f t="shared" si="34"/>
        <v>Tríceps</v>
      </c>
      <c r="Q169" s="11">
        <f t="shared" si="34"/>
        <v>0</v>
      </c>
      <c r="R169" s="11" t="str">
        <f t="shared" si="34"/>
        <v>AnteBraço</v>
      </c>
      <c r="S169" s="11" t="str">
        <f t="shared" si="34"/>
        <v>Tríceps uni. Curvado</v>
      </c>
      <c r="T169" s="11" t="str">
        <f t="shared" si="34"/>
        <v xml:space="preserve">Glúteo </v>
      </c>
      <c r="U169" s="11">
        <f t="shared" si="34"/>
        <v>0</v>
      </c>
      <c r="V169" s="12" t="str">
        <f t="shared" si="34"/>
        <v xml:space="preserve">Abdutor </v>
      </c>
      <c r="W169" s="11">
        <f t="shared" si="34"/>
        <v>0</v>
      </c>
      <c r="X169" s="12" t="str">
        <f t="shared" si="34"/>
        <v xml:space="preserve">Adutor </v>
      </c>
      <c r="Y169" s="11">
        <f t="shared" si="34"/>
        <v>0</v>
      </c>
      <c r="Z169" s="12" t="str">
        <f t="shared" si="34"/>
        <v>Coxa (Ant)</v>
      </c>
      <c r="AA169" s="11">
        <f t="shared" si="34"/>
        <v>0</v>
      </c>
      <c r="AB169" s="12" t="str">
        <f t="shared" si="34"/>
        <v>Coxa (Pos)</v>
      </c>
      <c r="AC169" s="11">
        <f t="shared" si="34"/>
        <v>0</v>
      </c>
      <c r="AD169" s="12" t="str">
        <f t="shared" si="34"/>
        <v>Perna</v>
      </c>
      <c r="AE169" s="11">
        <f t="shared" si="34"/>
        <v>0</v>
      </c>
      <c r="AF169" s="12" t="str">
        <f t="shared" si="34"/>
        <v>Abdominal</v>
      </c>
      <c r="AG169" s="11">
        <f t="shared" si="34"/>
        <v>0</v>
      </c>
    </row>
    <row r="170" spans="1:33" x14ac:dyDescent="0.25">
      <c r="A170" s="344"/>
      <c r="B170" s="11" t="str">
        <f t="shared" si="35"/>
        <v>Bíceps</v>
      </c>
      <c r="C170" s="11">
        <f t="shared" si="36"/>
        <v>0</v>
      </c>
      <c r="D170" s="11" t="str">
        <f t="shared" si="34"/>
        <v xml:space="preserve">Trapézio </v>
      </c>
      <c r="E170" s="11">
        <f t="shared" si="34"/>
        <v>0</v>
      </c>
      <c r="F170" s="11" t="str">
        <f t="shared" si="34"/>
        <v>Ombro (Cla/Acr)</v>
      </c>
      <c r="G170" s="11">
        <f t="shared" si="34"/>
        <v>0</v>
      </c>
      <c r="H170" s="12" t="str">
        <f t="shared" si="34"/>
        <v>Ombro (Esp)</v>
      </c>
      <c r="I170" s="11">
        <f t="shared" si="34"/>
        <v>0</v>
      </c>
      <c r="J170" s="12" t="str">
        <f t="shared" si="34"/>
        <v>Costa</v>
      </c>
      <c r="K170" s="11">
        <f t="shared" si="34"/>
        <v>0</v>
      </c>
      <c r="L170" s="12" t="str">
        <f t="shared" si="34"/>
        <v>Peito</v>
      </c>
      <c r="M170" s="11" t="str">
        <f t="shared" si="34"/>
        <v>Paralelas</v>
      </c>
      <c r="N170" s="12" t="str">
        <f t="shared" si="34"/>
        <v>Bíceps</v>
      </c>
      <c r="O170" s="11">
        <f t="shared" si="34"/>
        <v>0</v>
      </c>
      <c r="P170" s="12" t="str">
        <f t="shared" si="34"/>
        <v>Tríceps</v>
      </c>
      <c r="Q170" s="11">
        <f t="shared" si="34"/>
        <v>0</v>
      </c>
      <c r="R170" s="11" t="str">
        <f t="shared" si="34"/>
        <v>AnteBraço</v>
      </c>
      <c r="S170" s="11">
        <f t="shared" si="34"/>
        <v>0</v>
      </c>
      <c r="T170" s="11" t="str">
        <f t="shared" si="34"/>
        <v xml:space="preserve">Glúteo </v>
      </c>
      <c r="U170" s="11">
        <f t="shared" si="34"/>
        <v>0</v>
      </c>
      <c r="V170" s="12" t="str">
        <f t="shared" si="34"/>
        <v xml:space="preserve">Abdutor </v>
      </c>
      <c r="W170" s="11">
        <f t="shared" si="34"/>
        <v>0</v>
      </c>
      <c r="X170" s="12" t="str">
        <f t="shared" si="34"/>
        <v xml:space="preserve">Adutor </v>
      </c>
      <c r="Y170" s="11">
        <f t="shared" si="34"/>
        <v>0</v>
      </c>
      <c r="Z170" s="12" t="str">
        <f t="shared" si="34"/>
        <v>Coxa (Ant)</v>
      </c>
      <c r="AA170" s="11">
        <f t="shared" si="34"/>
        <v>0</v>
      </c>
      <c r="AB170" s="12" t="str">
        <f t="shared" si="34"/>
        <v>Coxa (Pos)</v>
      </c>
      <c r="AC170" s="11">
        <f t="shared" si="34"/>
        <v>0</v>
      </c>
      <c r="AD170" s="12" t="str">
        <f t="shared" si="34"/>
        <v>Perna</v>
      </c>
      <c r="AE170" s="11">
        <f t="shared" si="34"/>
        <v>0</v>
      </c>
      <c r="AF170" s="12" t="str">
        <f t="shared" si="34"/>
        <v>Abdominal</v>
      </c>
      <c r="AG170" s="11">
        <f t="shared" si="34"/>
        <v>0</v>
      </c>
    </row>
    <row r="171" spans="1:33" x14ac:dyDescent="0.25">
      <c r="A171" s="344"/>
      <c r="B171" s="11" t="str">
        <f t="shared" si="35"/>
        <v>Bíceps</v>
      </c>
      <c r="C171" s="11">
        <f t="shared" si="36"/>
        <v>0</v>
      </c>
      <c r="D171" s="11" t="str">
        <f t="shared" si="34"/>
        <v xml:space="preserve">Trapézio </v>
      </c>
      <c r="E171" s="11">
        <f t="shared" si="34"/>
        <v>0</v>
      </c>
      <c r="F171" s="11" t="str">
        <f t="shared" si="34"/>
        <v>Ombro (Cla/Acr)</v>
      </c>
      <c r="G171" s="11">
        <f t="shared" si="34"/>
        <v>0</v>
      </c>
      <c r="H171" s="12" t="str">
        <f t="shared" si="34"/>
        <v>Ombro (Esp)</v>
      </c>
      <c r="I171" s="11">
        <f t="shared" si="34"/>
        <v>0</v>
      </c>
      <c r="J171" s="12" t="str">
        <f t="shared" si="34"/>
        <v>Costa</v>
      </c>
      <c r="K171" s="11">
        <f t="shared" si="34"/>
        <v>0</v>
      </c>
      <c r="L171" s="12" t="str">
        <f t="shared" si="34"/>
        <v>Peito</v>
      </c>
      <c r="M171" s="11">
        <f t="shared" si="34"/>
        <v>0</v>
      </c>
      <c r="N171" s="12" t="str">
        <f t="shared" si="34"/>
        <v>Bíceps</v>
      </c>
      <c r="O171" s="11">
        <f t="shared" si="34"/>
        <v>0</v>
      </c>
      <c r="P171" s="12" t="str">
        <f t="shared" si="34"/>
        <v>Tríceps</v>
      </c>
      <c r="Q171" s="11">
        <f t="shared" si="34"/>
        <v>0</v>
      </c>
      <c r="R171" s="11" t="str">
        <f t="shared" si="34"/>
        <v>AnteBraço</v>
      </c>
      <c r="S171" s="11">
        <f t="shared" si="34"/>
        <v>0</v>
      </c>
      <c r="T171" s="11" t="str">
        <f t="shared" si="34"/>
        <v xml:space="preserve">Glúteo </v>
      </c>
      <c r="U171" s="11">
        <f t="shared" si="34"/>
        <v>0</v>
      </c>
      <c r="V171" s="12" t="str">
        <f t="shared" si="34"/>
        <v xml:space="preserve">Abdutor </v>
      </c>
      <c r="W171" s="11">
        <f t="shared" si="34"/>
        <v>0</v>
      </c>
      <c r="X171" s="12" t="str">
        <f t="shared" si="34"/>
        <v xml:space="preserve">Adutor </v>
      </c>
      <c r="Y171" s="11">
        <f t="shared" si="34"/>
        <v>0</v>
      </c>
      <c r="Z171" s="12" t="str">
        <f t="shared" si="34"/>
        <v>Coxa (Ant)</v>
      </c>
      <c r="AA171" s="11">
        <f t="shared" si="34"/>
        <v>0</v>
      </c>
      <c r="AB171" s="12" t="str">
        <f t="shared" si="34"/>
        <v>Coxa (Pos)</v>
      </c>
      <c r="AC171" s="11">
        <f t="shared" si="34"/>
        <v>0</v>
      </c>
      <c r="AD171" s="12" t="str">
        <f t="shared" si="34"/>
        <v>Perna</v>
      </c>
      <c r="AE171" s="11">
        <f t="shared" si="34"/>
        <v>0</v>
      </c>
      <c r="AF171" s="12" t="str">
        <f t="shared" si="34"/>
        <v>Abdominal</v>
      </c>
      <c r="AG171" s="11">
        <f t="shared" si="34"/>
        <v>0</v>
      </c>
    </row>
    <row r="172" spans="1:33" x14ac:dyDescent="0.25">
      <c r="A172" s="344"/>
      <c r="B172" s="11" t="str">
        <f t="shared" si="35"/>
        <v>Bíceps</v>
      </c>
      <c r="C172" s="11">
        <f t="shared" si="36"/>
        <v>0</v>
      </c>
      <c r="D172" s="11" t="str">
        <f t="shared" si="34"/>
        <v xml:space="preserve">Trapézio </v>
      </c>
      <c r="E172" s="11">
        <f t="shared" si="34"/>
        <v>0</v>
      </c>
      <c r="F172" s="11" t="str">
        <f t="shared" si="34"/>
        <v>Ombro (Cla/Acr)</v>
      </c>
      <c r="G172" s="11">
        <f t="shared" si="34"/>
        <v>0</v>
      </c>
      <c r="H172" s="12" t="str">
        <f t="shared" si="34"/>
        <v>Ombro (Esp)</v>
      </c>
      <c r="I172" s="11">
        <f t="shared" si="34"/>
        <v>0</v>
      </c>
      <c r="J172" s="12" t="str">
        <f t="shared" si="34"/>
        <v>Costa</v>
      </c>
      <c r="K172" s="11">
        <f t="shared" si="34"/>
        <v>0</v>
      </c>
      <c r="L172" s="12" t="str">
        <f t="shared" si="34"/>
        <v>Peito</v>
      </c>
      <c r="M172" s="11">
        <f t="shared" si="34"/>
        <v>0</v>
      </c>
      <c r="N172" s="12" t="str">
        <f t="shared" si="34"/>
        <v>Bíceps</v>
      </c>
      <c r="O172" s="11">
        <f t="shared" si="34"/>
        <v>0</v>
      </c>
      <c r="P172" s="12" t="str">
        <f t="shared" si="34"/>
        <v>Tríceps</v>
      </c>
      <c r="Q172" s="11">
        <f t="shared" si="34"/>
        <v>0</v>
      </c>
      <c r="R172" s="11" t="str">
        <f t="shared" si="34"/>
        <v>AnteBraço</v>
      </c>
      <c r="S172" s="11">
        <f t="shared" ref="D172:AG180" si="37">S152</f>
        <v>0</v>
      </c>
      <c r="T172" s="11" t="str">
        <f t="shared" si="37"/>
        <v xml:space="preserve">Glúteo </v>
      </c>
      <c r="U172" s="11">
        <f t="shared" si="37"/>
        <v>0</v>
      </c>
      <c r="V172" s="12" t="str">
        <f t="shared" si="37"/>
        <v xml:space="preserve">Abdutor </v>
      </c>
      <c r="W172" s="11">
        <f t="shared" si="37"/>
        <v>0</v>
      </c>
      <c r="X172" s="12" t="str">
        <f t="shared" si="37"/>
        <v xml:space="preserve">Adutor </v>
      </c>
      <c r="Y172" s="11">
        <f t="shared" si="37"/>
        <v>0</v>
      </c>
      <c r="Z172" s="12" t="str">
        <f t="shared" si="37"/>
        <v>Coxa (Ant)</v>
      </c>
      <c r="AA172" s="11">
        <f t="shared" si="37"/>
        <v>0</v>
      </c>
      <c r="AB172" s="12" t="str">
        <f t="shared" si="37"/>
        <v>Coxa (Pos)</v>
      </c>
      <c r="AC172" s="11">
        <f t="shared" si="37"/>
        <v>0</v>
      </c>
      <c r="AD172" s="12" t="str">
        <f t="shared" si="37"/>
        <v>Perna</v>
      </c>
      <c r="AE172" s="11">
        <f t="shared" si="37"/>
        <v>0</v>
      </c>
      <c r="AF172" s="12" t="str">
        <f t="shared" si="37"/>
        <v>Abdominal</v>
      </c>
      <c r="AG172" s="11">
        <f t="shared" si="37"/>
        <v>0</v>
      </c>
    </row>
    <row r="173" spans="1:33" x14ac:dyDescent="0.25">
      <c r="A173" s="344"/>
      <c r="B173" s="11" t="str">
        <f t="shared" si="35"/>
        <v>Bíceps</v>
      </c>
      <c r="C173" s="11">
        <f t="shared" si="36"/>
        <v>0</v>
      </c>
      <c r="D173" s="11" t="str">
        <f t="shared" si="37"/>
        <v xml:space="preserve">Trapézio </v>
      </c>
      <c r="E173" s="11">
        <f t="shared" si="37"/>
        <v>0</v>
      </c>
      <c r="F173" s="11" t="str">
        <f t="shared" si="37"/>
        <v>Ombro (Cla/Acr)</v>
      </c>
      <c r="G173" s="11">
        <f t="shared" si="37"/>
        <v>0</v>
      </c>
      <c r="H173" s="12" t="str">
        <f t="shared" si="37"/>
        <v>Ombro (Esp)</v>
      </c>
      <c r="I173" s="11">
        <f t="shared" si="37"/>
        <v>0</v>
      </c>
      <c r="J173" s="12" t="str">
        <f t="shared" si="37"/>
        <v>Costa</v>
      </c>
      <c r="K173" s="11">
        <f t="shared" si="37"/>
        <v>0</v>
      </c>
      <c r="L173" s="12" t="str">
        <f t="shared" si="37"/>
        <v>Peito</v>
      </c>
      <c r="M173" s="11">
        <f t="shared" si="37"/>
        <v>0</v>
      </c>
      <c r="N173" s="12" t="str">
        <f t="shared" si="37"/>
        <v>Bíceps</v>
      </c>
      <c r="O173" s="11">
        <f t="shared" si="37"/>
        <v>0</v>
      </c>
      <c r="P173" s="12" t="str">
        <f t="shared" si="37"/>
        <v>Tríceps</v>
      </c>
      <c r="Q173" s="11">
        <f t="shared" si="37"/>
        <v>0</v>
      </c>
      <c r="R173" s="11" t="str">
        <f t="shared" si="37"/>
        <v>AnteBraço</v>
      </c>
      <c r="S173" s="11">
        <f t="shared" si="37"/>
        <v>0</v>
      </c>
      <c r="T173" s="11" t="str">
        <f t="shared" si="37"/>
        <v xml:space="preserve">Glúteo </v>
      </c>
      <c r="U173" s="11">
        <f t="shared" si="37"/>
        <v>0</v>
      </c>
      <c r="V173" s="12" t="str">
        <f t="shared" si="37"/>
        <v xml:space="preserve">Abdutor </v>
      </c>
      <c r="W173" s="11">
        <f t="shared" si="37"/>
        <v>0</v>
      </c>
      <c r="X173" s="12" t="str">
        <f t="shared" si="37"/>
        <v xml:space="preserve">Adutor </v>
      </c>
      <c r="Y173" s="11">
        <f t="shared" si="37"/>
        <v>0</v>
      </c>
      <c r="Z173" s="12" t="str">
        <f t="shared" si="37"/>
        <v>Coxa (Ant)</v>
      </c>
      <c r="AA173" s="11">
        <f t="shared" si="37"/>
        <v>0</v>
      </c>
      <c r="AB173" s="12" t="str">
        <f t="shared" si="37"/>
        <v>Coxa (Pos)</v>
      </c>
      <c r="AC173" s="11">
        <f t="shared" si="37"/>
        <v>0</v>
      </c>
      <c r="AD173" s="12" t="str">
        <f t="shared" si="37"/>
        <v>Perna</v>
      </c>
      <c r="AE173" s="11">
        <f t="shared" si="37"/>
        <v>0</v>
      </c>
      <c r="AF173" s="12" t="str">
        <f t="shared" si="37"/>
        <v>Abdominal</v>
      </c>
      <c r="AG173" s="11">
        <f t="shared" si="37"/>
        <v>0</v>
      </c>
    </row>
    <row r="174" spans="1:33" x14ac:dyDescent="0.25">
      <c r="A174" s="344"/>
      <c r="B174" s="11" t="str">
        <f t="shared" si="35"/>
        <v>Bíceps</v>
      </c>
      <c r="C174" s="11">
        <f t="shared" si="36"/>
        <v>0</v>
      </c>
      <c r="D174" s="11" t="str">
        <f t="shared" si="37"/>
        <v xml:space="preserve">Trapézio </v>
      </c>
      <c r="E174" s="11">
        <f t="shared" si="37"/>
        <v>0</v>
      </c>
      <c r="F174" s="11" t="str">
        <f t="shared" si="37"/>
        <v>Ombro (Cla/Acr)</v>
      </c>
      <c r="G174" s="11">
        <f t="shared" si="37"/>
        <v>0</v>
      </c>
      <c r="H174" s="12" t="str">
        <f t="shared" si="37"/>
        <v>Ombro (Esp)</v>
      </c>
      <c r="I174" s="11">
        <f t="shared" si="37"/>
        <v>0</v>
      </c>
      <c r="J174" s="12" t="str">
        <f t="shared" si="37"/>
        <v>Costa</v>
      </c>
      <c r="K174" s="11">
        <f t="shared" si="37"/>
        <v>0</v>
      </c>
      <c r="L174" s="12" t="str">
        <f t="shared" si="37"/>
        <v>Peito</v>
      </c>
      <c r="M174" s="11">
        <f t="shared" si="37"/>
        <v>0</v>
      </c>
      <c r="N174" s="12" t="str">
        <f t="shared" si="37"/>
        <v>Bíceps</v>
      </c>
      <c r="O174" s="11">
        <f t="shared" si="37"/>
        <v>0</v>
      </c>
      <c r="P174" s="12" t="str">
        <f t="shared" si="37"/>
        <v>Tríceps</v>
      </c>
      <c r="Q174" s="11">
        <f t="shared" si="37"/>
        <v>0</v>
      </c>
      <c r="R174" s="11" t="str">
        <f t="shared" si="37"/>
        <v>AnteBraço</v>
      </c>
      <c r="S174" s="11">
        <f t="shared" si="37"/>
        <v>0</v>
      </c>
      <c r="T174" s="11" t="str">
        <f t="shared" si="37"/>
        <v xml:space="preserve">Glúteo </v>
      </c>
      <c r="U174" s="11">
        <f t="shared" si="37"/>
        <v>0</v>
      </c>
      <c r="V174" s="12" t="str">
        <f t="shared" si="37"/>
        <v xml:space="preserve">Abdutor </v>
      </c>
      <c r="W174" s="11">
        <f t="shared" si="37"/>
        <v>0</v>
      </c>
      <c r="X174" s="12" t="str">
        <f t="shared" si="37"/>
        <v xml:space="preserve">Adutor </v>
      </c>
      <c r="Y174" s="11">
        <f t="shared" si="37"/>
        <v>0</v>
      </c>
      <c r="Z174" s="12" t="str">
        <f t="shared" si="37"/>
        <v>Coxa (Ant)</v>
      </c>
      <c r="AA174" s="11">
        <f t="shared" si="37"/>
        <v>0</v>
      </c>
      <c r="AB174" s="12" t="str">
        <f t="shared" si="37"/>
        <v>Coxa (Pos)</v>
      </c>
      <c r="AC174" s="11">
        <f t="shared" si="37"/>
        <v>0</v>
      </c>
      <c r="AD174" s="12" t="str">
        <f t="shared" si="37"/>
        <v>Perna</v>
      </c>
      <c r="AE174" s="11">
        <f t="shared" si="37"/>
        <v>0</v>
      </c>
      <c r="AF174" s="12" t="str">
        <f t="shared" si="37"/>
        <v>Abdominal</v>
      </c>
      <c r="AG174" s="11">
        <f t="shared" si="37"/>
        <v>0</v>
      </c>
    </row>
    <row r="175" spans="1:33" x14ac:dyDescent="0.25">
      <c r="A175" s="344"/>
      <c r="B175" s="11" t="str">
        <f t="shared" si="35"/>
        <v>Bíceps</v>
      </c>
      <c r="C175" s="11">
        <f t="shared" si="36"/>
        <v>0</v>
      </c>
      <c r="D175" s="11" t="str">
        <f t="shared" si="37"/>
        <v xml:space="preserve">Trapézio </v>
      </c>
      <c r="E175" s="11">
        <f t="shared" si="37"/>
        <v>0</v>
      </c>
      <c r="F175" s="11" t="str">
        <f t="shared" si="37"/>
        <v>Ombro (Cla/Acr)</v>
      </c>
      <c r="G175" s="11">
        <f t="shared" si="37"/>
        <v>0</v>
      </c>
      <c r="H175" s="12" t="str">
        <f t="shared" si="37"/>
        <v>Ombro (Esp)</v>
      </c>
      <c r="I175" s="11">
        <f t="shared" si="37"/>
        <v>0</v>
      </c>
      <c r="J175" s="12" t="str">
        <f t="shared" si="37"/>
        <v>Costa</v>
      </c>
      <c r="K175" s="11">
        <f t="shared" si="37"/>
        <v>0</v>
      </c>
      <c r="L175" s="12" t="str">
        <f t="shared" si="37"/>
        <v>Peito</v>
      </c>
      <c r="M175" s="11">
        <f t="shared" si="37"/>
        <v>0</v>
      </c>
      <c r="N175" s="12" t="str">
        <f t="shared" si="37"/>
        <v>Bíceps</v>
      </c>
      <c r="O175" s="11">
        <f t="shared" si="37"/>
        <v>0</v>
      </c>
      <c r="P175" s="12" t="str">
        <f t="shared" si="37"/>
        <v>Tríceps</v>
      </c>
      <c r="Q175" s="11">
        <f t="shared" si="37"/>
        <v>0</v>
      </c>
      <c r="R175" s="11" t="str">
        <f t="shared" si="37"/>
        <v>AnteBraço</v>
      </c>
      <c r="S175" s="11">
        <f t="shared" si="37"/>
        <v>0</v>
      </c>
      <c r="T175" s="11" t="str">
        <f t="shared" si="37"/>
        <v xml:space="preserve">Glúteo </v>
      </c>
      <c r="U175" s="11">
        <f t="shared" si="37"/>
        <v>0</v>
      </c>
      <c r="V175" s="12" t="str">
        <f t="shared" si="37"/>
        <v xml:space="preserve">Abdutor </v>
      </c>
      <c r="W175" s="11">
        <f t="shared" si="37"/>
        <v>0</v>
      </c>
      <c r="X175" s="12" t="str">
        <f t="shared" si="37"/>
        <v xml:space="preserve">Adutor </v>
      </c>
      <c r="Y175" s="11">
        <f t="shared" si="37"/>
        <v>0</v>
      </c>
      <c r="Z175" s="12" t="str">
        <f t="shared" si="37"/>
        <v>Coxa (Ant)</v>
      </c>
      <c r="AA175" s="11">
        <f t="shared" si="37"/>
        <v>0</v>
      </c>
      <c r="AB175" s="12" t="str">
        <f t="shared" si="37"/>
        <v>Coxa (Pos)</v>
      </c>
      <c r="AC175" s="11">
        <f t="shared" si="37"/>
        <v>0</v>
      </c>
      <c r="AD175" s="12" t="str">
        <f t="shared" si="37"/>
        <v>Perna</v>
      </c>
      <c r="AE175" s="11">
        <f t="shared" si="37"/>
        <v>0</v>
      </c>
      <c r="AF175" s="12" t="str">
        <f t="shared" si="37"/>
        <v>Abdominal</v>
      </c>
      <c r="AG175" s="11">
        <f t="shared" si="37"/>
        <v>0</v>
      </c>
    </row>
    <row r="176" spans="1:33" x14ac:dyDescent="0.25">
      <c r="A176" s="344"/>
      <c r="B176" s="11" t="str">
        <f t="shared" si="35"/>
        <v>Bíceps</v>
      </c>
      <c r="C176" s="11">
        <f t="shared" si="36"/>
        <v>0</v>
      </c>
      <c r="D176" s="11" t="str">
        <f t="shared" si="37"/>
        <v xml:space="preserve">Trapézio </v>
      </c>
      <c r="E176" s="11">
        <f t="shared" si="37"/>
        <v>0</v>
      </c>
      <c r="F176" s="11" t="str">
        <f t="shared" si="37"/>
        <v>Ombro (Cla/Acr)</v>
      </c>
      <c r="G176" s="11">
        <f t="shared" si="37"/>
        <v>0</v>
      </c>
      <c r="H176" s="12" t="str">
        <f t="shared" si="37"/>
        <v>Ombro (Esp)</v>
      </c>
      <c r="I176" s="11">
        <f t="shared" si="37"/>
        <v>0</v>
      </c>
      <c r="J176" s="12" t="str">
        <f t="shared" si="37"/>
        <v>Costa</v>
      </c>
      <c r="K176" s="11">
        <f t="shared" si="37"/>
        <v>0</v>
      </c>
      <c r="L176" s="12" t="str">
        <f t="shared" si="37"/>
        <v>Peito</v>
      </c>
      <c r="M176" s="11">
        <f t="shared" si="37"/>
        <v>0</v>
      </c>
      <c r="N176" s="12" t="str">
        <f t="shared" si="37"/>
        <v>Bíceps</v>
      </c>
      <c r="O176" s="11">
        <f t="shared" si="37"/>
        <v>0</v>
      </c>
      <c r="P176" s="12" t="str">
        <f t="shared" si="37"/>
        <v>Tríceps</v>
      </c>
      <c r="Q176" s="11">
        <f t="shared" si="37"/>
        <v>0</v>
      </c>
      <c r="R176" s="11" t="str">
        <f t="shared" si="37"/>
        <v>AnteBraço</v>
      </c>
      <c r="S176" s="11">
        <f t="shared" si="37"/>
        <v>0</v>
      </c>
      <c r="T176" s="11" t="str">
        <f t="shared" si="37"/>
        <v xml:space="preserve">Glúteo </v>
      </c>
      <c r="U176" s="11">
        <f t="shared" si="37"/>
        <v>0</v>
      </c>
      <c r="V176" s="12" t="str">
        <f t="shared" si="37"/>
        <v xml:space="preserve">Abdutor </v>
      </c>
      <c r="W176" s="11">
        <f t="shared" si="37"/>
        <v>0</v>
      </c>
      <c r="X176" s="12" t="str">
        <f t="shared" si="37"/>
        <v xml:space="preserve">Adutor </v>
      </c>
      <c r="Y176" s="11">
        <f t="shared" si="37"/>
        <v>0</v>
      </c>
      <c r="Z176" s="12" t="str">
        <f t="shared" si="37"/>
        <v>Coxa (Ant)</v>
      </c>
      <c r="AA176" s="11">
        <f t="shared" si="37"/>
        <v>0</v>
      </c>
      <c r="AB176" s="12" t="str">
        <f t="shared" si="37"/>
        <v>Coxa (Pos)</v>
      </c>
      <c r="AC176" s="11">
        <f t="shared" si="37"/>
        <v>0</v>
      </c>
      <c r="AD176" s="12" t="str">
        <f t="shared" si="37"/>
        <v>Perna</v>
      </c>
      <c r="AE176" s="11">
        <f t="shared" si="37"/>
        <v>0</v>
      </c>
      <c r="AF176" s="12" t="str">
        <f t="shared" si="37"/>
        <v>Abdominal</v>
      </c>
      <c r="AG176" s="11">
        <f t="shared" si="37"/>
        <v>0</v>
      </c>
    </row>
    <row r="177" spans="1:33" x14ac:dyDescent="0.25">
      <c r="A177" s="344"/>
      <c r="B177" s="11" t="str">
        <f t="shared" si="35"/>
        <v>Bíceps</v>
      </c>
      <c r="C177" s="11">
        <f t="shared" si="36"/>
        <v>0</v>
      </c>
      <c r="D177" s="11" t="str">
        <f t="shared" si="37"/>
        <v xml:space="preserve">Trapézio </v>
      </c>
      <c r="E177" s="11">
        <f t="shared" si="37"/>
        <v>0</v>
      </c>
      <c r="F177" s="11" t="str">
        <f t="shared" si="37"/>
        <v>Ombro (Cla/Acr)</v>
      </c>
      <c r="G177" s="11">
        <f t="shared" si="37"/>
        <v>0</v>
      </c>
      <c r="H177" s="12" t="str">
        <f t="shared" si="37"/>
        <v>Ombro (Esp)</v>
      </c>
      <c r="I177" s="11">
        <f t="shared" si="37"/>
        <v>0</v>
      </c>
      <c r="J177" s="12" t="str">
        <f t="shared" si="37"/>
        <v>Costa</v>
      </c>
      <c r="K177" s="11">
        <f t="shared" si="37"/>
        <v>0</v>
      </c>
      <c r="L177" s="12" t="str">
        <f t="shared" si="37"/>
        <v>Peito</v>
      </c>
      <c r="M177" s="11">
        <f t="shared" si="37"/>
        <v>0</v>
      </c>
      <c r="N177" s="12" t="str">
        <f t="shared" si="37"/>
        <v>Bíceps</v>
      </c>
      <c r="O177" s="11">
        <f t="shared" si="37"/>
        <v>0</v>
      </c>
      <c r="P177" s="12" t="str">
        <f t="shared" si="37"/>
        <v>Tríceps</v>
      </c>
      <c r="Q177" s="11">
        <f t="shared" si="37"/>
        <v>0</v>
      </c>
      <c r="R177" s="11" t="str">
        <f t="shared" si="37"/>
        <v>AnteBraço</v>
      </c>
      <c r="S177" s="11">
        <f t="shared" si="37"/>
        <v>0</v>
      </c>
      <c r="T177" s="11" t="str">
        <f t="shared" si="37"/>
        <v xml:space="preserve">Glúteo </v>
      </c>
      <c r="U177" s="11">
        <f t="shared" si="37"/>
        <v>0</v>
      </c>
      <c r="V177" s="12" t="str">
        <f t="shared" si="37"/>
        <v xml:space="preserve">Abdutor </v>
      </c>
      <c r="W177" s="11">
        <f t="shared" si="37"/>
        <v>0</v>
      </c>
      <c r="X177" s="12" t="str">
        <f t="shared" si="37"/>
        <v xml:space="preserve">Adutor </v>
      </c>
      <c r="Y177" s="11">
        <f t="shared" si="37"/>
        <v>0</v>
      </c>
      <c r="Z177" s="12" t="str">
        <f t="shared" si="37"/>
        <v>Coxa (Ant)</v>
      </c>
      <c r="AA177" s="11">
        <f t="shared" si="37"/>
        <v>0</v>
      </c>
      <c r="AB177" s="12" t="str">
        <f t="shared" si="37"/>
        <v>Coxa (Pos)</v>
      </c>
      <c r="AC177" s="11">
        <f t="shared" si="37"/>
        <v>0</v>
      </c>
      <c r="AD177" s="12" t="str">
        <f t="shared" si="37"/>
        <v>Perna</v>
      </c>
      <c r="AE177" s="11">
        <f t="shared" si="37"/>
        <v>0</v>
      </c>
      <c r="AF177" s="12" t="str">
        <f t="shared" si="37"/>
        <v>Abdominal</v>
      </c>
      <c r="AG177" s="11">
        <f t="shared" si="37"/>
        <v>0</v>
      </c>
    </row>
    <row r="178" spans="1:33" x14ac:dyDescent="0.25">
      <c r="A178" s="344"/>
      <c r="B178" s="11" t="str">
        <f t="shared" si="35"/>
        <v>Bíceps</v>
      </c>
      <c r="C178" s="11">
        <f t="shared" si="36"/>
        <v>0</v>
      </c>
      <c r="D178" s="11" t="str">
        <f t="shared" si="37"/>
        <v xml:space="preserve">Trapézio </v>
      </c>
      <c r="E178" s="11">
        <f t="shared" si="37"/>
        <v>0</v>
      </c>
      <c r="F178" s="11" t="str">
        <f t="shared" si="37"/>
        <v>Ombro (Cla/Acr)</v>
      </c>
      <c r="G178" s="11">
        <f t="shared" si="37"/>
        <v>0</v>
      </c>
      <c r="H178" s="12" t="str">
        <f t="shared" si="37"/>
        <v>Ombro (Esp)</v>
      </c>
      <c r="I178" s="11">
        <f t="shared" si="37"/>
        <v>0</v>
      </c>
      <c r="J178" s="12" t="str">
        <f t="shared" si="37"/>
        <v>Costa</v>
      </c>
      <c r="K178" s="11">
        <f t="shared" si="37"/>
        <v>0</v>
      </c>
      <c r="L178" s="12" t="str">
        <f t="shared" si="37"/>
        <v>Peito</v>
      </c>
      <c r="M178" s="11">
        <f t="shared" si="37"/>
        <v>0</v>
      </c>
      <c r="N178" s="12" t="str">
        <f t="shared" si="37"/>
        <v>Bíceps</v>
      </c>
      <c r="O178" s="11">
        <f t="shared" si="37"/>
        <v>0</v>
      </c>
      <c r="P178" s="12" t="str">
        <f t="shared" si="37"/>
        <v>Tríceps</v>
      </c>
      <c r="Q178" s="11">
        <f t="shared" si="37"/>
        <v>0</v>
      </c>
      <c r="R178" s="11" t="str">
        <f t="shared" si="37"/>
        <v>AnteBraço</v>
      </c>
      <c r="S178" s="11">
        <f t="shared" si="37"/>
        <v>0</v>
      </c>
      <c r="T178" s="11" t="str">
        <f t="shared" si="37"/>
        <v xml:space="preserve">Glúteo </v>
      </c>
      <c r="U178" s="11">
        <f t="shared" si="37"/>
        <v>0</v>
      </c>
      <c r="V178" s="12" t="str">
        <f t="shared" si="37"/>
        <v xml:space="preserve">Abdutor </v>
      </c>
      <c r="W178" s="11">
        <f t="shared" si="37"/>
        <v>0</v>
      </c>
      <c r="X178" s="12" t="str">
        <f t="shared" si="37"/>
        <v xml:space="preserve">Adutor </v>
      </c>
      <c r="Y178" s="11">
        <f t="shared" si="37"/>
        <v>0</v>
      </c>
      <c r="Z178" s="12" t="str">
        <f t="shared" si="37"/>
        <v>Coxa (Ant)</v>
      </c>
      <c r="AA178" s="11">
        <f t="shared" si="37"/>
        <v>0</v>
      </c>
      <c r="AB178" s="12" t="str">
        <f t="shared" si="37"/>
        <v>Coxa (Pos)</v>
      </c>
      <c r="AC178" s="11">
        <f t="shared" si="37"/>
        <v>0</v>
      </c>
      <c r="AD178" s="12" t="str">
        <f t="shared" si="37"/>
        <v>Perna</v>
      </c>
      <c r="AE178" s="11">
        <f t="shared" si="37"/>
        <v>0</v>
      </c>
      <c r="AF178" s="12" t="str">
        <f t="shared" si="37"/>
        <v>Abdominal</v>
      </c>
      <c r="AG178" s="11">
        <f t="shared" si="37"/>
        <v>0</v>
      </c>
    </row>
    <row r="179" spans="1:33" x14ac:dyDescent="0.25">
      <c r="A179" s="344"/>
      <c r="B179" s="11" t="str">
        <f t="shared" si="35"/>
        <v>Bíceps</v>
      </c>
      <c r="C179" s="11">
        <f t="shared" si="36"/>
        <v>0</v>
      </c>
      <c r="D179" s="11" t="str">
        <f t="shared" si="37"/>
        <v xml:space="preserve">Trapézio </v>
      </c>
      <c r="E179" s="11">
        <f t="shared" si="37"/>
        <v>0</v>
      </c>
      <c r="F179" s="11" t="str">
        <f t="shared" si="37"/>
        <v>Ombro (Cla/Acr)</v>
      </c>
      <c r="G179" s="11">
        <f t="shared" si="37"/>
        <v>0</v>
      </c>
      <c r="H179" s="12" t="str">
        <f t="shared" si="37"/>
        <v>Ombro (Esp)</v>
      </c>
      <c r="I179" s="11">
        <f t="shared" si="37"/>
        <v>0</v>
      </c>
      <c r="J179" s="12" t="str">
        <f t="shared" si="37"/>
        <v>Costa</v>
      </c>
      <c r="K179" s="11">
        <f t="shared" si="37"/>
        <v>0</v>
      </c>
      <c r="L179" s="12" t="str">
        <f t="shared" si="37"/>
        <v>Peito</v>
      </c>
      <c r="M179" s="11">
        <f t="shared" si="37"/>
        <v>0</v>
      </c>
      <c r="N179" s="12" t="str">
        <f t="shared" si="37"/>
        <v>Bíceps</v>
      </c>
      <c r="O179" s="11">
        <f t="shared" si="37"/>
        <v>0</v>
      </c>
      <c r="P179" s="12" t="str">
        <f t="shared" si="37"/>
        <v>Tríceps</v>
      </c>
      <c r="Q179" s="11">
        <f t="shared" si="37"/>
        <v>0</v>
      </c>
      <c r="R179" s="11" t="str">
        <f t="shared" si="37"/>
        <v>AnteBraço</v>
      </c>
      <c r="S179" s="11">
        <f t="shared" si="37"/>
        <v>0</v>
      </c>
      <c r="T179" s="11" t="str">
        <f t="shared" si="37"/>
        <v xml:space="preserve">Glúteo </v>
      </c>
      <c r="U179" s="11">
        <f t="shared" si="37"/>
        <v>0</v>
      </c>
      <c r="V179" s="12" t="str">
        <f t="shared" si="37"/>
        <v xml:space="preserve">Abdutor </v>
      </c>
      <c r="W179" s="11">
        <f t="shared" si="37"/>
        <v>0</v>
      </c>
      <c r="X179" s="12" t="str">
        <f t="shared" si="37"/>
        <v xml:space="preserve">Adutor </v>
      </c>
      <c r="Y179" s="11">
        <f t="shared" si="37"/>
        <v>0</v>
      </c>
      <c r="Z179" s="12" t="str">
        <f t="shared" si="37"/>
        <v>Coxa (Ant)</v>
      </c>
      <c r="AA179" s="11">
        <f t="shared" si="37"/>
        <v>0</v>
      </c>
      <c r="AB179" s="12" t="str">
        <f t="shared" si="37"/>
        <v>Coxa (Pos)</v>
      </c>
      <c r="AC179" s="11">
        <f t="shared" si="37"/>
        <v>0</v>
      </c>
      <c r="AD179" s="12" t="str">
        <f t="shared" si="37"/>
        <v>Perna</v>
      </c>
      <c r="AE179" s="11">
        <f t="shared" si="37"/>
        <v>0</v>
      </c>
      <c r="AF179" s="12" t="str">
        <f t="shared" si="37"/>
        <v>Abdominal</v>
      </c>
      <c r="AG179" s="11">
        <f t="shared" si="37"/>
        <v>0</v>
      </c>
    </row>
    <row r="180" spans="1:33" x14ac:dyDescent="0.25">
      <c r="A180" s="344"/>
      <c r="B180" s="11" t="str">
        <f t="shared" si="35"/>
        <v>Bíceps</v>
      </c>
      <c r="C180" s="11">
        <f t="shared" si="36"/>
        <v>0</v>
      </c>
      <c r="D180" s="11" t="str">
        <f t="shared" si="37"/>
        <v xml:space="preserve">Trapézio </v>
      </c>
      <c r="E180" s="11">
        <f t="shared" si="37"/>
        <v>0</v>
      </c>
      <c r="F180" s="11" t="str">
        <f t="shared" si="37"/>
        <v>Ombro (Cla/Acr)</v>
      </c>
      <c r="G180" s="11">
        <f t="shared" si="37"/>
        <v>0</v>
      </c>
      <c r="H180" s="12" t="str">
        <f t="shared" si="37"/>
        <v>Ombro (Esp)</v>
      </c>
      <c r="I180" s="11">
        <f t="shared" si="37"/>
        <v>0</v>
      </c>
      <c r="J180" s="12" t="str">
        <f t="shared" si="37"/>
        <v>Costa</v>
      </c>
      <c r="K180" s="11">
        <f t="shared" si="37"/>
        <v>0</v>
      </c>
      <c r="L180" s="12" t="str">
        <f t="shared" si="37"/>
        <v>Peito</v>
      </c>
      <c r="M180" s="11">
        <f t="shared" si="37"/>
        <v>0</v>
      </c>
      <c r="N180" s="12" t="str">
        <f t="shared" si="37"/>
        <v>Bíceps</v>
      </c>
      <c r="O180" s="11">
        <f t="shared" si="37"/>
        <v>0</v>
      </c>
      <c r="P180" s="12" t="str">
        <f t="shared" si="37"/>
        <v>Tríceps</v>
      </c>
      <c r="Q180" s="11">
        <f t="shared" si="37"/>
        <v>0</v>
      </c>
      <c r="R180" s="11" t="str">
        <f t="shared" si="37"/>
        <v>AnteBraço</v>
      </c>
      <c r="S180" s="11">
        <f t="shared" si="37"/>
        <v>0</v>
      </c>
      <c r="T180" s="11" t="str">
        <f t="shared" si="37"/>
        <v xml:space="preserve">Glúteo </v>
      </c>
      <c r="U180" s="11">
        <f t="shared" si="37"/>
        <v>0</v>
      </c>
      <c r="V180" s="12" t="str">
        <f t="shared" si="37"/>
        <v xml:space="preserve">Abdutor </v>
      </c>
      <c r="W180" s="11">
        <f t="shared" si="37"/>
        <v>0</v>
      </c>
      <c r="X180" s="12" t="str">
        <f t="shared" si="37"/>
        <v xml:space="preserve">Adutor </v>
      </c>
      <c r="Y180" s="11">
        <f t="shared" si="37"/>
        <v>0</v>
      </c>
      <c r="Z180" s="12" t="str">
        <f t="shared" si="37"/>
        <v>Coxa (Ant)</v>
      </c>
      <c r="AA180" s="11">
        <f t="shared" si="37"/>
        <v>0</v>
      </c>
      <c r="AB180" s="12" t="str">
        <f t="shared" si="37"/>
        <v>Coxa (Pos)</v>
      </c>
      <c r="AC180" s="11">
        <f t="shared" si="37"/>
        <v>0</v>
      </c>
      <c r="AD180" s="12" t="str">
        <f t="shared" si="37"/>
        <v>Perna</v>
      </c>
      <c r="AE180" s="11">
        <f t="shared" si="37"/>
        <v>0</v>
      </c>
      <c r="AF180" s="12" t="str">
        <f t="shared" si="37"/>
        <v>Abdominal</v>
      </c>
      <c r="AG180" s="11">
        <f t="shared" si="37"/>
        <v>0</v>
      </c>
    </row>
    <row r="181" spans="1:3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:33" x14ac:dyDescent="0.25">
      <c r="A182" s="11" t="s">
        <v>40</v>
      </c>
      <c r="B182" s="11" t="s">
        <v>41</v>
      </c>
      <c r="C182" s="11"/>
      <c r="D182" s="341" t="str">
        <f>D162</f>
        <v xml:space="preserve">Trapézio </v>
      </c>
      <c r="E182" s="341"/>
      <c r="F182" s="341" t="str">
        <f>F162</f>
        <v>Ombro (Cla/Acr)</v>
      </c>
      <c r="G182" s="341"/>
      <c r="H182" s="341" t="str">
        <f>H162</f>
        <v>Ombro (Esp)</v>
      </c>
      <c r="I182" s="341"/>
      <c r="J182" s="341" t="str">
        <f>J162</f>
        <v>Costa</v>
      </c>
      <c r="K182" s="341"/>
      <c r="L182" s="341" t="str">
        <f>L162</f>
        <v>Peito</v>
      </c>
      <c r="M182" s="341"/>
      <c r="N182" s="341" t="str">
        <f>N162</f>
        <v>Bíceps</v>
      </c>
      <c r="O182" s="341"/>
      <c r="P182" s="341" t="str">
        <f>P162</f>
        <v>Tríceps</v>
      </c>
      <c r="Q182" s="341"/>
      <c r="R182" s="341" t="str">
        <f>R162</f>
        <v>AnteBraço</v>
      </c>
      <c r="S182" s="341"/>
      <c r="T182" s="341" t="str">
        <f>T162</f>
        <v xml:space="preserve">Glúteo </v>
      </c>
      <c r="U182" s="341"/>
      <c r="V182" s="341" t="str">
        <f>V162</f>
        <v xml:space="preserve">Abdutor </v>
      </c>
      <c r="W182" s="341"/>
      <c r="X182" s="341" t="str">
        <f>X162</f>
        <v xml:space="preserve">Adutor </v>
      </c>
      <c r="Y182" s="341"/>
      <c r="Z182" s="341" t="str">
        <f>Z162</f>
        <v>Coxa (Ant)</v>
      </c>
      <c r="AA182" s="341"/>
      <c r="AB182" s="341" t="str">
        <f>AB162</f>
        <v>Coxa (Pos)</v>
      </c>
      <c r="AC182" s="341"/>
      <c r="AD182" s="341" t="str">
        <f>AD162</f>
        <v>Perna</v>
      </c>
      <c r="AE182" s="341"/>
      <c r="AF182" s="341" t="str">
        <f>AF162</f>
        <v>Abdominal</v>
      </c>
      <c r="AG182" s="341"/>
    </row>
    <row r="183" spans="1:33" x14ac:dyDescent="0.25">
      <c r="A183" s="11"/>
      <c r="B183" s="343">
        <f>Planilha!D64</f>
        <v>0</v>
      </c>
      <c r="C183" s="343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</row>
    <row r="184" spans="1:33" x14ac:dyDescent="0.25">
      <c r="A184" s="344">
        <v>10</v>
      </c>
      <c r="B184" s="11">
        <f>B183</f>
        <v>0</v>
      </c>
      <c r="C184" s="11" t="str">
        <f>IF(AND(B184=D184),E184,IF(AND(B184=F184),G184,IF(AND(B184=H184),I184,IF(AND(B184=J184),K184,IF(AND(B184=L184),M184,IF(AND(B184=N184),O184,IF(AND(B184=P184),Q184,IF(AND(B184=R184),S184,IF(AND(B184=T184),U184,IF(AND(B184=V184),W184,IF(AND(B184=X184),Y184,IF(AND(B184=Z184),AA184,IF(AND(B184=AB184),AC184,IF(AND(B184=AD184),AE184,IF(AND(B184=AF184),AG184," ")))))))))))))))</f>
        <v xml:space="preserve"> </v>
      </c>
      <c r="D184" s="11" t="str">
        <f t="shared" ref="D184:AG192" si="38">D164</f>
        <v xml:space="preserve">Trapézio </v>
      </c>
      <c r="E184" s="11" t="str">
        <f t="shared" si="38"/>
        <v>Elevação de ombros</v>
      </c>
      <c r="F184" s="11" t="str">
        <f t="shared" si="38"/>
        <v>Ombro (Cla/Acr)</v>
      </c>
      <c r="G184" s="11" t="str">
        <f t="shared" si="38"/>
        <v>Desenvolvimento</v>
      </c>
      <c r="H184" s="12" t="str">
        <f t="shared" si="38"/>
        <v>Ombro (Esp)</v>
      </c>
      <c r="I184" s="11" t="str">
        <f t="shared" si="38"/>
        <v>Voador inv.</v>
      </c>
      <c r="J184" s="12" t="str">
        <f t="shared" si="38"/>
        <v>Costa</v>
      </c>
      <c r="K184" s="11" t="str">
        <f t="shared" si="38"/>
        <v>Puxada à frente</v>
      </c>
      <c r="L184" s="12" t="str">
        <f t="shared" si="38"/>
        <v>Peito</v>
      </c>
      <c r="M184" s="11" t="str">
        <f t="shared" si="38"/>
        <v>Supino</v>
      </c>
      <c r="N184" s="12" t="str">
        <f t="shared" si="38"/>
        <v>Bíceps</v>
      </c>
      <c r="O184" s="11" t="str">
        <f t="shared" si="38"/>
        <v>Rosca direta</v>
      </c>
      <c r="P184" s="12" t="str">
        <f t="shared" si="38"/>
        <v>Tríceps</v>
      </c>
      <c r="Q184" s="11" t="str">
        <f t="shared" si="38"/>
        <v>Rosca testa</v>
      </c>
      <c r="R184" s="11" t="str">
        <f t="shared" si="38"/>
        <v>AnteBraço</v>
      </c>
      <c r="S184" s="11" t="str">
        <f t="shared" si="38"/>
        <v>Rosca punho</v>
      </c>
      <c r="T184" s="11" t="str">
        <f t="shared" si="38"/>
        <v xml:space="preserve">Glúteo </v>
      </c>
      <c r="U184" s="11" t="str">
        <f t="shared" si="38"/>
        <v>Glúteo em pé</v>
      </c>
      <c r="V184" s="12" t="str">
        <f t="shared" si="38"/>
        <v xml:space="preserve">Abdutor </v>
      </c>
      <c r="W184" s="11" t="str">
        <f t="shared" si="38"/>
        <v>Abdutor maq.</v>
      </c>
      <c r="X184" s="12" t="str">
        <f t="shared" si="38"/>
        <v xml:space="preserve">Adutor </v>
      </c>
      <c r="Y184" s="11" t="str">
        <f t="shared" si="38"/>
        <v>Adutor maq</v>
      </c>
      <c r="Z184" s="12" t="str">
        <f t="shared" si="38"/>
        <v>Coxa (Ant)</v>
      </c>
      <c r="AA184" s="11" t="str">
        <f t="shared" si="38"/>
        <v>Agachamento</v>
      </c>
      <c r="AB184" s="12" t="str">
        <f t="shared" si="38"/>
        <v>Coxa (Pos)</v>
      </c>
      <c r="AC184" s="11" t="str">
        <f t="shared" si="38"/>
        <v>Stiff</v>
      </c>
      <c r="AD184" s="12" t="str">
        <f t="shared" si="38"/>
        <v>Perna</v>
      </c>
      <c r="AE184" s="11" t="str">
        <f t="shared" si="38"/>
        <v>Gêmeos em pé</v>
      </c>
      <c r="AF184" s="12" t="str">
        <f t="shared" si="38"/>
        <v>Abdominal</v>
      </c>
      <c r="AG184" s="11" t="str">
        <f t="shared" si="38"/>
        <v>Elevação de pernas</v>
      </c>
    </row>
    <row r="185" spans="1:33" x14ac:dyDescent="0.25">
      <c r="A185" s="344"/>
      <c r="B185" s="11">
        <f t="shared" ref="B185:B200" si="39">B184</f>
        <v>0</v>
      </c>
      <c r="C185" s="11" t="str">
        <f t="shared" ref="C185:C200" si="40">IF(AND(B185=D185),E185,IF(AND(B185=F185),G185,IF(AND(B185=H185),I185,IF(AND(B185=J185),K185,IF(AND(B185=L185),M185,IF(AND(B185=N185),O185,IF(AND(B185=P185),Q185,IF(AND(B185=R185),S185,IF(AND(B185=T185),U185,IF(AND(B185=V185),W185,IF(AND(B185=X185),Y185,IF(AND(B185=Z185),AA185,IF(AND(B185=AB185),AC185,IF(AND(B185=AD185),AE185,IF(AND(B185=AF185),AG185," ")))))))))))))))</f>
        <v xml:space="preserve"> </v>
      </c>
      <c r="D185" s="11" t="str">
        <f t="shared" si="38"/>
        <v xml:space="preserve">Trapézio </v>
      </c>
      <c r="E185" s="11" t="str">
        <f t="shared" si="38"/>
        <v>Remada alta</v>
      </c>
      <c r="F185" s="11" t="str">
        <f t="shared" si="38"/>
        <v>Ombro (Cla/Acr)</v>
      </c>
      <c r="G185" s="11" t="str">
        <f t="shared" si="38"/>
        <v>Levantamento lateral</v>
      </c>
      <c r="H185" s="12" t="str">
        <f t="shared" si="38"/>
        <v>Ombro (Esp)</v>
      </c>
      <c r="I185" s="11" t="str">
        <f t="shared" si="38"/>
        <v>Crucifixo inv.</v>
      </c>
      <c r="J185" s="12" t="str">
        <f t="shared" si="38"/>
        <v>Costa</v>
      </c>
      <c r="K185" s="11" t="str">
        <f t="shared" si="38"/>
        <v>Remada sentada</v>
      </c>
      <c r="L185" s="12" t="str">
        <f t="shared" si="38"/>
        <v>Peito</v>
      </c>
      <c r="M185" s="11" t="str">
        <f t="shared" si="38"/>
        <v>Supino inclinado</v>
      </c>
      <c r="N185" s="12" t="str">
        <f t="shared" si="38"/>
        <v>Bíceps</v>
      </c>
      <c r="O185" s="11" t="str">
        <f t="shared" si="38"/>
        <v>Rosca alternada</v>
      </c>
      <c r="P185" s="12" t="str">
        <f t="shared" si="38"/>
        <v>Tríceps</v>
      </c>
      <c r="Q185" s="11" t="str">
        <f t="shared" si="38"/>
        <v>Rosca francesa</v>
      </c>
      <c r="R185" s="11" t="str">
        <f t="shared" si="38"/>
        <v>AnteBraço</v>
      </c>
      <c r="S185" s="11" t="str">
        <f t="shared" si="38"/>
        <v>Rosca punho inv.</v>
      </c>
      <c r="T185" s="11" t="str">
        <f t="shared" si="38"/>
        <v xml:space="preserve">Glúteo </v>
      </c>
      <c r="U185" s="11" t="str">
        <f t="shared" si="38"/>
        <v>Glúteo 4 apoios</v>
      </c>
      <c r="V185" s="12" t="str">
        <f t="shared" si="38"/>
        <v xml:space="preserve">Abdutor </v>
      </c>
      <c r="W185" s="11" t="str">
        <f t="shared" si="38"/>
        <v>Abdutor apo.</v>
      </c>
      <c r="X185" s="12" t="str">
        <f t="shared" si="38"/>
        <v xml:space="preserve">Adutor </v>
      </c>
      <c r="Y185" s="11" t="str">
        <f t="shared" si="38"/>
        <v>Adutor apo.</v>
      </c>
      <c r="Z185" s="12" t="str">
        <f t="shared" si="38"/>
        <v>Coxa (Ant)</v>
      </c>
      <c r="AA185" s="11" t="str">
        <f t="shared" si="38"/>
        <v>Agachamento hack</v>
      </c>
      <c r="AB185" s="12" t="str">
        <f t="shared" si="38"/>
        <v>Coxa (Pos)</v>
      </c>
      <c r="AC185" s="11" t="str">
        <f t="shared" si="38"/>
        <v>Flexão de perna</v>
      </c>
      <c r="AD185" s="12" t="str">
        <f t="shared" si="38"/>
        <v>Perna</v>
      </c>
      <c r="AE185" s="11" t="str">
        <f t="shared" si="38"/>
        <v>Gêmeos sentado</v>
      </c>
      <c r="AF185" s="12" t="str">
        <f t="shared" si="38"/>
        <v>Abdominal</v>
      </c>
      <c r="AG185" s="11" t="str">
        <f t="shared" si="38"/>
        <v>Supra-abdominal</v>
      </c>
    </row>
    <row r="186" spans="1:33" x14ac:dyDescent="0.25">
      <c r="A186" s="344"/>
      <c r="B186" s="11">
        <f t="shared" si="39"/>
        <v>0</v>
      </c>
      <c r="C186" s="11" t="str">
        <f t="shared" si="40"/>
        <v xml:space="preserve"> </v>
      </c>
      <c r="D186" s="11" t="str">
        <f t="shared" si="38"/>
        <v xml:space="preserve">Trapézio </v>
      </c>
      <c r="E186" s="11">
        <f t="shared" si="38"/>
        <v>0</v>
      </c>
      <c r="F186" s="11" t="str">
        <f t="shared" si="38"/>
        <v>Ombro (Cla/Acr)</v>
      </c>
      <c r="G186" s="11" t="str">
        <f t="shared" si="38"/>
        <v>Elevação frontal</v>
      </c>
      <c r="H186" s="12" t="str">
        <f t="shared" si="38"/>
        <v>Ombro (Esp)</v>
      </c>
      <c r="I186" s="11">
        <f t="shared" si="38"/>
        <v>0</v>
      </c>
      <c r="J186" s="12" t="str">
        <f t="shared" si="38"/>
        <v>Costa</v>
      </c>
      <c r="K186" s="11" t="str">
        <f t="shared" si="38"/>
        <v>Remada unilteral</v>
      </c>
      <c r="L186" s="12" t="str">
        <f t="shared" si="38"/>
        <v>Peito</v>
      </c>
      <c r="M186" s="11" t="str">
        <f t="shared" si="38"/>
        <v>Supino declinado</v>
      </c>
      <c r="N186" s="12" t="str">
        <f t="shared" si="38"/>
        <v>Bíceps</v>
      </c>
      <c r="O186" s="11" t="str">
        <f t="shared" si="38"/>
        <v>Rosca concentrada</v>
      </c>
      <c r="P186" s="12" t="str">
        <f t="shared" si="38"/>
        <v>Tríceps</v>
      </c>
      <c r="Q186" s="11" t="str">
        <f t="shared" si="38"/>
        <v>Extensão de cotovelo (cabo)</v>
      </c>
      <c r="R186" s="11" t="str">
        <f t="shared" si="38"/>
        <v>AnteBraço</v>
      </c>
      <c r="S186" s="11" t="str">
        <f t="shared" si="38"/>
        <v>Rosca direta peg. pro.</v>
      </c>
      <c r="T186" s="11" t="str">
        <f t="shared" si="38"/>
        <v xml:space="preserve">Glúteo </v>
      </c>
      <c r="U186" s="11">
        <f t="shared" si="38"/>
        <v>0</v>
      </c>
      <c r="V186" s="12" t="str">
        <f t="shared" si="38"/>
        <v xml:space="preserve">Abdutor </v>
      </c>
      <c r="W186" s="11" t="str">
        <f t="shared" si="38"/>
        <v>Abdutor cabo</v>
      </c>
      <c r="X186" s="12" t="str">
        <f t="shared" si="38"/>
        <v xml:space="preserve">Adutor </v>
      </c>
      <c r="Y186" s="11" t="str">
        <f t="shared" si="38"/>
        <v>Adutor cabo</v>
      </c>
      <c r="Z186" s="12" t="str">
        <f t="shared" si="38"/>
        <v>Coxa (Ant)</v>
      </c>
      <c r="AA186" s="11" t="str">
        <f t="shared" si="38"/>
        <v>Extensão de perna</v>
      </c>
      <c r="AB186" s="12" t="str">
        <f t="shared" si="38"/>
        <v>Coxa (Pos)</v>
      </c>
      <c r="AC186" s="11" t="str">
        <f t="shared" si="38"/>
        <v>Flexora em pé</v>
      </c>
      <c r="AD186" s="12" t="str">
        <f t="shared" si="38"/>
        <v>Perna</v>
      </c>
      <c r="AE186" s="11" t="str">
        <f t="shared" si="38"/>
        <v>Burrinho maq.</v>
      </c>
      <c r="AF186" s="12" t="str">
        <f t="shared" si="38"/>
        <v>Abdominal</v>
      </c>
      <c r="AG186" s="11" t="str">
        <f t="shared" si="38"/>
        <v>Flexão lateral</v>
      </c>
    </row>
    <row r="187" spans="1:33" x14ac:dyDescent="0.25">
      <c r="A187" s="344"/>
      <c r="B187" s="11">
        <f t="shared" si="39"/>
        <v>0</v>
      </c>
      <c r="C187" s="11" t="str">
        <f t="shared" si="40"/>
        <v xml:space="preserve"> </v>
      </c>
      <c r="D187" s="11" t="str">
        <f t="shared" si="38"/>
        <v xml:space="preserve">Trapézio </v>
      </c>
      <c r="E187" s="11">
        <f t="shared" si="38"/>
        <v>0</v>
      </c>
      <c r="F187" s="11" t="str">
        <f t="shared" si="38"/>
        <v>Ombro (Cla/Acr)</v>
      </c>
      <c r="G187" s="11">
        <f t="shared" si="38"/>
        <v>0</v>
      </c>
      <c r="H187" s="12" t="str">
        <f t="shared" si="38"/>
        <v>Ombro (Esp)</v>
      </c>
      <c r="I187" s="11">
        <f t="shared" si="38"/>
        <v>0</v>
      </c>
      <c r="J187" s="12" t="str">
        <f t="shared" si="38"/>
        <v>Costa</v>
      </c>
      <c r="K187" s="11" t="str">
        <f t="shared" si="38"/>
        <v>Remada curvada</v>
      </c>
      <c r="L187" s="12" t="str">
        <f t="shared" si="38"/>
        <v>Peito</v>
      </c>
      <c r="M187" s="11" t="str">
        <f t="shared" si="38"/>
        <v>Crucifixo</v>
      </c>
      <c r="N187" s="12" t="str">
        <f t="shared" si="38"/>
        <v>Bíceps</v>
      </c>
      <c r="O187" s="11" t="str">
        <f t="shared" si="38"/>
        <v>Rosca scott</v>
      </c>
      <c r="P187" s="12" t="str">
        <f t="shared" si="38"/>
        <v>Tríceps</v>
      </c>
      <c r="Q187" s="11">
        <f t="shared" si="38"/>
        <v>0</v>
      </c>
      <c r="R187" s="11" t="str">
        <f t="shared" si="38"/>
        <v>AnteBraço</v>
      </c>
      <c r="S187" s="11" t="str">
        <f t="shared" si="38"/>
        <v>Extensão de cotovelo</v>
      </c>
      <c r="T187" s="11" t="str">
        <f t="shared" si="38"/>
        <v xml:space="preserve">Glúteo </v>
      </c>
      <c r="U187" s="11">
        <f t="shared" si="38"/>
        <v>0</v>
      </c>
      <c r="V187" s="12" t="str">
        <f t="shared" si="38"/>
        <v xml:space="preserve">Abdutor </v>
      </c>
      <c r="W187" s="11">
        <f t="shared" si="38"/>
        <v>0</v>
      </c>
      <c r="X187" s="12" t="str">
        <f t="shared" si="38"/>
        <v xml:space="preserve">Adutor </v>
      </c>
      <c r="Y187" s="11">
        <f t="shared" si="38"/>
        <v>0</v>
      </c>
      <c r="Z187" s="12" t="str">
        <f t="shared" si="38"/>
        <v>Coxa (Ant)</v>
      </c>
      <c r="AA187" s="11" t="str">
        <f t="shared" si="38"/>
        <v>Leg press</v>
      </c>
      <c r="AB187" s="12" t="str">
        <f t="shared" si="38"/>
        <v>Coxa (Pos)</v>
      </c>
      <c r="AC187" s="11" t="str">
        <f t="shared" si="38"/>
        <v>Flexora sentado</v>
      </c>
      <c r="AD187" s="12" t="str">
        <f t="shared" si="38"/>
        <v>Perna</v>
      </c>
      <c r="AE187" s="11" t="str">
        <f t="shared" si="38"/>
        <v>Tibial</v>
      </c>
      <c r="AF187" s="12" t="str">
        <f t="shared" si="38"/>
        <v>Abdominal</v>
      </c>
      <c r="AG187" s="11">
        <f t="shared" si="38"/>
        <v>0</v>
      </c>
    </row>
    <row r="188" spans="1:33" x14ac:dyDescent="0.25">
      <c r="A188" s="344"/>
      <c r="B188" s="11">
        <f t="shared" si="39"/>
        <v>0</v>
      </c>
      <c r="C188" s="11" t="str">
        <f t="shared" si="40"/>
        <v xml:space="preserve"> </v>
      </c>
      <c r="D188" s="11" t="str">
        <f t="shared" si="38"/>
        <v xml:space="preserve">Trapézio </v>
      </c>
      <c r="E188" s="11">
        <f t="shared" si="38"/>
        <v>0</v>
      </c>
      <c r="F188" s="11" t="str">
        <f t="shared" si="38"/>
        <v>Ombro (Cla/Acr)</v>
      </c>
      <c r="G188" s="11">
        <f t="shared" si="38"/>
        <v>0</v>
      </c>
      <c r="H188" s="12" t="str">
        <f t="shared" si="38"/>
        <v>Ombro (Esp)</v>
      </c>
      <c r="I188" s="11">
        <f t="shared" si="38"/>
        <v>0</v>
      </c>
      <c r="J188" s="12" t="str">
        <f t="shared" si="38"/>
        <v>Costa</v>
      </c>
      <c r="K188" s="11" t="str">
        <f t="shared" si="38"/>
        <v>Levantamento terra</v>
      </c>
      <c r="L188" s="12" t="str">
        <f t="shared" si="38"/>
        <v>Peito</v>
      </c>
      <c r="M188" s="11" t="str">
        <f t="shared" si="38"/>
        <v>Cross over</v>
      </c>
      <c r="N188" s="12" t="str">
        <f t="shared" si="38"/>
        <v>Bíceps</v>
      </c>
      <c r="O188" s="11">
        <f t="shared" si="38"/>
        <v>0</v>
      </c>
      <c r="P188" s="12" t="str">
        <f t="shared" si="38"/>
        <v>Tríceps</v>
      </c>
      <c r="Q188" s="11">
        <f t="shared" si="38"/>
        <v>0</v>
      </c>
      <c r="R188" s="11" t="str">
        <f t="shared" si="38"/>
        <v>AnteBraço</v>
      </c>
      <c r="S188" s="11" t="str">
        <f t="shared" si="38"/>
        <v>Extensão cot. uni.</v>
      </c>
      <c r="T188" s="11" t="str">
        <f t="shared" si="38"/>
        <v xml:space="preserve">Glúteo </v>
      </c>
      <c r="U188" s="11">
        <f t="shared" si="38"/>
        <v>0</v>
      </c>
      <c r="V188" s="12" t="str">
        <f t="shared" si="38"/>
        <v xml:space="preserve">Abdutor </v>
      </c>
      <c r="W188" s="11">
        <f t="shared" si="38"/>
        <v>0</v>
      </c>
      <c r="X188" s="12" t="str">
        <f t="shared" si="38"/>
        <v xml:space="preserve">Adutor </v>
      </c>
      <c r="Y188" s="11">
        <f t="shared" si="38"/>
        <v>0</v>
      </c>
      <c r="Z188" s="12" t="str">
        <f t="shared" si="38"/>
        <v>Coxa (Ant)</v>
      </c>
      <c r="AA188" s="11" t="str">
        <f t="shared" si="38"/>
        <v>Avanço</v>
      </c>
      <c r="AB188" s="12" t="str">
        <f t="shared" si="38"/>
        <v>Coxa (Pos)</v>
      </c>
      <c r="AC188" s="11">
        <f t="shared" si="38"/>
        <v>0</v>
      </c>
      <c r="AD188" s="12" t="str">
        <f t="shared" si="38"/>
        <v>Perna</v>
      </c>
      <c r="AE188" s="11">
        <f t="shared" si="38"/>
        <v>0</v>
      </c>
      <c r="AF188" s="12" t="str">
        <f t="shared" si="38"/>
        <v>Abdominal</v>
      </c>
      <c r="AG188" s="11">
        <f t="shared" si="38"/>
        <v>0</v>
      </c>
    </row>
    <row r="189" spans="1:33" x14ac:dyDescent="0.25">
      <c r="A189" s="344"/>
      <c r="B189" s="11">
        <f t="shared" si="39"/>
        <v>0</v>
      </c>
      <c r="C189" s="11" t="str">
        <f t="shared" si="40"/>
        <v xml:space="preserve"> </v>
      </c>
      <c r="D189" s="11" t="str">
        <f t="shared" si="38"/>
        <v xml:space="preserve">Trapézio </v>
      </c>
      <c r="E189" s="11">
        <f t="shared" si="38"/>
        <v>0</v>
      </c>
      <c r="F189" s="11" t="str">
        <f t="shared" si="38"/>
        <v>Ombro (Cla/Acr)</v>
      </c>
      <c r="G189" s="11">
        <f t="shared" si="38"/>
        <v>0</v>
      </c>
      <c r="H189" s="12" t="str">
        <f t="shared" si="38"/>
        <v>Ombro (Esp)</v>
      </c>
      <c r="I189" s="11">
        <f t="shared" si="38"/>
        <v>0</v>
      </c>
      <c r="J189" s="12" t="str">
        <f t="shared" si="38"/>
        <v>Costa</v>
      </c>
      <c r="K189" s="11" t="str">
        <f t="shared" si="38"/>
        <v>Hiperextensão</v>
      </c>
      <c r="L189" s="12" t="str">
        <f t="shared" si="38"/>
        <v>Peito</v>
      </c>
      <c r="M189" s="11" t="str">
        <f t="shared" si="38"/>
        <v>Voador</v>
      </c>
      <c r="N189" s="12" t="str">
        <f t="shared" si="38"/>
        <v>Bíceps</v>
      </c>
      <c r="O189" s="11">
        <f t="shared" si="38"/>
        <v>0</v>
      </c>
      <c r="P189" s="12" t="str">
        <f t="shared" si="38"/>
        <v>Tríceps</v>
      </c>
      <c r="Q189" s="11">
        <f t="shared" si="38"/>
        <v>0</v>
      </c>
      <c r="R189" s="11" t="str">
        <f t="shared" si="38"/>
        <v>AnteBraço</v>
      </c>
      <c r="S189" s="11" t="str">
        <f t="shared" si="38"/>
        <v>Tríceps uni. Curvado</v>
      </c>
      <c r="T189" s="11" t="str">
        <f t="shared" si="38"/>
        <v xml:space="preserve">Glúteo </v>
      </c>
      <c r="U189" s="11">
        <f t="shared" si="38"/>
        <v>0</v>
      </c>
      <c r="V189" s="12" t="str">
        <f t="shared" si="38"/>
        <v xml:space="preserve">Abdutor </v>
      </c>
      <c r="W189" s="11">
        <f t="shared" si="38"/>
        <v>0</v>
      </c>
      <c r="X189" s="12" t="str">
        <f t="shared" si="38"/>
        <v xml:space="preserve">Adutor </v>
      </c>
      <c r="Y189" s="11">
        <f t="shared" si="38"/>
        <v>0</v>
      </c>
      <c r="Z189" s="12" t="str">
        <f t="shared" si="38"/>
        <v>Coxa (Ant)</v>
      </c>
      <c r="AA189" s="11">
        <f t="shared" si="38"/>
        <v>0</v>
      </c>
      <c r="AB189" s="12" t="str">
        <f t="shared" si="38"/>
        <v>Coxa (Pos)</v>
      </c>
      <c r="AC189" s="11">
        <f t="shared" si="38"/>
        <v>0</v>
      </c>
      <c r="AD189" s="12" t="str">
        <f t="shared" si="38"/>
        <v>Perna</v>
      </c>
      <c r="AE189" s="11">
        <f t="shared" si="38"/>
        <v>0</v>
      </c>
      <c r="AF189" s="12" t="str">
        <f t="shared" si="38"/>
        <v>Abdominal</v>
      </c>
      <c r="AG189" s="11">
        <f t="shared" si="38"/>
        <v>0</v>
      </c>
    </row>
    <row r="190" spans="1:33" x14ac:dyDescent="0.25">
      <c r="A190" s="344"/>
      <c r="B190" s="11">
        <f t="shared" si="39"/>
        <v>0</v>
      </c>
      <c r="C190" s="11" t="str">
        <f t="shared" si="40"/>
        <v xml:space="preserve"> </v>
      </c>
      <c r="D190" s="11" t="str">
        <f t="shared" si="38"/>
        <v xml:space="preserve">Trapézio </v>
      </c>
      <c r="E190" s="11">
        <f t="shared" si="38"/>
        <v>0</v>
      </c>
      <c r="F190" s="11" t="str">
        <f t="shared" si="38"/>
        <v>Ombro (Cla/Acr)</v>
      </c>
      <c r="G190" s="11">
        <f t="shared" si="38"/>
        <v>0</v>
      </c>
      <c r="H190" s="12" t="str">
        <f t="shared" si="38"/>
        <v>Ombro (Esp)</v>
      </c>
      <c r="I190" s="11">
        <f t="shared" si="38"/>
        <v>0</v>
      </c>
      <c r="J190" s="12" t="str">
        <f t="shared" si="38"/>
        <v>Costa</v>
      </c>
      <c r="K190" s="11">
        <f t="shared" si="38"/>
        <v>0</v>
      </c>
      <c r="L190" s="12" t="str">
        <f t="shared" si="38"/>
        <v>Peito</v>
      </c>
      <c r="M190" s="11" t="str">
        <f t="shared" si="38"/>
        <v>Paralelas</v>
      </c>
      <c r="N190" s="12" t="str">
        <f t="shared" si="38"/>
        <v>Bíceps</v>
      </c>
      <c r="O190" s="11">
        <f t="shared" si="38"/>
        <v>0</v>
      </c>
      <c r="P190" s="12" t="str">
        <f t="shared" si="38"/>
        <v>Tríceps</v>
      </c>
      <c r="Q190" s="11">
        <f t="shared" si="38"/>
        <v>0</v>
      </c>
      <c r="R190" s="11" t="str">
        <f t="shared" si="38"/>
        <v>AnteBraço</v>
      </c>
      <c r="S190" s="11">
        <f t="shared" si="38"/>
        <v>0</v>
      </c>
      <c r="T190" s="11" t="str">
        <f t="shared" si="38"/>
        <v xml:space="preserve">Glúteo </v>
      </c>
      <c r="U190" s="11">
        <f t="shared" si="38"/>
        <v>0</v>
      </c>
      <c r="V190" s="12" t="str">
        <f t="shared" si="38"/>
        <v xml:space="preserve">Abdutor </v>
      </c>
      <c r="W190" s="11">
        <f t="shared" si="38"/>
        <v>0</v>
      </c>
      <c r="X190" s="12" t="str">
        <f t="shared" si="38"/>
        <v xml:space="preserve">Adutor </v>
      </c>
      <c r="Y190" s="11">
        <f t="shared" si="38"/>
        <v>0</v>
      </c>
      <c r="Z190" s="12" t="str">
        <f t="shared" si="38"/>
        <v>Coxa (Ant)</v>
      </c>
      <c r="AA190" s="11">
        <f t="shared" si="38"/>
        <v>0</v>
      </c>
      <c r="AB190" s="12" t="str">
        <f t="shared" si="38"/>
        <v>Coxa (Pos)</v>
      </c>
      <c r="AC190" s="11">
        <f t="shared" si="38"/>
        <v>0</v>
      </c>
      <c r="AD190" s="12" t="str">
        <f t="shared" si="38"/>
        <v>Perna</v>
      </c>
      <c r="AE190" s="11">
        <f t="shared" si="38"/>
        <v>0</v>
      </c>
      <c r="AF190" s="12" t="str">
        <f t="shared" si="38"/>
        <v>Abdominal</v>
      </c>
      <c r="AG190" s="11">
        <f t="shared" si="38"/>
        <v>0</v>
      </c>
    </row>
    <row r="191" spans="1:33" x14ac:dyDescent="0.25">
      <c r="A191" s="344"/>
      <c r="B191" s="11">
        <f t="shared" si="39"/>
        <v>0</v>
      </c>
      <c r="C191" s="11" t="str">
        <f t="shared" si="40"/>
        <v xml:space="preserve"> </v>
      </c>
      <c r="D191" s="11" t="str">
        <f t="shared" si="38"/>
        <v xml:space="preserve">Trapézio </v>
      </c>
      <c r="E191" s="11">
        <f t="shared" si="38"/>
        <v>0</v>
      </c>
      <c r="F191" s="11" t="str">
        <f t="shared" si="38"/>
        <v>Ombro (Cla/Acr)</v>
      </c>
      <c r="G191" s="11">
        <f t="shared" si="38"/>
        <v>0</v>
      </c>
      <c r="H191" s="12" t="str">
        <f t="shared" si="38"/>
        <v>Ombro (Esp)</v>
      </c>
      <c r="I191" s="11">
        <f t="shared" si="38"/>
        <v>0</v>
      </c>
      <c r="J191" s="12" t="str">
        <f t="shared" si="38"/>
        <v>Costa</v>
      </c>
      <c r="K191" s="11">
        <f t="shared" si="38"/>
        <v>0</v>
      </c>
      <c r="L191" s="12" t="str">
        <f t="shared" si="38"/>
        <v>Peito</v>
      </c>
      <c r="M191" s="11">
        <f t="shared" si="38"/>
        <v>0</v>
      </c>
      <c r="N191" s="12" t="str">
        <f t="shared" si="38"/>
        <v>Bíceps</v>
      </c>
      <c r="O191" s="11">
        <f t="shared" si="38"/>
        <v>0</v>
      </c>
      <c r="P191" s="12" t="str">
        <f t="shared" si="38"/>
        <v>Tríceps</v>
      </c>
      <c r="Q191" s="11">
        <f t="shared" si="38"/>
        <v>0</v>
      </c>
      <c r="R191" s="11" t="str">
        <f t="shared" si="38"/>
        <v>AnteBraço</v>
      </c>
      <c r="S191" s="11">
        <f t="shared" si="38"/>
        <v>0</v>
      </c>
      <c r="T191" s="11" t="str">
        <f t="shared" si="38"/>
        <v xml:space="preserve">Glúteo </v>
      </c>
      <c r="U191" s="11">
        <f t="shared" si="38"/>
        <v>0</v>
      </c>
      <c r="V191" s="12" t="str">
        <f t="shared" si="38"/>
        <v xml:space="preserve">Abdutor </v>
      </c>
      <c r="W191" s="11">
        <f t="shared" si="38"/>
        <v>0</v>
      </c>
      <c r="X191" s="12" t="str">
        <f t="shared" si="38"/>
        <v xml:space="preserve">Adutor </v>
      </c>
      <c r="Y191" s="11">
        <f t="shared" si="38"/>
        <v>0</v>
      </c>
      <c r="Z191" s="12" t="str">
        <f t="shared" si="38"/>
        <v>Coxa (Ant)</v>
      </c>
      <c r="AA191" s="11">
        <f t="shared" si="38"/>
        <v>0</v>
      </c>
      <c r="AB191" s="12" t="str">
        <f t="shared" si="38"/>
        <v>Coxa (Pos)</v>
      </c>
      <c r="AC191" s="11">
        <f t="shared" si="38"/>
        <v>0</v>
      </c>
      <c r="AD191" s="12" t="str">
        <f t="shared" si="38"/>
        <v>Perna</v>
      </c>
      <c r="AE191" s="11">
        <f t="shared" si="38"/>
        <v>0</v>
      </c>
      <c r="AF191" s="12" t="str">
        <f t="shared" si="38"/>
        <v>Abdominal</v>
      </c>
      <c r="AG191" s="11">
        <f t="shared" si="38"/>
        <v>0</v>
      </c>
    </row>
    <row r="192" spans="1:33" x14ac:dyDescent="0.25">
      <c r="A192" s="344"/>
      <c r="B192" s="11">
        <f t="shared" si="39"/>
        <v>0</v>
      </c>
      <c r="C192" s="11" t="str">
        <f t="shared" si="40"/>
        <v xml:space="preserve"> </v>
      </c>
      <c r="D192" s="11" t="str">
        <f t="shared" si="38"/>
        <v xml:space="preserve">Trapézio </v>
      </c>
      <c r="E192" s="11">
        <f t="shared" si="38"/>
        <v>0</v>
      </c>
      <c r="F192" s="11" t="str">
        <f t="shared" si="38"/>
        <v>Ombro (Cla/Acr)</v>
      </c>
      <c r="G192" s="11">
        <f t="shared" si="38"/>
        <v>0</v>
      </c>
      <c r="H192" s="12" t="str">
        <f t="shared" si="38"/>
        <v>Ombro (Esp)</v>
      </c>
      <c r="I192" s="11">
        <f t="shared" si="38"/>
        <v>0</v>
      </c>
      <c r="J192" s="12" t="str">
        <f t="shared" si="38"/>
        <v>Costa</v>
      </c>
      <c r="K192" s="11">
        <f t="shared" si="38"/>
        <v>0</v>
      </c>
      <c r="L192" s="12" t="str">
        <f t="shared" si="38"/>
        <v>Peito</v>
      </c>
      <c r="M192" s="11">
        <f t="shared" si="38"/>
        <v>0</v>
      </c>
      <c r="N192" s="12" t="str">
        <f t="shared" si="38"/>
        <v>Bíceps</v>
      </c>
      <c r="O192" s="11">
        <f t="shared" si="38"/>
        <v>0</v>
      </c>
      <c r="P192" s="12" t="str">
        <f t="shared" si="38"/>
        <v>Tríceps</v>
      </c>
      <c r="Q192" s="11">
        <f t="shared" si="38"/>
        <v>0</v>
      </c>
      <c r="R192" s="11" t="str">
        <f t="shared" si="38"/>
        <v>AnteBraço</v>
      </c>
      <c r="S192" s="11">
        <f t="shared" ref="S192:AG200" si="41">S172</f>
        <v>0</v>
      </c>
      <c r="T192" s="11" t="str">
        <f t="shared" si="41"/>
        <v xml:space="preserve">Glúteo </v>
      </c>
      <c r="U192" s="11">
        <f t="shared" si="41"/>
        <v>0</v>
      </c>
      <c r="V192" s="12" t="str">
        <f t="shared" si="41"/>
        <v xml:space="preserve">Abdutor </v>
      </c>
      <c r="W192" s="11">
        <f t="shared" si="41"/>
        <v>0</v>
      </c>
      <c r="X192" s="12" t="str">
        <f t="shared" si="41"/>
        <v xml:space="preserve">Adutor </v>
      </c>
      <c r="Y192" s="11">
        <f t="shared" si="41"/>
        <v>0</v>
      </c>
      <c r="Z192" s="12" t="str">
        <f t="shared" si="41"/>
        <v>Coxa (Ant)</v>
      </c>
      <c r="AA192" s="11">
        <f t="shared" si="41"/>
        <v>0</v>
      </c>
      <c r="AB192" s="12" t="str">
        <f t="shared" si="41"/>
        <v>Coxa (Pos)</v>
      </c>
      <c r="AC192" s="11">
        <f t="shared" si="41"/>
        <v>0</v>
      </c>
      <c r="AD192" s="12" t="str">
        <f t="shared" si="41"/>
        <v>Perna</v>
      </c>
      <c r="AE192" s="11">
        <f t="shared" si="41"/>
        <v>0</v>
      </c>
      <c r="AF192" s="12" t="str">
        <f t="shared" si="41"/>
        <v>Abdominal</v>
      </c>
      <c r="AG192" s="11">
        <f t="shared" si="41"/>
        <v>0</v>
      </c>
    </row>
    <row r="193" spans="1:33" x14ac:dyDescent="0.25">
      <c r="A193" s="344"/>
      <c r="B193" s="11">
        <f t="shared" si="39"/>
        <v>0</v>
      </c>
      <c r="C193" s="11" t="str">
        <f t="shared" si="40"/>
        <v xml:space="preserve"> </v>
      </c>
      <c r="D193" s="11" t="str">
        <f t="shared" ref="D193:R200" si="42">D173</f>
        <v xml:space="preserve">Trapézio </v>
      </c>
      <c r="E193" s="11">
        <f t="shared" si="42"/>
        <v>0</v>
      </c>
      <c r="F193" s="11" t="str">
        <f t="shared" si="42"/>
        <v>Ombro (Cla/Acr)</v>
      </c>
      <c r="G193" s="11">
        <f t="shared" si="42"/>
        <v>0</v>
      </c>
      <c r="H193" s="12" t="str">
        <f t="shared" si="42"/>
        <v>Ombro (Esp)</v>
      </c>
      <c r="I193" s="11">
        <f t="shared" si="42"/>
        <v>0</v>
      </c>
      <c r="J193" s="12" t="str">
        <f t="shared" si="42"/>
        <v>Costa</v>
      </c>
      <c r="K193" s="11">
        <f t="shared" si="42"/>
        <v>0</v>
      </c>
      <c r="L193" s="12" t="str">
        <f t="shared" si="42"/>
        <v>Peito</v>
      </c>
      <c r="M193" s="11">
        <f t="shared" si="42"/>
        <v>0</v>
      </c>
      <c r="N193" s="12" t="str">
        <f t="shared" si="42"/>
        <v>Bíceps</v>
      </c>
      <c r="O193" s="11">
        <f t="shared" si="42"/>
        <v>0</v>
      </c>
      <c r="P193" s="12" t="str">
        <f t="shared" si="42"/>
        <v>Tríceps</v>
      </c>
      <c r="Q193" s="11">
        <f t="shared" si="42"/>
        <v>0</v>
      </c>
      <c r="R193" s="11" t="str">
        <f t="shared" si="42"/>
        <v>AnteBraço</v>
      </c>
      <c r="S193" s="11">
        <f t="shared" si="41"/>
        <v>0</v>
      </c>
      <c r="T193" s="11" t="str">
        <f t="shared" si="41"/>
        <v xml:space="preserve">Glúteo </v>
      </c>
      <c r="U193" s="11">
        <f t="shared" si="41"/>
        <v>0</v>
      </c>
      <c r="V193" s="12" t="str">
        <f t="shared" si="41"/>
        <v xml:space="preserve">Abdutor </v>
      </c>
      <c r="W193" s="11">
        <f t="shared" si="41"/>
        <v>0</v>
      </c>
      <c r="X193" s="12" t="str">
        <f t="shared" si="41"/>
        <v xml:space="preserve">Adutor </v>
      </c>
      <c r="Y193" s="11">
        <f t="shared" si="41"/>
        <v>0</v>
      </c>
      <c r="Z193" s="12" t="str">
        <f t="shared" si="41"/>
        <v>Coxa (Ant)</v>
      </c>
      <c r="AA193" s="11">
        <f t="shared" si="41"/>
        <v>0</v>
      </c>
      <c r="AB193" s="12" t="str">
        <f t="shared" si="41"/>
        <v>Coxa (Pos)</v>
      </c>
      <c r="AC193" s="11">
        <f t="shared" si="41"/>
        <v>0</v>
      </c>
      <c r="AD193" s="12" t="str">
        <f t="shared" si="41"/>
        <v>Perna</v>
      </c>
      <c r="AE193" s="11">
        <f t="shared" si="41"/>
        <v>0</v>
      </c>
      <c r="AF193" s="12" t="str">
        <f t="shared" si="41"/>
        <v>Abdominal</v>
      </c>
      <c r="AG193" s="11">
        <f t="shared" si="41"/>
        <v>0</v>
      </c>
    </row>
    <row r="194" spans="1:33" x14ac:dyDescent="0.25">
      <c r="A194" s="344"/>
      <c r="B194" s="11">
        <f t="shared" si="39"/>
        <v>0</v>
      </c>
      <c r="C194" s="11" t="str">
        <f t="shared" si="40"/>
        <v xml:space="preserve"> </v>
      </c>
      <c r="D194" s="11" t="str">
        <f t="shared" si="42"/>
        <v xml:space="preserve">Trapézio </v>
      </c>
      <c r="E194" s="11">
        <f t="shared" si="42"/>
        <v>0</v>
      </c>
      <c r="F194" s="11" t="str">
        <f t="shared" si="42"/>
        <v>Ombro (Cla/Acr)</v>
      </c>
      <c r="G194" s="11">
        <f t="shared" si="42"/>
        <v>0</v>
      </c>
      <c r="H194" s="12" t="str">
        <f t="shared" si="42"/>
        <v>Ombro (Esp)</v>
      </c>
      <c r="I194" s="11">
        <f t="shared" si="42"/>
        <v>0</v>
      </c>
      <c r="J194" s="12" t="str">
        <f t="shared" si="42"/>
        <v>Costa</v>
      </c>
      <c r="K194" s="11">
        <f t="shared" si="42"/>
        <v>0</v>
      </c>
      <c r="L194" s="12" t="str">
        <f t="shared" si="42"/>
        <v>Peito</v>
      </c>
      <c r="M194" s="11">
        <f t="shared" si="42"/>
        <v>0</v>
      </c>
      <c r="N194" s="12" t="str">
        <f t="shared" si="42"/>
        <v>Bíceps</v>
      </c>
      <c r="O194" s="11">
        <f t="shared" si="42"/>
        <v>0</v>
      </c>
      <c r="P194" s="12" t="str">
        <f t="shared" si="42"/>
        <v>Tríceps</v>
      </c>
      <c r="Q194" s="11">
        <f t="shared" si="42"/>
        <v>0</v>
      </c>
      <c r="R194" s="11" t="str">
        <f t="shared" si="42"/>
        <v>AnteBraço</v>
      </c>
      <c r="S194" s="11">
        <f t="shared" si="41"/>
        <v>0</v>
      </c>
      <c r="T194" s="11" t="str">
        <f t="shared" si="41"/>
        <v xml:space="preserve">Glúteo </v>
      </c>
      <c r="U194" s="11">
        <f t="shared" si="41"/>
        <v>0</v>
      </c>
      <c r="V194" s="12" t="str">
        <f t="shared" si="41"/>
        <v xml:space="preserve">Abdutor </v>
      </c>
      <c r="W194" s="11">
        <f t="shared" si="41"/>
        <v>0</v>
      </c>
      <c r="X194" s="12" t="str">
        <f t="shared" si="41"/>
        <v xml:space="preserve">Adutor </v>
      </c>
      <c r="Y194" s="11">
        <f t="shared" si="41"/>
        <v>0</v>
      </c>
      <c r="Z194" s="12" t="str">
        <f t="shared" si="41"/>
        <v>Coxa (Ant)</v>
      </c>
      <c r="AA194" s="11">
        <f t="shared" si="41"/>
        <v>0</v>
      </c>
      <c r="AB194" s="12" t="str">
        <f t="shared" si="41"/>
        <v>Coxa (Pos)</v>
      </c>
      <c r="AC194" s="11">
        <f t="shared" si="41"/>
        <v>0</v>
      </c>
      <c r="AD194" s="12" t="str">
        <f t="shared" si="41"/>
        <v>Perna</v>
      </c>
      <c r="AE194" s="11">
        <f t="shared" si="41"/>
        <v>0</v>
      </c>
      <c r="AF194" s="12" t="str">
        <f t="shared" si="41"/>
        <v>Abdominal</v>
      </c>
      <c r="AG194" s="11">
        <f t="shared" si="41"/>
        <v>0</v>
      </c>
    </row>
    <row r="195" spans="1:33" x14ac:dyDescent="0.25">
      <c r="A195" s="344"/>
      <c r="B195" s="11">
        <f t="shared" si="39"/>
        <v>0</v>
      </c>
      <c r="C195" s="11" t="str">
        <f t="shared" si="40"/>
        <v xml:space="preserve"> </v>
      </c>
      <c r="D195" s="11" t="str">
        <f t="shared" si="42"/>
        <v xml:space="preserve">Trapézio </v>
      </c>
      <c r="E195" s="11">
        <f t="shared" si="42"/>
        <v>0</v>
      </c>
      <c r="F195" s="11" t="str">
        <f t="shared" si="42"/>
        <v>Ombro (Cla/Acr)</v>
      </c>
      <c r="G195" s="11">
        <f t="shared" si="42"/>
        <v>0</v>
      </c>
      <c r="H195" s="12" t="str">
        <f t="shared" si="42"/>
        <v>Ombro (Esp)</v>
      </c>
      <c r="I195" s="11">
        <f t="shared" si="42"/>
        <v>0</v>
      </c>
      <c r="J195" s="12" t="str">
        <f t="shared" si="42"/>
        <v>Costa</v>
      </c>
      <c r="K195" s="11">
        <f t="shared" si="42"/>
        <v>0</v>
      </c>
      <c r="L195" s="12" t="str">
        <f t="shared" si="42"/>
        <v>Peito</v>
      </c>
      <c r="M195" s="11">
        <f t="shared" si="42"/>
        <v>0</v>
      </c>
      <c r="N195" s="12" t="str">
        <f t="shared" si="42"/>
        <v>Bíceps</v>
      </c>
      <c r="O195" s="11">
        <f t="shared" si="42"/>
        <v>0</v>
      </c>
      <c r="P195" s="12" t="str">
        <f t="shared" si="42"/>
        <v>Tríceps</v>
      </c>
      <c r="Q195" s="11">
        <f t="shared" si="42"/>
        <v>0</v>
      </c>
      <c r="R195" s="11" t="str">
        <f t="shared" si="42"/>
        <v>AnteBraço</v>
      </c>
      <c r="S195" s="11">
        <f t="shared" si="41"/>
        <v>0</v>
      </c>
      <c r="T195" s="11" t="str">
        <f t="shared" si="41"/>
        <v xml:space="preserve">Glúteo </v>
      </c>
      <c r="U195" s="11">
        <f t="shared" si="41"/>
        <v>0</v>
      </c>
      <c r="V195" s="12" t="str">
        <f t="shared" si="41"/>
        <v xml:space="preserve">Abdutor </v>
      </c>
      <c r="W195" s="11">
        <f t="shared" si="41"/>
        <v>0</v>
      </c>
      <c r="X195" s="12" t="str">
        <f t="shared" si="41"/>
        <v xml:space="preserve">Adutor </v>
      </c>
      <c r="Y195" s="11">
        <f t="shared" si="41"/>
        <v>0</v>
      </c>
      <c r="Z195" s="12" t="str">
        <f t="shared" si="41"/>
        <v>Coxa (Ant)</v>
      </c>
      <c r="AA195" s="11">
        <f t="shared" si="41"/>
        <v>0</v>
      </c>
      <c r="AB195" s="12" t="str">
        <f t="shared" si="41"/>
        <v>Coxa (Pos)</v>
      </c>
      <c r="AC195" s="11">
        <f t="shared" si="41"/>
        <v>0</v>
      </c>
      <c r="AD195" s="12" t="str">
        <f t="shared" si="41"/>
        <v>Perna</v>
      </c>
      <c r="AE195" s="11">
        <f t="shared" si="41"/>
        <v>0</v>
      </c>
      <c r="AF195" s="12" t="str">
        <f t="shared" si="41"/>
        <v>Abdominal</v>
      </c>
      <c r="AG195" s="11">
        <f t="shared" si="41"/>
        <v>0</v>
      </c>
    </row>
    <row r="196" spans="1:33" x14ac:dyDescent="0.25">
      <c r="A196" s="344"/>
      <c r="B196" s="11">
        <f t="shared" si="39"/>
        <v>0</v>
      </c>
      <c r="C196" s="11" t="str">
        <f t="shared" si="40"/>
        <v xml:space="preserve"> </v>
      </c>
      <c r="D196" s="11" t="str">
        <f t="shared" si="42"/>
        <v xml:space="preserve">Trapézio </v>
      </c>
      <c r="E196" s="11">
        <f t="shared" si="42"/>
        <v>0</v>
      </c>
      <c r="F196" s="11" t="str">
        <f t="shared" si="42"/>
        <v>Ombro (Cla/Acr)</v>
      </c>
      <c r="G196" s="11">
        <f t="shared" si="42"/>
        <v>0</v>
      </c>
      <c r="H196" s="12" t="str">
        <f t="shared" si="42"/>
        <v>Ombro (Esp)</v>
      </c>
      <c r="I196" s="11">
        <f t="shared" si="42"/>
        <v>0</v>
      </c>
      <c r="J196" s="12" t="str">
        <f t="shared" si="42"/>
        <v>Costa</v>
      </c>
      <c r="K196" s="11">
        <f t="shared" si="42"/>
        <v>0</v>
      </c>
      <c r="L196" s="12" t="str">
        <f t="shared" si="42"/>
        <v>Peito</v>
      </c>
      <c r="M196" s="11">
        <f t="shared" si="42"/>
        <v>0</v>
      </c>
      <c r="N196" s="12" t="str">
        <f t="shared" si="42"/>
        <v>Bíceps</v>
      </c>
      <c r="O196" s="11">
        <f t="shared" si="42"/>
        <v>0</v>
      </c>
      <c r="P196" s="12" t="str">
        <f t="shared" si="42"/>
        <v>Tríceps</v>
      </c>
      <c r="Q196" s="11">
        <f t="shared" si="42"/>
        <v>0</v>
      </c>
      <c r="R196" s="11" t="str">
        <f t="shared" si="42"/>
        <v>AnteBraço</v>
      </c>
      <c r="S196" s="11">
        <f t="shared" si="41"/>
        <v>0</v>
      </c>
      <c r="T196" s="11" t="str">
        <f t="shared" si="41"/>
        <v xml:space="preserve">Glúteo </v>
      </c>
      <c r="U196" s="11">
        <f t="shared" si="41"/>
        <v>0</v>
      </c>
      <c r="V196" s="12" t="str">
        <f t="shared" si="41"/>
        <v xml:space="preserve">Abdutor </v>
      </c>
      <c r="W196" s="11">
        <f t="shared" si="41"/>
        <v>0</v>
      </c>
      <c r="X196" s="12" t="str">
        <f t="shared" si="41"/>
        <v xml:space="preserve">Adutor </v>
      </c>
      <c r="Y196" s="11">
        <f t="shared" si="41"/>
        <v>0</v>
      </c>
      <c r="Z196" s="12" t="str">
        <f t="shared" si="41"/>
        <v>Coxa (Ant)</v>
      </c>
      <c r="AA196" s="11">
        <f t="shared" si="41"/>
        <v>0</v>
      </c>
      <c r="AB196" s="12" t="str">
        <f t="shared" si="41"/>
        <v>Coxa (Pos)</v>
      </c>
      <c r="AC196" s="11">
        <f t="shared" si="41"/>
        <v>0</v>
      </c>
      <c r="AD196" s="12" t="str">
        <f t="shared" si="41"/>
        <v>Perna</v>
      </c>
      <c r="AE196" s="11">
        <f t="shared" si="41"/>
        <v>0</v>
      </c>
      <c r="AF196" s="12" t="str">
        <f t="shared" si="41"/>
        <v>Abdominal</v>
      </c>
      <c r="AG196" s="11">
        <f t="shared" si="41"/>
        <v>0</v>
      </c>
    </row>
    <row r="197" spans="1:33" x14ac:dyDescent="0.25">
      <c r="A197" s="344"/>
      <c r="B197" s="11">
        <f t="shared" si="39"/>
        <v>0</v>
      </c>
      <c r="C197" s="11" t="str">
        <f t="shared" si="40"/>
        <v xml:space="preserve"> </v>
      </c>
      <c r="D197" s="11" t="str">
        <f t="shared" si="42"/>
        <v xml:space="preserve">Trapézio </v>
      </c>
      <c r="E197" s="11">
        <f t="shared" si="42"/>
        <v>0</v>
      </c>
      <c r="F197" s="11" t="str">
        <f t="shared" si="42"/>
        <v>Ombro (Cla/Acr)</v>
      </c>
      <c r="G197" s="11">
        <f t="shared" si="42"/>
        <v>0</v>
      </c>
      <c r="H197" s="12" t="str">
        <f t="shared" si="42"/>
        <v>Ombro (Esp)</v>
      </c>
      <c r="I197" s="11">
        <f t="shared" si="42"/>
        <v>0</v>
      </c>
      <c r="J197" s="12" t="str">
        <f t="shared" si="42"/>
        <v>Costa</v>
      </c>
      <c r="K197" s="11">
        <f t="shared" si="42"/>
        <v>0</v>
      </c>
      <c r="L197" s="12" t="str">
        <f t="shared" si="42"/>
        <v>Peito</v>
      </c>
      <c r="M197" s="11">
        <f t="shared" si="42"/>
        <v>0</v>
      </c>
      <c r="N197" s="12" t="str">
        <f t="shared" si="42"/>
        <v>Bíceps</v>
      </c>
      <c r="O197" s="11">
        <f t="shared" si="42"/>
        <v>0</v>
      </c>
      <c r="P197" s="12" t="str">
        <f t="shared" si="42"/>
        <v>Tríceps</v>
      </c>
      <c r="Q197" s="11">
        <f t="shared" si="42"/>
        <v>0</v>
      </c>
      <c r="R197" s="11" t="str">
        <f t="shared" si="42"/>
        <v>AnteBraço</v>
      </c>
      <c r="S197" s="11">
        <f t="shared" si="41"/>
        <v>0</v>
      </c>
      <c r="T197" s="11" t="str">
        <f t="shared" si="41"/>
        <v xml:space="preserve">Glúteo </v>
      </c>
      <c r="U197" s="11">
        <f t="shared" si="41"/>
        <v>0</v>
      </c>
      <c r="V197" s="12" t="str">
        <f t="shared" si="41"/>
        <v xml:space="preserve">Abdutor </v>
      </c>
      <c r="W197" s="11">
        <f t="shared" si="41"/>
        <v>0</v>
      </c>
      <c r="X197" s="12" t="str">
        <f t="shared" si="41"/>
        <v xml:space="preserve">Adutor </v>
      </c>
      <c r="Y197" s="11">
        <f t="shared" si="41"/>
        <v>0</v>
      </c>
      <c r="Z197" s="12" t="str">
        <f t="shared" si="41"/>
        <v>Coxa (Ant)</v>
      </c>
      <c r="AA197" s="11">
        <f t="shared" si="41"/>
        <v>0</v>
      </c>
      <c r="AB197" s="12" t="str">
        <f t="shared" si="41"/>
        <v>Coxa (Pos)</v>
      </c>
      <c r="AC197" s="11">
        <f t="shared" si="41"/>
        <v>0</v>
      </c>
      <c r="AD197" s="12" t="str">
        <f t="shared" si="41"/>
        <v>Perna</v>
      </c>
      <c r="AE197" s="11">
        <f t="shared" si="41"/>
        <v>0</v>
      </c>
      <c r="AF197" s="12" t="str">
        <f t="shared" si="41"/>
        <v>Abdominal</v>
      </c>
      <c r="AG197" s="11">
        <f t="shared" si="41"/>
        <v>0</v>
      </c>
    </row>
    <row r="198" spans="1:33" x14ac:dyDescent="0.25">
      <c r="A198" s="344"/>
      <c r="B198" s="11">
        <f t="shared" si="39"/>
        <v>0</v>
      </c>
      <c r="C198" s="11" t="str">
        <f t="shared" si="40"/>
        <v xml:space="preserve"> </v>
      </c>
      <c r="D198" s="11" t="str">
        <f t="shared" si="42"/>
        <v xml:space="preserve">Trapézio </v>
      </c>
      <c r="E198" s="11">
        <f t="shared" si="42"/>
        <v>0</v>
      </c>
      <c r="F198" s="11" t="str">
        <f t="shared" si="42"/>
        <v>Ombro (Cla/Acr)</v>
      </c>
      <c r="G198" s="11">
        <f t="shared" si="42"/>
        <v>0</v>
      </c>
      <c r="H198" s="12" t="str">
        <f t="shared" si="42"/>
        <v>Ombro (Esp)</v>
      </c>
      <c r="I198" s="11">
        <f t="shared" si="42"/>
        <v>0</v>
      </c>
      <c r="J198" s="12" t="str">
        <f t="shared" si="42"/>
        <v>Costa</v>
      </c>
      <c r="K198" s="11">
        <f t="shared" si="42"/>
        <v>0</v>
      </c>
      <c r="L198" s="12" t="str">
        <f t="shared" si="42"/>
        <v>Peito</v>
      </c>
      <c r="M198" s="11">
        <f t="shared" si="42"/>
        <v>0</v>
      </c>
      <c r="N198" s="12" t="str">
        <f t="shared" si="42"/>
        <v>Bíceps</v>
      </c>
      <c r="O198" s="11">
        <f t="shared" si="42"/>
        <v>0</v>
      </c>
      <c r="P198" s="12" t="str">
        <f t="shared" si="42"/>
        <v>Tríceps</v>
      </c>
      <c r="Q198" s="11">
        <f t="shared" si="42"/>
        <v>0</v>
      </c>
      <c r="R198" s="11" t="str">
        <f t="shared" si="42"/>
        <v>AnteBraço</v>
      </c>
      <c r="S198" s="11">
        <f t="shared" si="41"/>
        <v>0</v>
      </c>
      <c r="T198" s="11" t="str">
        <f t="shared" si="41"/>
        <v xml:space="preserve">Glúteo </v>
      </c>
      <c r="U198" s="11">
        <f t="shared" si="41"/>
        <v>0</v>
      </c>
      <c r="V198" s="12" t="str">
        <f t="shared" si="41"/>
        <v xml:space="preserve">Abdutor </v>
      </c>
      <c r="W198" s="11">
        <f t="shared" si="41"/>
        <v>0</v>
      </c>
      <c r="X198" s="12" t="str">
        <f t="shared" si="41"/>
        <v xml:space="preserve">Adutor </v>
      </c>
      <c r="Y198" s="11">
        <f t="shared" si="41"/>
        <v>0</v>
      </c>
      <c r="Z198" s="12" t="str">
        <f t="shared" si="41"/>
        <v>Coxa (Ant)</v>
      </c>
      <c r="AA198" s="11">
        <f t="shared" si="41"/>
        <v>0</v>
      </c>
      <c r="AB198" s="12" t="str">
        <f t="shared" si="41"/>
        <v>Coxa (Pos)</v>
      </c>
      <c r="AC198" s="11">
        <f t="shared" si="41"/>
        <v>0</v>
      </c>
      <c r="AD198" s="12" t="str">
        <f t="shared" si="41"/>
        <v>Perna</v>
      </c>
      <c r="AE198" s="11">
        <f t="shared" si="41"/>
        <v>0</v>
      </c>
      <c r="AF198" s="12" t="str">
        <f t="shared" si="41"/>
        <v>Abdominal</v>
      </c>
      <c r="AG198" s="11">
        <f t="shared" si="41"/>
        <v>0</v>
      </c>
    </row>
    <row r="199" spans="1:33" x14ac:dyDescent="0.25">
      <c r="A199" s="344"/>
      <c r="B199" s="11">
        <f t="shared" si="39"/>
        <v>0</v>
      </c>
      <c r="C199" s="11" t="str">
        <f t="shared" si="40"/>
        <v xml:space="preserve"> </v>
      </c>
      <c r="D199" s="11" t="str">
        <f t="shared" si="42"/>
        <v xml:space="preserve">Trapézio </v>
      </c>
      <c r="E199" s="11">
        <f t="shared" si="42"/>
        <v>0</v>
      </c>
      <c r="F199" s="11" t="str">
        <f t="shared" si="42"/>
        <v>Ombro (Cla/Acr)</v>
      </c>
      <c r="G199" s="11">
        <f t="shared" si="42"/>
        <v>0</v>
      </c>
      <c r="H199" s="12" t="str">
        <f t="shared" si="42"/>
        <v>Ombro (Esp)</v>
      </c>
      <c r="I199" s="11">
        <f t="shared" si="42"/>
        <v>0</v>
      </c>
      <c r="J199" s="12" t="str">
        <f t="shared" si="42"/>
        <v>Costa</v>
      </c>
      <c r="K199" s="11">
        <f t="shared" si="42"/>
        <v>0</v>
      </c>
      <c r="L199" s="12" t="str">
        <f t="shared" si="42"/>
        <v>Peito</v>
      </c>
      <c r="M199" s="11">
        <f t="shared" si="42"/>
        <v>0</v>
      </c>
      <c r="N199" s="12" t="str">
        <f t="shared" si="42"/>
        <v>Bíceps</v>
      </c>
      <c r="O199" s="11">
        <f t="shared" si="42"/>
        <v>0</v>
      </c>
      <c r="P199" s="12" t="str">
        <f t="shared" si="42"/>
        <v>Tríceps</v>
      </c>
      <c r="Q199" s="11">
        <f t="shared" si="42"/>
        <v>0</v>
      </c>
      <c r="R199" s="11" t="str">
        <f t="shared" si="42"/>
        <v>AnteBraço</v>
      </c>
      <c r="S199" s="11">
        <f t="shared" si="41"/>
        <v>0</v>
      </c>
      <c r="T199" s="11" t="str">
        <f t="shared" si="41"/>
        <v xml:space="preserve">Glúteo </v>
      </c>
      <c r="U199" s="11">
        <f t="shared" si="41"/>
        <v>0</v>
      </c>
      <c r="V199" s="12" t="str">
        <f t="shared" si="41"/>
        <v xml:space="preserve">Abdutor </v>
      </c>
      <c r="W199" s="11">
        <f t="shared" si="41"/>
        <v>0</v>
      </c>
      <c r="X199" s="12" t="str">
        <f t="shared" si="41"/>
        <v xml:space="preserve">Adutor </v>
      </c>
      <c r="Y199" s="11">
        <f t="shared" si="41"/>
        <v>0</v>
      </c>
      <c r="Z199" s="12" t="str">
        <f t="shared" si="41"/>
        <v>Coxa (Ant)</v>
      </c>
      <c r="AA199" s="11">
        <f t="shared" si="41"/>
        <v>0</v>
      </c>
      <c r="AB199" s="12" t="str">
        <f t="shared" si="41"/>
        <v>Coxa (Pos)</v>
      </c>
      <c r="AC199" s="11">
        <f t="shared" si="41"/>
        <v>0</v>
      </c>
      <c r="AD199" s="12" t="str">
        <f t="shared" si="41"/>
        <v>Perna</v>
      </c>
      <c r="AE199" s="11">
        <f t="shared" si="41"/>
        <v>0</v>
      </c>
      <c r="AF199" s="12" t="str">
        <f t="shared" si="41"/>
        <v>Abdominal</v>
      </c>
      <c r="AG199" s="11">
        <f t="shared" si="41"/>
        <v>0</v>
      </c>
    </row>
    <row r="200" spans="1:33" x14ac:dyDescent="0.25">
      <c r="A200" s="344"/>
      <c r="B200" s="11">
        <f t="shared" si="39"/>
        <v>0</v>
      </c>
      <c r="C200" s="11" t="str">
        <f t="shared" si="40"/>
        <v xml:space="preserve"> </v>
      </c>
      <c r="D200" s="11" t="str">
        <f t="shared" si="42"/>
        <v xml:space="preserve">Trapézio </v>
      </c>
      <c r="E200" s="11">
        <f t="shared" si="42"/>
        <v>0</v>
      </c>
      <c r="F200" s="11" t="str">
        <f t="shared" si="42"/>
        <v>Ombro (Cla/Acr)</v>
      </c>
      <c r="G200" s="11">
        <f t="shared" si="42"/>
        <v>0</v>
      </c>
      <c r="H200" s="12" t="str">
        <f t="shared" si="42"/>
        <v>Ombro (Esp)</v>
      </c>
      <c r="I200" s="11">
        <f t="shared" si="42"/>
        <v>0</v>
      </c>
      <c r="J200" s="12" t="str">
        <f t="shared" si="42"/>
        <v>Costa</v>
      </c>
      <c r="K200" s="11">
        <f t="shared" si="42"/>
        <v>0</v>
      </c>
      <c r="L200" s="12" t="str">
        <f t="shared" si="42"/>
        <v>Peito</v>
      </c>
      <c r="M200" s="11">
        <f t="shared" si="42"/>
        <v>0</v>
      </c>
      <c r="N200" s="12" t="str">
        <f t="shared" si="42"/>
        <v>Bíceps</v>
      </c>
      <c r="O200" s="11">
        <f t="shared" si="42"/>
        <v>0</v>
      </c>
      <c r="P200" s="12" t="str">
        <f t="shared" si="42"/>
        <v>Tríceps</v>
      </c>
      <c r="Q200" s="11">
        <f t="shared" si="42"/>
        <v>0</v>
      </c>
      <c r="R200" s="11" t="str">
        <f t="shared" si="42"/>
        <v>AnteBraço</v>
      </c>
      <c r="S200" s="11">
        <f t="shared" si="41"/>
        <v>0</v>
      </c>
      <c r="T200" s="11" t="str">
        <f t="shared" si="41"/>
        <v xml:space="preserve">Glúteo </v>
      </c>
      <c r="U200" s="11">
        <f t="shared" si="41"/>
        <v>0</v>
      </c>
      <c r="V200" s="12" t="str">
        <f t="shared" si="41"/>
        <v xml:space="preserve">Abdutor </v>
      </c>
      <c r="W200" s="11">
        <f t="shared" si="41"/>
        <v>0</v>
      </c>
      <c r="X200" s="12" t="str">
        <f t="shared" si="41"/>
        <v xml:space="preserve">Adutor </v>
      </c>
      <c r="Y200" s="11">
        <f t="shared" si="41"/>
        <v>0</v>
      </c>
      <c r="Z200" s="12" t="str">
        <f t="shared" si="41"/>
        <v>Coxa (Ant)</v>
      </c>
      <c r="AA200" s="11">
        <f t="shared" si="41"/>
        <v>0</v>
      </c>
      <c r="AB200" s="12" t="str">
        <f t="shared" si="41"/>
        <v>Coxa (Pos)</v>
      </c>
      <c r="AC200" s="11">
        <f t="shared" si="41"/>
        <v>0</v>
      </c>
      <c r="AD200" s="12" t="str">
        <f t="shared" si="41"/>
        <v>Perna</v>
      </c>
      <c r="AE200" s="11">
        <f t="shared" si="41"/>
        <v>0</v>
      </c>
      <c r="AF200" s="12" t="str">
        <f t="shared" si="41"/>
        <v>Abdominal</v>
      </c>
      <c r="AG200" s="11">
        <f t="shared" si="41"/>
        <v>0</v>
      </c>
    </row>
    <row r="201" spans="1:3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  <row r="202" spans="1:33" x14ac:dyDescent="0.25">
      <c r="A202" s="11" t="s">
        <v>40</v>
      </c>
      <c r="B202" s="11" t="s">
        <v>41</v>
      </c>
      <c r="C202" s="11"/>
      <c r="D202" s="341" t="str">
        <f>D182</f>
        <v xml:space="preserve">Trapézio </v>
      </c>
      <c r="E202" s="341"/>
      <c r="F202" s="341" t="str">
        <f>F182</f>
        <v>Ombro (Cla/Acr)</v>
      </c>
      <c r="G202" s="341"/>
      <c r="H202" s="341" t="str">
        <f>H182</f>
        <v>Ombro (Esp)</v>
      </c>
      <c r="I202" s="341"/>
      <c r="J202" s="341" t="str">
        <f>J182</f>
        <v>Costa</v>
      </c>
      <c r="K202" s="341"/>
      <c r="L202" s="341" t="str">
        <f>L182</f>
        <v>Peito</v>
      </c>
      <c r="M202" s="341"/>
      <c r="N202" s="341" t="str">
        <f>N182</f>
        <v>Bíceps</v>
      </c>
      <c r="O202" s="341"/>
      <c r="P202" s="341" t="str">
        <f>P182</f>
        <v>Tríceps</v>
      </c>
      <c r="Q202" s="341"/>
      <c r="R202" s="341" t="str">
        <f>R182</f>
        <v>AnteBraço</v>
      </c>
      <c r="S202" s="341"/>
      <c r="T202" s="341" t="str">
        <f>T182</f>
        <v xml:space="preserve">Glúteo </v>
      </c>
      <c r="U202" s="341"/>
      <c r="V202" s="341" t="str">
        <f>V182</f>
        <v xml:space="preserve">Abdutor </v>
      </c>
      <c r="W202" s="341"/>
      <c r="X202" s="341" t="str">
        <f>X182</f>
        <v xml:space="preserve">Adutor </v>
      </c>
      <c r="Y202" s="341"/>
      <c r="Z202" s="341" t="str">
        <f>Z182</f>
        <v>Coxa (Ant)</v>
      </c>
      <c r="AA202" s="341"/>
      <c r="AB202" s="341" t="str">
        <f>AB182</f>
        <v>Coxa (Pos)</v>
      </c>
      <c r="AC202" s="341"/>
      <c r="AD202" s="341" t="str">
        <f>AD182</f>
        <v>Perna</v>
      </c>
      <c r="AE202" s="341"/>
      <c r="AF202" s="341" t="str">
        <f>AF182</f>
        <v>Abdominal</v>
      </c>
      <c r="AG202" s="341"/>
    </row>
    <row r="203" spans="1:33" x14ac:dyDescent="0.25">
      <c r="A203" s="11"/>
      <c r="B203" s="343">
        <f>Planilha!D65</f>
        <v>0</v>
      </c>
      <c r="C203" s="343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</row>
    <row r="204" spans="1:33" x14ac:dyDescent="0.25">
      <c r="A204" s="344">
        <v>11</v>
      </c>
      <c r="B204" s="11">
        <f>B203</f>
        <v>0</v>
      </c>
      <c r="C204" s="11" t="str">
        <f>IF(AND(B204=D204),E204,IF(AND(B204=F204),G204,IF(AND(B204=H204),I204,IF(AND(B204=J204),K204,IF(AND(B204=L204),M204,IF(AND(B204=N204),O204,IF(AND(B204=P204),Q204,IF(AND(B204=R204),S204,IF(AND(B204=T204),U204,IF(AND(B204=V204),W204,IF(AND(B204=X204),Y204,IF(AND(B204=Z204),AA204,IF(AND(B204=AB204),AC204,IF(AND(B204=AD204),AE204,IF(AND(B204=AF204),AG204," ")))))))))))))))</f>
        <v xml:space="preserve"> </v>
      </c>
      <c r="D204" s="11" t="str">
        <f t="shared" ref="D204:AG212" si="43">D184</f>
        <v xml:space="preserve">Trapézio </v>
      </c>
      <c r="E204" s="11" t="str">
        <f t="shared" si="43"/>
        <v>Elevação de ombros</v>
      </c>
      <c r="F204" s="11" t="str">
        <f t="shared" si="43"/>
        <v>Ombro (Cla/Acr)</v>
      </c>
      <c r="G204" s="11" t="str">
        <f t="shared" si="43"/>
        <v>Desenvolvimento</v>
      </c>
      <c r="H204" s="12" t="str">
        <f t="shared" si="43"/>
        <v>Ombro (Esp)</v>
      </c>
      <c r="I204" s="11" t="str">
        <f t="shared" si="43"/>
        <v>Voador inv.</v>
      </c>
      <c r="J204" s="12" t="str">
        <f t="shared" si="43"/>
        <v>Costa</v>
      </c>
      <c r="K204" s="11" t="str">
        <f t="shared" si="43"/>
        <v>Puxada à frente</v>
      </c>
      <c r="L204" s="12" t="str">
        <f t="shared" si="43"/>
        <v>Peito</v>
      </c>
      <c r="M204" s="11" t="str">
        <f t="shared" si="43"/>
        <v>Supino</v>
      </c>
      <c r="N204" s="12" t="str">
        <f t="shared" si="43"/>
        <v>Bíceps</v>
      </c>
      <c r="O204" s="11" t="str">
        <f t="shared" si="43"/>
        <v>Rosca direta</v>
      </c>
      <c r="P204" s="12" t="str">
        <f t="shared" si="43"/>
        <v>Tríceps</v>
      </c>
      <c r="Q204" s="11" t="str">
        <f t="shared" si="43"/>
        <v>Rosca testa</v>
      </c>
      <c r="R204" s="11" t="str">
        <f t="shared" si="43"/>
        <v>AnteBraço</v>
      </c>
      <c r="S204" s="11" t="str">
        <f t="shared" si="43"/>
        <v>Rosca punho</v>
      </c>
      <c r="T204" s="11" t="str">
        <f t="shared" si="43"/>
        <v xml:space="preserve">Glúteo </v>
      </c>
      <c r="U204" s="11" t="str">
        <f t="shared" si="43"/>
        <v>Glúteo em pé</v>
      </c>
      <c r="V204" s="12" t="str">
        <f t="shared" si="43"/>
        <v xml:space="preserve">Abdutor </v>
      </c>
      <c r="W204" s="11" t="str">
        <f t="shared" si="43"/>
        <v>Abdutor maq.</v>
      </c>
      <c r="X204" s="12" t="str">
        <f t="shared" si="43"/>
        <v xml:space="preserve">Adutor </v>
      </c>
      <c r="Y204" s="11" t="str">
        <f t="shared" si="43"/>
        <v>Adutor maq</v>
      </c>
      <c r="Z204" s="12" t="str">
        <f t="shared" si="43"/>
        <v>Coxa (Ant)</v>
      </c>
      <c r="AA204" s="11" t="str">
        <f t="shared" si="43"/>
        <v>Agachamento</v>
      </c>
      <c r="AB204" s="12" t="str">
        <f t="shared" si="43"/>
        <v>Coxa (Pos)</v>
      </c>
      <c r="AC204" s="11" t="str">
        <f t="shared" si="43"/>
        <v>Stiff</v>
      </c>
      <c r="AD204" s="12" t="str">
        <f t="shared" si="43"/>
        <v>Perna</v>
      </c>
      <c r="AE204" s="11" t="str">
        <f t="shared" si="43"/>
        <v>Gêmeos em pé</v>
      </c>
      <c r="AF204" s="12" t="str">
        <f t="shared" si="43"/>
        <v>Abdominal</v>
      </c>
      <c r="AG204" s="11" t="str">
        <f t="shared" si="43"/>
        <v>Elevação de pernas</v>
      </c>
    </row>
    <row r="205" spans="1:33" x14ac:dyDescent="0.25">
      <c r="A205" s="344"/>
      <c r="B205" s="11">
        <f t="shared" ref="B205:B220" si="44">B204</f>
        <v>0</v>
      </c>
      <c r="C205" s="11" t="str">
        <f t="shared" ref="C205:C220" si="45">IF(AND(B205=D205),E205,IF(AND(B205=F205),G205,IF(AND(B205=H205),I205,IF(AND(B205=J205),K205,IF(AND(B205=L205),M205,IF(AND(B205=N205),O205,IF(AND(B205=P205),Q205,IF(AND(B205=R205),S205,IF(AND(B205=T205),U205,IF(AND(B205=V205),W205,IF(AND(B205=X205),Y205,IF(AND(B205=Z205),AA205,IF(AND(B205=AB205),AC205,IF(AND(B205=AD205),AE205,IF(AND(B205=AF205),AG205," ")))))))))))))))</f>
        <v xml:space="preserve"> </v>
      </c>
      <c r="D205" s="11" t="str">
        <f t="shared" si="43"/>
        <v xml:space="preserve">Trapézio </v>
      </c>
      <c r="E205" s="11" t="str">
        <f t="shared" si="43"/>
        <v>Remada alta</v>
      </c>
      <c r="F205" s="11" t="str">
        <f t="shared" si="43"/>
        <v>Ombro (Cla/Acr)</v>
      </c>
      <c r="G205" s="11" t="str">
        <f t="shared" si="43"/>
        <v>Levantamento lateral</v>
      </c>
      <c r="H205" s="12" t="str">
        <f t="shared" si="43"/>
        <v>Ombro (Esp)</v>
      </c>
      <c r="I205" s="11" t="str">
        <f t="shared" si="43"/>
        <v>Crucifixo inv.</v>
      </c>
      <c r="J205" s="12" t="str">
        <f t="shared" si="43"/>
        <v>Costa</v>
      </c>
      <c r="K205" s="11" t="str">
        <f t="shared" si="43"/>
        <v>Remada sentada</v>
      </c>
      <c r="L205" s="12" t="str">
        <f t="shared" si="43"/>
        <v>Peito</v>
      </c>
      <c r="M205" s="11" t="str">
        <f t="shared" si="43"/>
        <v>Supino inclinado</v>
      </c>
      <c r="N205" s="12" t="str">
        <f t="shared" si="43"/>
        <v>Bíceps</v>
      </c>
      <c r="O205" s="11" t="str">
        <f t="shared" si="43"/>
        <v>Rosca alternada</v>
      </c>
      <c r="P205" s="12" t="str">
        <f t="shared" si="43"/>
        <v>Tríceps</v>
      </c>
      <c r="Q205" s="11" t="str">
        <f t="shared" si="43"/>
        <v>Rosca francesa</v>
      </c>
      <c r="R205" s="11" t="str">
        <f t="shared" si="43"/>
        <v>AnteBraço</v>
      </c>
      <c r="S205" s="11" t="str">
        <f t="shared" si="43"/>
        <v>Rosca punho inv.</v>
      </c>
      <c r="T205" s="11" t="str">
        <f t="shared" si="43"/>
        <v xml:space="preserve">Glúteo </v>
      </c>
      <c r="U205" s="11" t="str">
        <f t="shared" si="43"/>
        <v>Glúteo 4 apoios</v>
      </c>
      <c r="V205" s="12" t="str">
        <f t="shared" si="43"/>
        <v xml:space="preserve">Abdutor </v>
      </c>
      <c r="W205" s="11" t="str">
        <f t="shared" si="43"/>
        <v>Abdutor apo.</v>
      </c>
      <c r="X205" s="12" t="str">
        <f t="shared" si="43"/>
        <v xml:space="preserve">Adutor </v>
      </c>
      <c r="Y205" s="11" t="str">
        <f t="shared" si="43"/>
        <v>Adutor apo.</v>
      </c>
      <c r="Z205" s="12" t="str">
        <f t="shared" si="43"/>
        <v>Coxa (Ant)</v>
      </c>
      <c r="AA205" s="11" t="str">
        <f t="shared" si="43"/>
        <v>Agachamento hack</v>
      </c>
      <c r="AB205" s="12" t="str">
        <f t="shared" si="43"/>
        <v>Coxa (Pos)</v>
      </c>
      <c r="AC205" s="11" t="str">
        <f t="shared" si="43"/>
        <v>Flexão de perna</v>
      </c>
      <c r="AD205" s="12" t="str">
        <f t="shared" si="43"/>
        <v>Perna</v>
      </c>
      <c r="AE205" s="11" t="str">
        <f t="shared" si="43"/>
        <v>Gêmeos sentado</v>
      </c>
      <c r="AF205" s="12" t="str">
        <f t="shared" si="43"/>
        <v>Abdominal</v>
      </c>
      <c r="AG205" s="11" t="str">
        <f t="shared" si="43"/>
        <v>Supra-abdominal</v>
      </c>
    </row>
    <row r="206" spans="1:33" x14ac:dyDescent="0.25">
      <c r="A206" s="344"/>
      <c r="B206" s="11">
        <f t="shared" si="44"/>
        <v>0</v>
      </c>
      <c r="C206" s="11" t="str">
        <f t="shared" si="45"/>
        <v xml:space="preserve"> </v>
      </c>
      <c r="D206" s="11" t="str">
        <f t="shared" si="43"/>
        <v xml:space="preserve">Trapézio </v>
      </c>
      <c r="E206" s="11">
        <f t="shared" si="43"/>
        <v>0</v>
      </c>
      <c r="F206" s="11" t="str">
        <f t="shared" si="43"/>
        <v>Ombro (Cla/Acr)</v>
      </c>
      <c r="G206" s="11" t="str">
        <f t="shared" si="43"/>
        <v>Elevação frontal</v>
      </c>
      <c r="H206" s="12" t="str">
        <f t="shared" si="43"/>
        <v>Ombro (Esp)</v>
      </c>
      <c r="I206" s="11">
        <f t="shared" si="43"/>
        <v>0</v>
      </c>
      <c r="J206" s="12" t="str">
        <f t="shared" si="43"/>
        <v>Costa</v>
      </c>
      <c r="K206" s="11" t="str">
        <f t="shared" si="43"/>
        <v>Remada unilteral</v>
      </c>
      <c r="L206" s="12" t="str">
        <f t="shared" si="43"/>
        <v>Peito</v>
      </c>
      <c r="M206" s="11" t="str">
        <f t="shared" si="43"/>
        <v>Supino declinado</v>
      </c>
      <c r="N206" s="12" t="str">
        <f t="shared" si="43"/>
        <v>Bíceps</v>
      </c>
      <c r="O206" s="11" t="str">
        <f t="shared" si="43"/>
        <v>Rosca concentrada</v>
      </c>
      <c r="P206" s="12" t="str">
        <f t="shared" si="43"/>
        <v>Tríceps</v>
      </c>
      <c r="Q206" s="11" t="str">
        <f t="shared" si="43"/>
        <v>Extensão de cotovelo (cabo)</v>
      </c>
      <c r="R206" s="11" t="str">
        <f t="shared" si="43"/>
        <v>AnteBraço</v>
      </c>
      <c r="S206" s="11" t="str">
        <f t="shared" si="43"/>
        <v>Rosca direta peg. pro.</v>
      </c>
      <c r="T206" s="11" t="str">
        <f t="shared" si="43"/>
        <v xml:space="preserve">Glúteo </v>
      </c>
      <c r="U206" s="11">
        <f t="shared" si="43"/>
        <v>0</v>
      </c>
      <c r="V206" s="12" t="str">
        <f t="shared" si="43"/>
        <v xml:space="preserve">Abdutor </v>
      </c>
      <c r="W206" s="11" t="str">
        <f t="shared" si="43"/>
        <v>Abdutor cabo</v>
      </c>
      <c r="X206" s="12" t="str">
        <f t="shared" si="43"/>
        <v xml:space="preserve">Adutor </v>
      </c>
      <c r="Y206" s="11" t="str">
        <f t="shared" si="43"/>
        <v>Adutor cabo</v>
      </c>
      <c r="Z206" s="12" t="str">
        <f t="shared" si="43"/>
        <v>Coxa (Ant)</v>
      </c>
      <c r="AA206" s="11" t="str">
        <f t="shared" si="43"/>
        <v>Extensão de perna</v>
      </c>
      <c r="AB206" s="12" t="str">
        <f t="shared" si="43"/>
        <v>Coxa (Pos)</v>
      </c>
      <c r="AC206" s="11" t="str">
        <f t="shared" si="43"/>
        <v>Flexora em pé</v>
      </c>
      <c r="AD206" s="12" t="str">
        <f t="shared" si="43"/>
        <v>Perna</v>
      </c>
      <c r="AE206" s="11" t="str">
        <f t="shared" si="43"/>
        <v>Burrinho maq.</v>
      </c>
      <c r="AF206" s="12" t="str">
        <f t="shared" si="43"/>
        <v>Abdominal</v>
      </c>
      <c r="AG206" s="11" t="str">
        <f t="shared" si="43"/>
        <v>Flexão lateral</v>
      </c>
    </row>
    <row r="207" spans="1:33" x14ac:dyDescent="0.25">
      <c r="A207" s="344"/>
      <c r="B207" s="11">
        <f t="shared" si="44"/>
        <v>0</v>
      </c>
      <c r="C207" s="11" t="str">
        <f t="shared" si="45"/>
        <v xml:space="preserve"> </v>
      </c>
      <c r="D207" s="11" t="str">
        <f t="shared" si="43"/>
        <v xml:space="preserve">Trapézio </v>
      </c>
      <c r="E207" s="11">
        <f t="shared" si="43"/>
        <v>0</v>
      </c>
      <c r="F207" s="11" t="str">
        <f t="shared" si="43"/>
        <v>Ombro (Cla/Acr)</v>
      </c>
      <c r="G207" s="11">
        <f t="shared" si="43"/>
        <v>0</v>
      </c>
      <c r="H207" s="12" t="str">
        <f t="shared" si="43"/>
        <v>Ombro (Esp)</v>
      </c>
      <c r="I207" s="11">
        <f t="shared" si="43"/>
        <v>0</v>
      </c>
      <c r="J207" s="12" t="str">
        <f t="shared" si="43"/>
        <v>Costa</v>
      </c>
      <c r="K207" s="11" t="str">
        <f t="shared" si="43"/>
        <v>Remada curvada</v>
      </c>
      <c r="L207" s="12" t="str">
        <f t="shared" si="43"/>
        <v>Peito</v>
      </c>
      <c r="M207" s="11" t="str">
        <f t="shared" si="43"/>
        <v>Crucifixo</v>
      </c>
      <c r="N207" s="12" t="str">
        <f t="shared" si="43"/>
        <v>Bíceps</v>
      </c>
      <c r="O207" s="11" t="str">
        <f t="shared" si="43"/>
        <v>Rosca scott</v>
      </c>
      <c r="P207" s="12" t="str">
        <f t="shared" si="43"/>
        <v>Tríceps</v>
      </c>
      <c r="Q207" s="11">
        <f t="shared" si="43"/>
        <v>0</v>
      </c>
      <c r="R207" s="11" t="str">
        <f t="shared" si="43"/>
        <v>AnteBraço</v>
      </c>
      <c r="S207" s="11" t="str">
        <f t="shared" si="43"/>
        <v>Extensão de cotovelo</v>
      </c>
      <c r="T207" s="11" t="str">
        <f t="shared" si="43"/>
        <v xml:space="preserve">Glúteo </v>
      </c>
      <c r="U207" s="11">
        <f t="shared" si="43"/>
        <v>0</v>
      </c>
      <c r="V207" s="12" t="str">
        <f t="shared" si="43"/>
        <v xml:space="preserve">Abdutor </v>
      </c>
      <c r="W207" s="11">
        <f t="shared" si="43"/>
        <v>0</v>
      </c>
      <c r="X207" s="12" t="str">
        <f t="shared" si="43"/>
        <v xml:space="preserve">Adutor </v>
      </c>
      <c r="Y207" s="11">
        <f t="shared" si="43"/>
        <v>0</v>
      </c>
      <c r="Z207" s="12" t="str">
        <f t="shared" si="43"/>
        <v>Coxa (Ant)</v>
      </c>
      <c r="AA207" s="11" t="str">
        <f t="shared" si="43"/>
        <v>Leg press</v>
      </c>
      <c r="AB207" s="12" t="str">
        <f t="shared" si="43"/>
        <v>Coxa (Pos)</v>
      </c>
      <c r="AC207" s="11" t="str">
        <f t="shared" si="43"/>
        <v>Flexora sentado</v>
      </c>
      <c r="AD207" s="12" t="str">
        <f t="shared" si="43"/>
        <v>Perna</v>
      </c>
      <c r="AE207" s="11" t="str">
        <f t="shared" si="43"/>
        <v>Tibial</v>
      </c>
      <c r="AF207" s="12" t="str">
        <f t="shared" si="43"/>
        <v>Abdominal</v>
      </c>
      <c r="AG207" s="11">
        <f t="shared" si="43"/>
        <v>0</v>
      </c>
    </row>
    <row r="208" spans="1:33" x14ac:dyDescent="0.25">
      <c r="A208" s="344"/>
      <c r="B208" s="11">
        <f t="shared" si="44"/>
        <v>0</v>
      </c>
      <c r="C208" s="11" t="str">
        <f t="shared" si="45"/>
        <v xml:space="preserve"> </v>
      </c>
      <c r="D208" s="11" t="str">
        <f t="shared" si="43"/>
        <v xml:space="preserve">Trapézio </v>
      </c>
      <c r="E208" s="11">
        <f t="shared" si="43"/>
        <v>0</v>
      </c>
      <c r="F208" s="11" t="str">
        <f t="shared" si="43"/>
        <v>Ombro (Cla/Acr)</v>
      </c>
      <c r="G208" s="11">
        <f t="shared" si="43"/>
        <v>0</v>
      </c>
      <c r="H208" s="12" t="str">
        <f t="shared" si="43"/>
        <v>Ombro (Esp)</v>
      </c>
      <c r="I208" s="11">
        <f t="shared" si="43"/>
        <v>0</v>
      </c>
      <c r="J208" s="12" t="str">
        <f t="shared" si="43"/>
        <v>Costa</v>
      </c>
      <c r="K208" s="11" t="str">
        <f t="shared" si="43"/>
        <v>Levantamento terra</v>
      </c>
      <c r="L208" s="12" t="str">
        <f t="shared" si="43"/>
        <v>Peito</v>
      </c>
      <c r="M208" s="11" t="str">
        <f t="shared" si="43"/>
        <v>Cross over</v>
      </c>
      <c r="N208" s="12" t="str">
        <f t="shared" si="43"/>
        <v>Bíceps</v>
      </c>
      <c r="O208" s="11">
        <f t="shared" si="43"/>
        <v>0</v>
      </c>
      <c r="P208" s="12" t="str">
        <f t="shared" si="43"/>
        <v>Tríceps</v>
      </c>
      <c r="Q208" s="11">
        <f t="shared" si="43"/>
        <v>0</v>
      </c>
      <c r="R208" s="11" t="str">
        <f t="shared" si="43"/>
        <v>AnteBraço</v>
      </c>
      <c r="S208" s="11" t="str">
        <f t="shared" si="43"/>
        <v>Extensão cot. uni.</v>
      </c>
      <c r="T208" s="11" t="str">
        <f t="shared" si="43"/>
        <v xml:space="preserve">Glúteo </v>
      </c>
      <c r="U208" s="11">
        <f t="shared" si="43"/>
        <v>0</v>
      </c>
      <c r="V208" s="12" t="str">
        <f t="shared" si="43"/>
        <v xml:space="preserve">Abdutor </v>
      </c>
      <c r="W208" s="11">
        <f t="shared" si="43"/>
        <v>0</v>
      </c>
      <c r="X208" s="12" t="str">
        <f t="shared" si="43"/>
        <v xml:space="preserve">Adutor </v>
      </c>
      <c r="Y208" s="11">
        <f t="shared" si="43"/>
        <v>0</v>
      </c>
      <c r="Z208" s="12" t="str">
        <f t="shared" si="43"/>
        <v>Coxa (Ant)</v>
      </c>
      <c r="AA208" s="11" t="str">
        <f t="shared" si="43"/>
        <v>Avanço</v>
      </c>
      <c r="AB208" s="12" t="str">
        <f t="shared" si="43"/>
        <v>Coxa (Pos)</v>
      </c>
      <c r="AC208" s="11">
        <f t="shared" si="43"/>
        <v>0</v>
      </c>
      <c r="AD208" s="12" t="str">
        <f t="shared" si="43"/>
        <v>Perna</v>
      </c>
      <c r="AE208" s="11">
        <f t="shared" si="43"/>
        <v>0</v>
      </c>
      <c r="AF208" s="12" t="str">
        <f t="shared" si="43"/>
        <v>Abdominal</v>
      </c>
      <c r="AG208" s="11">
        <f t="shared" si="43"/>
        <v>0</v>
      </c>
    </row>
    <row r="209" spans="1:33" x14ac:dyDescent="0.25">
      <c r="A209" s="344"/>
      <c r="B209" s="11">
        <f t="shared" si="44"/>
        <v>0</v>
      </c>
      <c r="C209" s="11" t="str">
        <f t="shared" si="45"/>
        <v xml:space="preserve"> </v>
      </c>
      <c r="D209" s="11" t="str">
        <f t="shared" si="43"/>
        <v xml:space="preserve">Trapézio </v>
      </c>
      <c r="E209" s="11">
        <f t="shared" si="43"/>
        <v>0</v>
      </c>
      <c r="F209" s="11" t="str">
        <f t="shared" si="43"/>
        <v>Ombro (Cla/Acr)</v>
      </c>
      <c r="G209" s="11">
        <f t="shared" si="43"/>
        <v>0</v>
      </c>
      <c r="H209" s="12" t="str">
        <f t="shared" si="43"/>
        <v>Ombro (Esp)</v>
      </c>
      <c r="I209" s="11">
        <f t="shared" si="43"/>
        <v>0</v>
      </c>
      <c r="J209" s="12" t="str">
        <f t="shared" si="43"/>
        <v>Costa</v>
      </c>
      <c r="K209" s="11" t="str">
        <f t="shared" si="43"/>
        <v>Hiperextensão</v>
      </c>
      <c r="L209" s="12" t="str">
        <f t="shared" si="43"/>
        <v>Peito</v>
      </c>
      <c r="M209" s="11" t="str">
        <f t="shared" si="43"/>
        <v>Voador</v>
      </c>
      <c r="N209" s="12" t="str">
        <f t="shared" si="43"/>
        <v>Bíceps</v>
      </c>
      <c r="O209" s="11">
        <f t="shared" si="43"/>
        <v>0</v>
      </c>
      <c r="P209" s="12" t="str">
        <f t="shared" si="43"/>
        <v>Tríceps</v>
      </c>
      <c r="Q209" s="11">
        <f t="shared" si="43"/>
        <v>0</v>
      </c>
      <c r="R209" s="11" t="str">
        <f t="shared" si="43"/>
        <v>AnteBraço</v>
      </c>
      <c r="S209" s="11" t="str">
        <f t="shared" si="43"/>
        <v>Tríceps uni. Curvado</v>
      </c>
      <c r="T209" s="11" t="str">
        <f t="shared" si="43"/>
        <v xml:space="preserve">Glúteo </v>
      </c>
      <c r="U209" s="11">
        <f t="shared" si="43"/>
        <v>0</v>
      </c>
      <c r="V209" s="12" t="str">
        <f t="shared" si="43"/>
        <v xml:space="preserve">Abdutor </v>
      </c>
      <c r="W209" s="11">
        <f t="shared" si="43"/>
        <v>0</v>
      </c>
      <c r="X209" s="12" t="str">
        <f t="shared" si="43"/>
        <v xml:space="preserve">Adutor </v>
      </c>
      <c r="Y209" s="11">
        <f t="shared" si="43"/>
        <v>0</v>
      </c>
      <c r="Z209" s="12" t="str">
        <f t="shared" si="43"/>
        <v>Coxa (Ant)</v>
      </c>
      <c r="AA209" s="11">
        <f t="shared" si="43"/>
        <v>0</v>
      </c>
      <c r="AB209" s="12" t="str">
        <f t="shared" si="43"/>
        <v>Coxa (Pos)</v>
      </c>
      <c r="AC209" s="11">
        <f t="shared" si="43"/>
        <v>0</v>
      </c>
      <c r="AD209" s="12" t="str">
        <f t="shared" si="43"/>
        <v>Perna</v>
      </c>
      <c r="AE209" s="11">
        <f t="shared" si="43"/>
        <v>0</v>
      </c>
      <c r="AF209" s="12" t="str">
        <f t="shared" si="43"/>
        <v>Abdominal</v>
      </c>
      <c r="AG209" s="11">
        <f t="shared" si="43"/>
        <v>0</v>
      </c>
    </row>
    <row r="210" spans="1:33" x14ac:dyDescent="0.25">
      <c r="A210" s="344"/>
      <c r="B210" s="11">
        <f t="shared" si="44"/>
        <v>0</v>
      </c>
      <c r="C210" s="11" t="str">
        <f t="shared" si="45"/>
        <v xml:space="preserve"> </v>
      </c>
      <c r="D210" s="11" t="str">
        <f t="shared" si="43"/>
        <v xml:space="preserve">Trapézio </v>
      </c>
      <c r="E210" s="11">
        <f t="shared" si="43"/>
        <v>0</v>
      </c>
      <c r="F210" s="11" t="str">
        <f t="shared" si="43"/>
        <v>Ombro (Cla/Acr)</v>
      </c>
      <c r="G210" s="11">
        <f t="shared" si="43"/>
        <v>0</v>
      </c>
      <c r="H210" s="12" t="str">
        <f t="shared" si="43"/>
        <v>Ombro (Esp)</v>
      </c>
      <c r="I210" s="11">
        <f t="shared" si="43"/>
        <v>0</v>
      </c>
      <c r="J210" s="12" t="str">
        <f t="shared" si="43"/>
        <v>Costa</v>
      </c>
      <c r="K210" s="11">
        <f t="shared" si="43"/>
        <v>0</v>
      </c>
      <c r="L210" s="12" t="str">
        <f t="shared" si="43"/>
        <v>Peito</v>
      </c>
      <c r="M210" s="11" t="str">
        <f t="shared" si="43"/>
        <v>Paralelas</v>
      </c>
      <c r="N210" s="12" t="str">
        <f t="shared" si="43"/>
        <v>Bíceps</v>
      </c>
      <c r="O210" s="11">
        <f t="shared" si="43"/>
        <v>0</v>
      </c>
      <c r="P210" s="12" t="str">
        <f t="shared" si="43"/>
        <v>Tríceps</v>
      </c>
      <c r="Q210" s="11">
        <f t="shared" si="43"/>
        <v>0</v>
      </c>
      <c r="R210" s="11" t="str">
        <f t="shared" si="43"/>
        <v>AnteBraço</v>
      </c>
      <c r="S210" s="11">
        <f t="shared" si="43"/>
        <v>0</v>
      </c>
      <c r="T210" s="11" t="str">
        <f t="shared" si="43"/>
        <v xml:space="preserve">Glúteo </v>
      </c>
      <c r="U210" s="11">
        <f t="shared" si="43"/>
        <v>0</v>
      </c>
      <c r="V210" s="12" t="str">
        <f t="shared" si="43"/>
        <v xml:space="preserve">Abdutor </v>
      </c>
      <c r="W210" s="11">
        <f t="shared" si="43"/>
        <v>0</v>
      </c>
      <c r="X210" s="12" t="str">
        <f t="shared" si="43"/>
        <v xml:space="preserve">Adutor </v>
      </c>
      <c r="Y210" s="11">
        <f t="shared" si="43"/>
        <v>0</v>
      </c>
      <c r="Z210" s="12" t="str">
        <f t="shared" si="43"/>
        <v>Coxa (Ant)</v>
      </c>
      <c r="AA210" s="11">
        <f t="shared" si="43"/>
        <v>0</v>
      </c>
      <c r="AB210" s="12" t="str">
        <f t="shared" si="43"/>
        <v>Coxa (Pos)</v>
      </c>
      <c r="AC210" s="11">
        <f t="shared" si="43"/>
        <v>0</v>
      </c>
      <c r="AD210" s="12" t="str">
        <f t="shared" si="43"/>
        <v>Perna</v>
      </c>
      <c r="AE210" s="11">
        <f t="shared" si="43"/>
        <v>0</v>
      </c>
      <c r="AF210" s="12" t="str">
        <f t="shared" si="43"/>
        <v>Abdominal</v>
      </c>
      <c r="AG210" s="11">
        <f t="shared" si="43"/>
        <v>0</v>
      </c>
    </row>
    <row r="211" spans="1:33" x14ac:dyDescent="0.25">
      <c r="A211" s="344"/>
      <c r="B211" s="11">
        <f t="shared" si="44"/>
        <v>0</v>
      </c>
      <c r="C211" s="11" t="str">
        <f t="shared" si="45"/>
        <v xml:space="preserve"> </v>
      </c>
      <c r="D211" s="11" t="str">
        <f t="shared" si="43"/>
        <v xml:space="preserve">Trapézio </v>
      </c>
      <c r="E211" s="11">
        <f t="shared" si="43"/>
        <v>0</v>
      </c>
      <c r="F211" s="11" t="str">
        <f t="shared" si="43"/>
        <v>Ombro (Cla/Acr)</v>
      </c>
      <c r="G211" s="11">
        <f t="shared" si="43"/>
        <v>0</v>
      </c>
      <c r="H211" s="12" t="str">
        <f t="shared" si="43"/>
        <v>Ombro (Esp)</v>
      </c>
      <c r="I211" s="11">
        <f t="shared" si="43"/>
        <v>0</v>
      </c>
      <c r="J211" s="12" t="str">
        <f t="shared" si="43"/>
        <v>Costa</v>
      </c>
      <c r="K211" s="11">
        <f t="shared" si="43"/>
        <v>0</v>
      </c>
      <c r="L211" s="12" t="str">
        <f t="shared" si="43"/>
        <v>Peito</v>
      </c>
      <c r="M211" s="11">
        <f t="shared" si="43"/>
        <v>0</v>
      </c>
      <c r="N211" s="12" t="str">
        <f t="shared" si="43"/>
        <v>Bíceps</v>
      </c>
      <c r="O211" s="11">
        <f t="shared" si="43"/>
        <v>0</v>
      </c>
      <c r="P211" s="12" t="str">
        <f t="shared" si="43"/>
        <v>Tríceps</v>
      </c>
      <c r="Q211" s="11">
        <f t="shared" si="43"/>
        <v>0</v>
      </c>
      <c r="R211" s="11" t="str">
        <f t="shared" si="43"/>
        <v>AnteBraço</v>
      </c>
      <c r="S211" s="11">
        <f t="shared" si="43"/>
        <v>0</v>
      </c>
      <c r="T211" s="11" t="str">
        <f t="shared" si="43"/>
        <v xml:space="preserve">Glúteo </v>
      </c>
      <c r="U211" s="11">
        <f t="shared" si="43"/>
        <v>0</v>
      </c>
      <c r="V211" s="12" t="str">
        <f t="shared" si="43"/>
        <v xml:space="preserve">Abdutor </v>
      </c>
      <c r="W211" s="11">
        <f t="shared" si="43"/>
        <v>0</v>
      </c>
      <c r="X211" s="12" t="str">
        <f t="shared" si="43"/>
        <v xml:space="preserve">Adutor </v>
      </c>
      <c r="Y211" s="11">
        <f t="shared" si="43"/>
        <v>0</v>
      </c>
      <c r="Z211" s="12" t="str">
        <f t="shared" si="43"/>
        <v>Coxa (Ant)</v>
      </c>
      <c r="AA211" s="11">
        <f t="shared" si="43"/>
        <v>0</v>
      </c>
      <c r="AB211" s="12" t="str">
        <f t="shared" si="43"/>
        <v>Coxa (Pos)</v>
      </c>
      <c r="AC211" s="11">
        <f t="shared" si="43"/>
        <v>0</v>
      </c>
      <c r="AD211" s="12" t="str">
        <f t="shared" si="43"/>
        <v>Perna</v>
      </c>
      <c r="AE211" s="11">
        <f t="shared" si="43"/>
        <v>0</v>
      </c>
      <c r="AF211" s="12" t="str">
        <f t="shared" si="43"/>
        <v>Abdominal</v>
      </c>
      <c r="AG211" s="11">
        <f t="shared" si="43"/>
        <v>0</v>
      </c>
    </row>
    <row r="212" spans="1:33" x14ac:dyDescent="0.25">
      <c r="A212" s="344"/>
      <c r="B212" s="11">
        <f t="shared" si="44"/>
        <v>0</v>
      </c>
      <c r="C212" s="11" t="str">
        <f t="shared" si="45"/>
        <v xml:space="preserve"> </v>
      </c>
      <c r="D212" s="11" t="str">
        <f t="shared" si="43"/>
        <v xml:space="preserve">Trapézio </v>
      </c>
      <c r="E212" s="11">
        <f t="shared" si="43"/>
        <v>0</v>
      </c>
      <c r="F212" s="11" t="str">
        <f t="shared" si="43"/>
        <v>Ombro (Cla/Acr)</v>
      </c>
      <c r="G212" s="11">
        <f t="shared" si="43"/>
        <v>0</v>
      </c>
      <c r="H212" s="12" t="str">
        <f t="shared" si="43"/>
        <v>Ombro (Esp)</v>
      </c>
      <c r="I212" s="11">
        <f t="shared" si="43"/>
        <v>0</v>
      </c>
      <c r="J212" s="12" t="str">
        <f t="shared" si="43"/>
        <v>Costa</v>
      </c>
      <c r="K212" s="11">
        <f t="shared" si="43"/>
        <v>0</v>
      </c>
      <c r="L212" s="12" t="str">
        <f t="shared" si="43"/>
        <v>Peito</v>
      </c>
      <c r="M212" s="11">
        <f t="shared" si="43"/>
        <v>0</v>
      </c>
      <c r="N212" s="12" t="str">
        <f t="shared" si="43"/>
        <v>Bíceps</v>
      </c>
      <c r="O212" s="11">
        <f t="shared" si="43"/>
        <v>0</v>
      </c>
      <c r="P212" s="12" t="str">
        <f t="shared" si="43"/>
        <v>Tríceps</v>
      </c>
      <c r="Q212" s="11">
        <f t="shared" si="43"/>
        <v>0</v>
      </c>
      <c r="R212" s="11" t="str">
        <f t="shared" si="43"/>
        <v>AnteBraço</v>
      </c>
      <c r="S212" s="11">
        <f t="shared" ref="D212:AG220" si="46">S192</f>
        <v>0</v>
      </c>
      <c r="T212" s="11" t="str">
        <f t="shared" si="46"/>
        <v xml:space="preserve">Glúteo </v>
      </c>
      <c r="U212" s="11">
        <f t="shared" si="46"/>
        <v>0</v>
      </c>
      <c r="V212" s="12" t="str">
        <f t="shared" si="46"/>
        <v xml:space="preserve">Abdutor </v>
      </c>
      <c r="W212" s="11">
        <f t="shared" si="46"/>
        <v>0</v>
      </c>
      <c r="X212" s="12" t="str">
        <f t="shared" si="46"/>
        <v xml:space="preserve">Adutor </v>
      </c>
      <c r="Y212" s="11">
        <f t="shared" si="46"/>
        <v>0</v>
      </c>
      <c r="Z212" s="12" t="str">
        <f t="shared" si="46"/>
        <v>Coxa (Ant)</v>
      </c>
      <c r="AA212" s="11">
        <f t="shared" si="46"/>
        <v>0</v>
      </c>
      <c r="AB212" s="12" t="str">
        <f t="shared" si="46"/>
        <v>Coxa (Pos)</v>
      </c>
      <c r="AC212" s="11">
        <f t="shared" si="46"/>
        <v>0</v>
      </c>
      <c r="AD212" s="12" t="str">
        <f t="shared" si="46"/>
        <v>Perna</v>
      </c>
      <c r="AE212" s="11">
        <f t="shared" si="46"/>
        <v>0</v>
      </c>
      <c r="AF212" s="12" t="str">
        <f t="shared" si="46"/>
        <v>Abdominal</v>
      </c>
      <c r="AG212" s="11">
        <f t="shared" si="46"/>
        <v>0</v>
      </c>
    </row>
    <row r="213" spans="1:33" x14ac:dyDescent="0.25">
      <c r="A213" s="344"/>
      <c r="B213" s="11">
        <f t="shared" si="44"/>
        <v>0</v>
      </c>
      <c r="C213" s="11" t="str">
        <f t="shared" si="45"/>
        <v xml:space="preserve"> </v>
      </c>
      <c r="D213" s="11" t="str">
        <f t="shared" si="46"/>
        <v xml:space="preserve">Trapézio </v>
      </c>
      <c r="E213" s="11">
        <f t="shared" si="46"/>
        <v>0</v>
      </c>
      <c r="F213" s="11" t="str">
        <f t="shared" si="46"/>
        <v>Ombro (Cla/Acr)</v>
      </c>
      <c r="G213" s="11">
        <f t="shared" si="46"/>
        <v>0</v>
      </c>
      <c r="H213" s="12" t="str">
        <f t="shared" si="46"/>
        <v>Ombro (Esp)</v>
      </c>
      <c r="I213" s="11">
        <f t="shared" si="46"/>
        <v>0</v>
      </c>
      <c r="J213" s="12" t="str">
        <f t="shared" si="46"/>
        <v>Costa</v>
      </c>
      <c r="K213" s="11">
        <f t="shared" si="46"/>
        <v>0</v>
      </c>
      <c r="L213" s="12" t="str">
        <f t="shared" si="46"/>
        <v>Peito</v>
      </c>
      <c r="M213" s="11">
        <f t="shared" si="46"/>
        <v>0</v>
      </c>
      <c r="N213" s="12" t="str">
        <f t="shared" si="46"/>
        <v>Bíceps</v>
      </c>
      <c r="O213" s="11">
        <f t="shared" si="46"/>
        <v>0</v>
      </c>
      <c r="P213" s="12" t="str">
        <f t="shared" si="46"/>
        <v>Tríceps</v>
      </c>
      <c r="Q213" s="11">
        <f t="shared" si="46"/>
        <v>0</v>
      </c>
      <c r="R213" s="11" t="str">
        <f t="shared" si="46"/>
        <v>AnteBraço</v>
      </c>
      <c r="S213" s="11">
        <f t="shared" si="46"/>
        <v>0</v>
      </c>
      <c r="T213" s="11" t="str">
        <f t="shared" si="46"/>
        <v xml:space="preserve">Glúteo </v>
      </c>
      <c r="U213" s="11">
        <f t="shared" si="46"/>
        <v>0</v>
      </c>
      <c r="V213" s="12" t="str">
        <f t="shared" si="46"/>
        <v xml:space="preserve">Abdutor </v>
      </c>
      <c r="W213" s="11">
        <f t="shared" si="46"/>
        <v>0</v>
      </c>
      <c r="X213" s="12" t="str">
        <f t="shared" si="46"/>
        <v xml:space="preserve">Adutor </v>
      </c>
      <c r="Y213" s="11">
        <f t="shared" si="46"/>
        <v>0</v>
      </c>
      <c r="Z213" s="12" t="str">
        <f t="shared" si="46"/>
        <v>Coxa (Ant)</v>
      </c>
      <c r="AA213" s="11">
        <f t="shared" si="46"/>
        <v>0</v>
      </c>
      <c r="AB213" s="12" t="str">
        <f t="shared" si="46"/>
        <v>Coxa (Pos)</v>
      </c>
      <c r="AC213" s="11">
        <f t="shared" si="46"/>
        <v>0</v>
      </c>
      <c r="AD213" s="12" t="str">
        <f t="shared" si="46"/>
        <v>Perna</v>
      </c>
      <c r="AE213" s="11">
        <f t="shared" si="46"/>
        <v>0</v>
      </c>
      <c r="AF213" s="12" t="str">
        <f t="shared" si="46"/>
        <v>Abdominal</v>
      </c>
      <c r="AG213" s="11">
        <f t="shared" si="46"/>
        <v>0</v>
      </c>
    </row>
    <row r="214" spans="1:33" x14ac:dyDescent="0.25">
      <c r="A214" s="344"/>
      <c r="B214" s="11">
        <f t="shared" si="44"/>
        <v>0</v>
      </c>
      <c r="C214" s="11" t="str">
        <f t="shared" si="45"/>
        <v xml:space="preserve"> </v>
      </c>
      <c r="D214" s="11" t="str">
        <f t="shared" si="46"/>
        <v xml:space="preserve">Trapézio </v>
      </c>
      <c r="E214" s="11">
        <f t="shared" si="46"/>
        <v>0</v>
      </c>
      <c r="F214" s="11" t="str">
        <f t="shared" si="46"/>
        <v>Ombro (Cla/Acr)</v>
      </c>
      <c r="G214" s="11">
        <f t="shared" si="46"/>
        <v>0</v>
      </c>
      <c r="H214" s="12" t="str">
        <f t="shared" si="46"/>
        <v>Ombro (Esp)</v>
      </c>
      <c r="I214" s="11">
        <f t="shared" si="46"/>
        <v>0</v>
      </c>
      <c r="J214" s="12" t="str">
        <f t="shared" si="46"/>
        <v>Costa</v>
      </c>
      <c r="K214" s="11">
        <f t="shared" si="46"/>
        <v>0</v>
      </c>
      <c r="L214" s="12" t="str">
        <f t="shared" si="46"/>
        <v>Peito</v>
      </c>
      <c r="M214" s="11">
        <f t="shared" si="46"/>
        <v>0</v>
      </c>
      <c r="N214" s="12" t="str">
        <f t="shared" si="46"/>
        <v>Bíceps</v>
      </c>
      <c r="O214" s="11">
        <f t="shared" si="46"/>
        <v>0</v>
      </c>
      <c r="P214" s="12" t="str">
        <f t="shared" si="46"/>
        <v>Tríceps</v>
      </c>
      <c r="Q214" s="11">
        <f t="shared" si="46"/>
        <v>0</v>
      </c>
      <c r="R214" s="11" t="str">
        <f t="shared" si="46"/>
        <v>AnteBraço</v>
      </c>
      <c r="S214" s="11">
        <f t="shared" si="46"/>
        <v>0</v>
      </c>
      <c r="T214" s="11" t="str">
        <f t="shared" si="46"/>
        <v xml:space="preserve">Glúteo </v>
      </c>
      <c r="U214" s="11">
        <f t="shared" si="46"/>
        <v>0</v>
      </c>
      <c r="V214" s="12" t="str">
        <f t="shared" si="46"/>
        <v xml:space="preserve">Abdutor </v>
      </c>
      <c r="W214" s="11">
        <f t="shared" si="46"/>
        <v>0</v>
      </c>
      <c r="X214" s="12" t="str">
        <f t="shared" si="46"/>
        <v xml:space="preserve">Adutor </v>
      </c>
      <c r="Y214" s="11">
        <f t="shared" si="46"/>
        <v>0</v>
      </c>
      <c r="Z214" s="12" t="str">
        <f t="shared" si="46"/>
        <v>Coxa (Ant)</v>
      </c>
      <c r="AA214" s="11">
        <f t="shared" si="46"/>
        <v>0</v>
      </c>
      <c r="AB214" s="12" t="str">
        <f t="shared" si="46"/>
        <v>Coxa (Pos)</v>
      </c>
      <c r="AC214" s="11">
        <f t="shared" si="46"/>
        <v>0</v>
      </c>
      <c r="AD214" s="12" t="str">
        <f t="shared" si="46"/>
        <v>Perna</v>
      </c>
      <c r="AE214" s="11">
        <f t="shared" si="46"/>
        <v>0</v>
      </c>
      <c r="AF214" s="12" t="str">
        <f t="shared" si="46"/>
        <v>Abdominal</v>
      </c>
      <c r="AG214" s="11">
        <f t="shared" si="46"/>
        <v>0</v>
      </c>
    </row>
    <row r="215" spans="1:33" x14ac:dyDescent="0.25">
      <c r="A215" s="344"/>
      <c r="B215" s="11">
        <f t="shared" si="44"/>
        <v>0</v>
      </c>
      <c r="C215" s="11" t="str">
        <f t="shared" si="45"/>
        <v xml:space="preserve"> </v>
      </c>
      <c r="D215" s="11" t="str">
        <f t="shared" si="46"/>
        <v xml:space="preserve">Trapézio </v>
      </c>
      <c r="E215" s="11">
        <f t="shared" si="46"/>
        <v>0</v>
      </c>
      <c r="F215" s="11" t="str">
        <f t="shared" si="46"/>
        <v>Ombro (Cla/Acr)</v>
      </c>
      <c r="G215" s="11">
        <f t="shared" si="46"/>
        <v>0</v>
      </c>
      <c r="H215" s="12" t="str">
        <f t="shared" si="46"/>
        <v>Ombro (Esp)</v>
      </c>
      <c r="I215" s="11">
        <f t="shared" si="46"/>
        <v>0</v>
      </c>
      <c r="J215" s="12" t="str">
        <f t="shared" si="46"/>
        <v>Costa</v>
      </c>
      <c r="K215" s="11">
        <f t="shared" si="46"/>
        <v>0</v>
      </c>
      <c r="L215" s="12" t="str">
        <f t="shared" si="46"/>
        <v>Peito</v>
      </c>
      <c r="M215" s="11">
        <f t="shared" si="46"/>
        <v>0</v>
      </c>
      <c r="N215" s="12" t="str">
        <f t="shared" si="46"/>
        <v>Bíceps</v>
      </c>
      <c r="O215" s="11">
        <f t="shared" si="46"/>
        <v>0</v>
      </c>
      <c r="P215" s="12" t="str">
        <f t="shared" si="46"/>
        <v>Tríceps</v>
      </c>
      <c r="Q215" s="11">
        <f t="shared" si="46"/>
        <v>0</v>
      </c>
      <c r="R215" s="11" t="str">
        <f t="shared" si="46"/>
        <v>AnteBraço</v>
      </c>
      <c r="S215" s="11">
        <f t="shared" si="46"/>
        <v>0</v>
      </c>
      <c r="T215" s="11" t="str">
        <f t="shared" si="46"/>
        <v xml:space="preserve">Glúteo </v>
      </c>
      <c r="U215" s="11">
        <f t="shared" si="46"/>
        <v>0</v>
      </c>
      <c r="V215" s="12" t="str">
        <f t="shared" si="46"/>
        <v xml:space="preserve">Abdutor </v>
      </c>
      <c r="W215" s="11">
        <f t="shared" si="46"/>
        <v>0</v>
      </c>
      <c r="X215" s="12" t="str">
        <f t="shared" si="46"/>
        <v xml:space="preserve">Adutor </v>
      </c>
      <c r="Y215" s="11">
        <f t="shared" si="46"/>
        <v>0</v>
      </c>
      <c r="Z215" s="12" t="str">
        <f t="shared" si="46"/>
        <v>Coxa (Ant)</v>
      </c>
      <c r="AA215" s="11">
        <f t="shared" si="46"/>
        <v>0</v>
      </c>
      <c r="AB215" s="12" t="str">
        <f t="shared" si="46"/>
        <v>Coxa (Pos)</v>
      </c>
      <c r="AC215" s="11">
        <f t="shared" si="46"/>
        <v>0</v>
      </c>
      <c r="AD215" s="12" t="str">
        <f t="shared" si="46"/>
        <v>Perna</v>
      </c>
      <c r="AE215" s="11">
        <f t="shared" si="46"/>
        <v>0</v>
      </c>
      <c r="AF215" s="12" t="str">
        <f t="shared" si="46"/>
        <v>Abdominal</v>
      </c>
      <c r="AG215" s="11">
        <f t="shared" si="46"/>
        <v>0</v>
      </c>
    </row>
    <row r="216" spans="1:33" x14ac:dyDescent="0.25">
      <c r="A216" s="344"/>
      <c r="B216" s="11">
        <f t="shared" si="44"/>
        <v>0</v>
      </c>
      <c r="C216" s="11" t="str">
        <f t="shared" si="45"/>
        <v xml:space="preserve"> </v>
      </c>
      <c r="D216" s="11" t="str">
        <f t="shared" si="46"/>
        <v xml:space="preserve">Trapézio </v>
      </c>
      <c r="E216" s="11">
        <f t="shared" si="46"/>
        <v>0</v>
      </c>
      <c r="F216" s="11" t="str">
        <f t="shared" si="46"/>
        <v>Ombro (Cla/Acr)</v>
      </c>
      <c r="G216" s="11">
        <f t="shared" si="46"/>
        <v>0</v>
      </c>
      <c r="H216" s="12" t="str">
        <f t="shared" si="46"/>
        <v>Ombro (Esp)</v>
      </c>
      <c r="I216" s="11">
        <f t="shared" si="46"/>
        <v>0</v>
      </c>
      <c r="J216" s="12" t="str">
        <f t="shared" si="46"/>
        <v>Costa</v>
      </c>
      <c r="K216" s="11">
        <f t="shared" si="46"/>
        <v>0</v>
      </c>
      <c r="L216" s="12" t="str">
        <f t="shared" si="46"/>
        <v>Peito</v>
      </c>
      <c r="M216" s="11">
        <f t="shared" si="46"/>
        <v>0</v>
      </c>
      <c r="N216" s="12" t="str">
        <f t="shared" si="46"/>
        <v>Bíceps</v>
      </c>
      <c r="O216" s="11">
        <f t="shared" si="46"/>
        <v>0</v>
      </c>
      <c r="P216" s="12" t="str">
        <f t="shared" si="46"/>
        <v>Tríceps</v>
      </c>
      <c r="Q216" s="11">
        <f t="shared" si="46"/>
        <v>0</v>
      </c>
      <c r="R216" s="11" t="str">
        <f t="shared" si="46"/>
        <v>AnteBraço</v>
      </c>
      <c r="S216" s="11">
        <f t="shared" si="46"/>
        <v>0</v>
      </c>
      <c r="T216" s="11" t="str">
        <f t="shared" si="46"/>
        <v xml:space="preserve">Glúteo </v>
      </c>
      <c r="U216" s="11">
        <f t="shared" si="46"/>
        <v>0</v>
      </c>
      <c r="V216" s="12" t="str">
        <f t="shared" si="46"/>
        <v xml:space="preserve">Abdutor </v>
      </c>
      <c r="W216" s="11">
        <f t="shared" si="46"/>
        <v>0</v>
      </c>
      <c r="X216" s="12" t="str">
        <f t="shared" si="46"/>
        <v xml:space="preserve">Adutor </v>
      </c>
      <c r="Y216" s="11">
        <f t="shared" si="46"/>
        <v>0</v>
      </c>
      <c r="Z216" s="12" t="str">
        <f t="shared" si="46"/>
        <v>Coxa (Ant)</v>
      </c>
      <c r="AA216" s="11">
        <f t="shared" si="46"/>
        <v>0</v>
      </c>
      <c r="AB216" s="12" t="str">
        <f t="shared" si="46"/>
        <v>Coxa (Pos)</v>
      </c>
      <c r="AC216" s="11">
        <f t="shared" si="46"/>
        <v>0</v>
      </c>
      <c r="AD216" s="12" t="str">
        <f t="shared" si="46"/>
        <v>Perna</v>
      </c>
      <c r="AE216" s="11">
        <f t="shared" si="46"/>
        <v>0</v>
      </c>
      <c r="AF216" s="12" t="str">
        <f t="shared" si="46"/>
        <v>Abdominal</v>
      </c>
      <c r="AG216" s="11">
        <f t="shared" si="46"/>
        <v>0</v>
      </c>
    </row>
    <row r="217" spans="1:33" x14ac:dyDescent="0.25">
      <c r="A217" s="344"/>
      <c r="B217" s="11">
        <f t="shared" si="44"/>
        <v>0</v>
      </c>
      <c r="C217" s="11" t="str">
        <f t="shared" si="45"/>
        <v xml:space="preserve"> </v>
      </c>
      <c r="D217" s="11" t="str">
        <f t="shared" si="46"/>
        <v xml:space="preserve">Trapézio </v>
      </c>
      <c r="E217" s="11">
        <f t="shared" si="46"/>
        <v>0</v>
      </c>
      <c r="F217" s="11" t="str">
        <f t="shared" si="46"/>
        <v>Ombro (Cla/Acr)</v>
      </c>
      <c r="G217" s="11">
        <f t="shared" si="46"/>
        <v>0</v>
      </c>
      <c r="H217" s="12" t="str">
        <f t="shared" si="46"/>
        <v>Ombro (Esp)</v>
      </c>
      <c r="I217" s="11">
        <f t="shared" si="46"/>
        <v>0</v>
      </c>
      <c r="J217" s="12" t="str">
        <f t="shared" si="46"/>
        <v>Costa</v>
      </c>
      <c r="K217" s="11">
        <f t="shared" si="46"/>
        <v>0</v>
      </c>
      <c r="L217" s="12" t="str">
        <f t="shared" si="46"/>
        <v>Peito</v>
      </c>
      <c r="M217" s="11">
        <f t="shared" si="46"/>
        <v>0</v>
      </c>
      <c r="N217" s="12" t="str">
        <f t="shared" si="46"/>
        <v>Bíceps</v>
      </c>
      <c r="O217" s="11">
        <f t="shared" si="46"/>
        <v>0</v>
      </c>
      <c r="P217" s="12" t="str">
        <f t="shared" si="46"/>
        <v>Tríceps</v>
      </c>
      <c r="Q217" s="11">
        <f t="shared" si="46"/>
        <v>0</v>
      </c>
      <c r="R217" s="11" t="str">
        <f t="shared" si="46"/>
        <v>AnteBraço</v>
      </c>
      <c r="S217" s="11">
        <f t="shared" si="46"/>
        <v>0</v>
      </c>
      <c r="T217" s="11" t="str">
        <f t="shared" si="46"/>
        <v xml:space="preserve">Glúteo </v>
      </c>
      <c r="U217" s="11">
        <f t="shared" si="46"/>
        <v>0</v>
      </c>
      <c r="V217" s="12" t="str">
        <f t="shared" si="46"/>
        <v xml:space="preserve">Abdutor </v>
      </c>
      <c r="W217" s="11">
        <f t="shared" si="46"/>
        <v>0</v>
      </c>
      <c r="X217" s="12" t="str">
        <f t="shared" si="46"/>
        <v xml:space="preserve">Adutor </v>
      </c>
      <c r="Y217" s="11">
        <f t="shared" si="46"/>
        <v>0</v>
      </c>
      <c r="Z217" s="12" t="str">
        <f t="shared" si="46"/>
        <v>Coxa (Ant)</v>
      </c>
      <c r="AA217" s="11">
        <f t="shared" si="46"/>
        <v>0</v>
      </c>
      <c r="AB217" s="12" t="str">
        <f t="shared" si="46"/>
        <v>Coxa (Pos)</v>
      </c>
      <c r="AC217" s="11">
        <f t="shared" si="46"/>
        <v>0</v>
      </c>
      <c r="AD217" s="12" t="str">
        <f t="shared" si="46"/>
        <v>Perna</v>
      </c>
      <c r="AE217" s="11">
        <f t="shared" si="46"/>
        <v>0</v>
      </c>
      <c r="AF217" s="12" t="str">
        <f t="shared" si="46"/>
        <v>Abdominal</v>
      </c>
      <c r="AG217" s="11">
        <f t="shared" si="46"/>
        <v>0</v>
      </c>
    </row>
    <row r="218" spans="1:33" x14ac:dyDescent="0.25">
      <c r="A218" s="344"/>
      <c r="B218" s="11">
        <f t="shared" si="44"/>
        <v>0</v>
      </c>
      <c r="C218" s="11" t="str">
        <f t="shared" si="45"/>
        <v xml:space="preserve"> </v>
      </c>
      <c r="D218" s="11" t="str">
        <f t="shared" si="46"/>
        <v xml:space="preserve">Trapézio </v>
      </c>
      <c r="E218" s="11">
        <f t="shared" si="46"/>
        <v>0</v>
      </c>
      <c r="F218" s="11" t="str">
        <f t="shared" si="46"/>
        <v>Ombro (Cla/Acr)</v>
      </c>
      <c r="G218" s="11">
        <f t="shared" si="46"/>
        <v>0</v>
      </c>
      <c r="H218" s="12" t="str">
        <f t="shared" si="46"/>
        <v>Ombro (Esp)</v>
      </c>
      <c r="I218" s="11">
        <f t="shared" si="46"/>
        <v>0</v>
      </c>
      <c r="J218" s="12" t="str">
        <f t="shared" si="46"/>
        <v>Costa</v>
      </c>
      <c r="K218" s="11">
        <f t="shared" si="46"/>
        <v>0</v>
      </c>
      <c r="L218" s="12" t="str">
        <f t="shared" si="46"/>
        <v>Peito</v>
      </c>
      <c r="M218" s="11">
        <f t="shared" si="46"/>
        <v>0</v>
      </c>
      <c r="N218" s="12" t="str">
        <f t="shared" si="46"/>
        <v>Bíceps</v>
      </c>
      <c r="O218" s="11">
        <f t="shared" si="46"/>
        <v>0</v>
      </c>
      <c r="P218" s="12" t="str">
        <f t="shared" si="46"/>
        <v>Tríceps</v>
      </c>
      <c r="Q218" s="11">
        <f t="shared" si="46"/>
        <v>0</v>
      </c>
      <c r="R218" s="11" t="str">
        <f t="shared" si="46"/>
        <v>AnteBraço</v>
      </c>
      <c r="S218" s="11">
        <f t="shared" si="46"/>
        <v>0</v>
      </c>
      <c r="T218" s="11" t="str">
        <f t="shared" si="46"/>
        <v xml:space="preserve">Glúteo </v>
      </c>
      <c r="U218" s="11">
        <f t="shared" si="46"/>
        <v>0</v>
      </c>
      <c r="V218" s="12" t="str">
        <f t="shared" si="46"/>
        <v xml:space="preserve">Abdutor </v>
      </c>
      <c r="W218" s="11">
        <f t="shared" si="46"/>
        <v>0</v>
      </c>
      <c r="X218" s="12" t="str">
        <f t="shared" si="46"/>
        <v xml:space="preserve">Adutor </v>
      </c>
      <c r="Y218" s="11">
        <f t="shared" si="46"/>
        <v>0</v>
      </c>
      <c r="Z218" s="12" t="str">
        <f t="shared" si="46"/>
        <v>Coxa (Ant)</v>
      </c>
      <c r="AA218" s="11">
        <f t="shared" si="46"/>
        <v>0</v>
      </c>
      <c r="AB218" s="12" t="str">
        <f t="shared" si="46"/>
        <v>Coxa (Pos)</v>
      </c>
      <c r="AC218" s="11">
        <f t="shared" si="46"/>
        <v>0</v>
      </c>
      <c r="AD218" s="12" t="str">
        <f t="shared" si="46"/>
        <v>Perna</v>
      </c>
      <c r="AE218" s="11">
        <f t="shared" si="46"/>
        <v>0</v>
      </c>
      <c r="AF218" s="12" t="str">
        <f t="shared" si="46"/>
        <v>Abdominal</v>
      </c>
      <c r="AG218" s="11">
        <f t="shared" si="46"/>
        <v>0</v>
      </c>
    </row>
    <row r="219" spans="1:33" x14ac:dyDescent="0.25">
      <c r="A219" s="344"/>
      <c r="B219" s="11">
        <f t="shared" si="44"/>
        <v>0</v>
      </c>
      <c r="C219" s="11" t="str">
        <f t="shared" si="45"/>
        <v xml:space="preserve"> </v>
      </c>
      <c r="D219" s="11" t="str">
        <f t="shared" si="46"/>
        <v xml:space="preserve">Trapézio </v>
      </c>
      <c r="E219" s="11">
        <f t="shared" si="46"/>
        <v>0</v>
      </c>
      <c r="F219" s="11" t="str">
        <f t="shared" si="46"/>
        <v>Ombro (Cla/Acr)</v>
      </c>
      <c r="G219" s="11">
        <f t="shared" si="46"/>
        <v>0</v>
      </c>
      <c r="H219" s="12" t="str">
        <f t="shared" si="46"/>
        <v>Ombro (Esp)</v>
      </c>
      <c r="I219" s="11">
        <f t="shared" si="46"/>
        <v>0</v>
      </c>
      <c r="J219" s="12" t="str">
        <f t="shared" si="46"/>
        <v>Costa</v>
      </c>
      <c r="K219" s="11">
        <f t="shared" si="46"/>
        <v>0</v>
      </c>
      <c r="L219" s="12" t="str">
        <f t="shared" si="46"/>
        <v>Peito</v>
      </c>
      <c r="M219" s="11">
        <f t="shared" si="46"/>
        <v>0</v>
      </c>
      <c r="N219" s="12" t="str">
        <f t="shared" si="46"/>
        <v>Bíceps</v>
      </c>
      <c r="O219" s="11">
        <f t="shared" si="46"/>
        <v>0</v>
      </c>
      <c r="P219" s="12" t="str">
        <f t="shared" si="46"/>
        <v>Tríceps</v>
      </c>
      <c r="Q219" s="11">
        <f t="shared" si="46"/>
        <v>0</v>
      </c>
      <c r="R219" s="11" t="str">
        <f t="shared" si="46"/>
        <v>AnteBraço</v>
      </c>
      <c r="S219" s="11">
        <f t="shared" si="46"/>
        <v>0</v>
      </c>
      <c r="T219" s="11" t="str">
        <f t="shared" si="46"/>
        <v xml:space="preserve">Glúteo </v>
      </c>
      <c r="U219" s="11">
        <f t="shared" si="46"/>
        <v>0</v>
      </c>
      <c r="V219" s="12" t="str">
        <f t="shared" si="46"/>
        <v xml:space="preserve">Abdutor </v>
      </c>
      <c r="W219" s="11">
        <f t="shared" si="46"/>
        <v>0</v>
      </c>
      <c r="X219" s="12" t="str">
        <f t="shared" si="46"/>
        <v xml:space="preserve">Adutor </v>
      </c>
      <c r="Y219" s="11">
        <f t="shared" si="46"/>
        <v>0</v>
      </c>
      <c r="Z219" s="12" t="str">
        <f t="shared" si="46"/>
        <v>Coxa (Ant)</v>
      </c>
      <c r="AA219" s="11">
        <f t="shared" si="46"/>
        <v>0</v>
      </c>
      <c r="AB219" s="12" t="str">
        <f t="shared" si="46"/>
        <v>Coxa (Pos)</v>
      </c>
      <c r="AC219" s="11">
        <f t="shared" si="46"/>
        <v>0</v>
      </c>
      <c r="AD219" s="12" t="str">
        <f t="shared" si="46"/>
        <v>Perna</v>
      </c>
      <c r="AE219" s="11">
        <f t="shared" si="46"/>
        <v>0</v>
      </c>
      <c r="AF219" s="12" t="str">
        <f t="shared" si="46"/>
        <v>Abdominal</v>
      </c>
      <c r="AG219" s="11">
        <f t="shared" si="46"/>
        <v>0</v>
      </c>
    </row>
    <row r="220" spans="1:33" x14ac:dyDescent="0.25">
      <c r="A220" s="344"/>
      <c r="B220" s="11">
        <f t="shared" si="44"/>
        <v>0</v>
      </c>
      <c r="C220" s="11" t="str">
        <f t="shared" si="45"/>
        <v xml:space="preserve"> </v>
      </c>
      <c r="D220" s="11" t="str">
        <f t="shared" si="46"/>
        <v xml:space="preserve">Trapézio </v>
      </c>
      <c r="E220" s="11">
        <f t="shared" si="46"/>
        <v>0</v>
      </c>
      <c r="F220" s="11" t="str">
        <f t="shared" si="46"/>
        <v>Ombro (Cla/Acr)</v>
      </c>
      <c r="G220" s="11">
        <f t="shared" si="46"/>
        <v>0</v>
      </c>
      <c r="H220" s="12" t="str">
        <f t="shared" si="46"/>
        <v>Ombro (Esp)</v>
      </c>
      <c r="I220" s="11">
        <f t="shared" si="46"/>
        <v>0</v>
      </c>
      <c r="J220" s="12" t="str">
        <f t="shared" si="46"/>
        <v>Costa</v>
      </c>
      <c r="K220" s="11">
        <f t="shared" si="46"/>
        <v>0</v>
      </c>
      <c r="L220" s="12" t="str">
        <f t="shared" si="46"/>
        <v>Peito</v>
      </c>
      <c r="M220" s="11">
        <f t="shared" si="46"/>
        <v>0</v>
      </c>
      <c r="N220" s="12" t="str">
        <f t="shared" si="46"/>
        <v>Bíceps</v>
      </c>
      <c r="O220" s="11">
        <f t="shared" si="46"/>
        <v>0</v>
      </c>
      <c r="P220" s="12" t="str">
        <f t="shared" si="46"/>
        <v>Tríceps</v>
      </c>
      <c r="Q220" s="11">
        <f t="shared" si="46"/>
        <v>0</v>
      </c>
      <c r="R220" s="11" t="str">
        <f t="shared" si="46"/>
        <v>AnteBraço</v>
      </c>
      <c r="S220" s="11">
        <f t="shared" si="46"/>
        <v>0</v>
      </c>
      <c r="T220" s="11" t="str">
        <f t="shared" si="46"/>
        <v xml:space="preserve">Glúteo </v>
      </c>
      <c r="U220" s="11">
        <f t="shared" si="46"/>
        <v>0</v>
      </c>
      <c r="V220" s="12" t="str">
        <f t="shared" si="46"/>
        <v xml:space="preserve">Abdutor </v>
      </c>
      <c r="W220" s="11">
        <f t="shared" si="46"/>
        <v>0</v>
      </c>
      <c r="X220" s="12" t="str">
        <f t="shared" si="46"/>
        <v xml:space="preserve">Adutor </v>
      </c>
      <c r="Y220" s="11">
        <f t="shared" si="46"/>
        <v>0</v>
      </c>
      <c r="Z220" s="12" t="str">
        <f t="shared" si="46"/>
        <v>Coxa (Ant)</v>
      </c>
      <c r="AA220" s="11">
        <f t="shared" si="46"/>
        <v>0</v>
      </c>
      <c r="AB220" s="12" t="str">
        <f t="shared" si="46"/>
        <v>Coxa (Pos)</v>
      </c>
      <c r="AC220" s="11">
        <f t="shared" si="46"/>
        <v>0</v>
      </c>
      <c r="AD220" s="12" t="str">
        <f t="shared" si="46"/>
        <v>Perna</v>
      </c>
      <c r="AE220" s="11">
        <f t="shared" si="46"/>
        <v>0</v>
      </c>
      <c r="AF220" s="12" t="str">
        <f t="shared" si="46"/>
        <v>Abdominal</v>
      </c>
      <c r="AG220" s="11">
        <f t="shared" si="46"/>
        <v>0</v>
      </c>
    </row>
    <row r="221" spans="1:3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</row>
    <row r="222" spans="1:33" x14ac:dyDescent="0.25">
      <c r="A222" s="11" t="s">
        <v>40</v>
      </c>
      <c r="B222" s="11" t="s">
        <v>41</v>
      </c>
      <c r="C222" s="11"/>
      <c r="D222" s="341" t="str">
        <f>D202</f>
        <v xml:space="preserve">Trapézio </v>
      </c>
      <c r="E222" s="341"/>
      <c r="F222" s="341" t="str">
        <f>F202</f>
        <v>Ombro (Cla/Acr)</v>
      </c>
      <c r="G222" s="341"/>
      <c r="H222" s="341" t="str">
        <f>H202</f>
        <v>Ombro (Esp)</v>
      </c>
      <c r="I222" s="341"/>
      <c r="J222" s="341" t="str">
        <f>J202</f>
        <v>Costa</v>
      </c>
      <c r="K222" s="341"/>
      <c r="L222" s="341" t="str">
        <f>L202</f>
        <v>Peito</v>
      </c>
      <c r="M222" s="341"/>
      <c r="N222" s="341" t="str">
        <f>N202</f>
        <v>Bíceps</v>
      </c>
      <c r="O222" s="341"/>
      <c r="P222" s="341" t="str">
        <f>P202</f>
        <v>Tríceps</v>
      </c>
      <c r="Q222" s="341"/>
      <c r="R222" s="341" t="str">
        <f>R202</f>
        <v>AnteBraço</v>
      </c>
      <c r="S222" s="341"/>
      <c r="T222" s="341" t="str">
        <f>T202</f>
        <v xml:space="preserve">Glúteo </v>
      </c>
      <c r="U222" s="341"/>
      <c r="V222" s="341" t="str">
        <f>V202</f>
        <v xml:space="preserve">Abdutor </v>
      </c>
      <c r="W222" s="341"/>
      <c r="X222" s="341" t="str">
        <f>X202</f>
        <v xml:space="preserve">Adutor </v>
      </c>
      <c r="Y222" s="341"/>
      <c r="Z222" s="341" t="str">
        <f>Z202</f>
        <v>Coxa (Ant)</v>
      </c>
      <c r="AA222" s="341"/>
      <c r="AB222" s="341" t="str">
        <f>AB202</f>
        <v>Coxa (Pos)</v>
      </c>
      <c r="AC222" s="341"/>
      <c r="AD222" s="341" t="str">
        <f>AD202</f>
        <v>Perna</v>
      </c>
      <c r="AE222" s="341"/>
      <c r="AF222" s="341" t="str">
        <f>AF202</f>
        <v>Abdominal</v>
      </c>
      <c r="AG222" s="341"/>
    </row>
    <row r="223" spans="1:33" x14ac:dyDescent="0.25">
      <c r="A223" s="11"/>
      <c r="B223" s="343">
        <f>Planilha!D66</f>
        <v>0</v>
      </c>
      <c r="C223" s="343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</row>
    <row r="224" spans="1:33" x14ac:dyDescent="0.25">
      <c r="A224" s="344">
        <v>12</v>
      </c>
      <c r="B224" s="11">
        <f>B223</f>
        <v>0</v>
      </c>
      <c r="C224" s="11" t="str">
        <f>IF(AND(B224=D224),E224,IF(AND(B224=F224),G224,IF(AND(B224=H224),I224,IF(AND(B224=J224),K224,IF(AND(B224=L224),M224,IF(AND(B224=N224),O224,IF(AND(B224=P224),Q224,IF(AND(B224=R224),S224,IF(AND(B224=T224),U224,IF(AND(B224=V224),W224,IF(AND(B224=X224),Y224,IF(AND(B224=Z224),AA224,IF(AND(B224=AB224),AC224,IF(AND(B224=AD224),AE224,IF(AND(B224=AF224),AG224," ")))))))))))))))</f>
        <v xml:space="preserve"> </v>
      </c>
      <c r="D224" s="11" t="str">
        <f t="shared" ref="D224:AG232" si="47">D204</f>
        <v xml:space="preserve">Trapézio </v>
      </c>
      <c r="E224" s="11" t="str">
        <f t="shared" si="47"/>
        <v>Elevação de ombros</v>
      </c>
      <c r="F224" s="11" t="str">
        <f t="shared" si="47"/>
        <v>Ombro (Cla/Acr)</v>
      </c>
      <c r="G224" s="11" t="str">
        <f t="shared" si="47"/>
        <v>Desenvolvimento</v>
      </c>
      <c r="H224" s="12" t="str">
        <f t="shared" si="47"/>
        <v>Ombro (Esp)</v>
      </c>
      <c r="I224" s="11" t="str">
        <f t="shared" si="47"/>
        <v>Voador inv.</v>
      </c>
      <c r="J224" s="12" t="str">
        <f t="shared" si="47"/>
        <v>Costa</v>
      </c>
      <c r="K224" s="11" t="str">
        <f t="shared" si="47"/>
        <v>Puxada à frente</v>
      </c>
      <c r="L224" s="12" t="str">
        <f t="shared" si="47"/>
        <v>Peito</v>
      </c>
      <c r="M224" s="11" t="str">
        <f t="shared" si="47"/>
        <v>Supino</v>
      </c>
      <c r="N224" s="12" t="str">
        <f t="shared" si="47"/>
        <v>Bíceps</v>
      </c>
      <c r="O224" s="11" t="str">
        <f t="shared" si="47"/>
        <v>Rosca direta</v>
      </c>
      <c r="P224" s="12" t="str">
        <f t="shared" si="47"/>
        <v>Tríceps</v>
      </c>
      <c r="Q224" s="11" t="str">
        <f t="shared" si="47"/>
        <v>Rosca testa</v>
      </c>
      <c r="R224" s="11" t="str">
        <f t="shared" si="47"/>
        <v>AnteBraço</v>
      </c>
      <c r="S224" s="11" t="str">
        <f t="shared" si="47"/>
        <v>Rosca punho</v>
      </c>
      <c r="T224" s="11" t="str">
        <f t="shared" si="47"/>
        <v xml:space="preserve">Glúteo </v>
      </c>
      <c r="U224" s="11" t="str">
        <f t="shared" si="47"/>
        <v>Glúteo em pé</v>
      </c>
      <c r="V224" s="12" t="str">
        <f t="shared" si="47"/>
        <v xml:space="preserve">Abdutor </v>
      </c>
      <c r="W224" s="11" t="str">
        <f t="shared" si="47"/>
        <v>Abdutor maq.</v>
      </c>
      <c r="X224" s="12" t="str">
        <f t="shared" si="47"/>
        <v xml:space="preserve">Adutor </v>
      </c>
      <c r="Y224" s="11" t="str">
        <f t="shared" si="47"/>
        <v>Adutor maq</v>
      </c>
      <c r="Z224" s="12" t="str">
        <f t="shared" si="47"/>
        <v>Coxa (Ant)</v>
      </c>
      <c r="AA224" s="11" t="str">
        <f t="shared" si="47"/>
        <v>Agachamento</v>
      </c>
      <c r="AB224" s="12" t="str">
        <f t="shared" si="47"/>
        <v>Coxa (Pos)</v>
      </c>
      <c r="AC224" s="11" t="str">
        <f t="shared" si="47"/>
        <v>Stiff</v>
      </c>
      <c r="AD224" s="12" t="str">
        <f t="shared" si="47"/>
        <v>Perna</v>
      </c>
      <c r="AE224" s="11" t="str">
        <f t="shared" si="47"/>
        <v>Gêmeos em pé</v>
      </c>
      <c r="AF224" s="12" t="str">
        <f t="shared" si="47"/>
        <v>Abdominal</v>
      </c>
      <c r="AG224" s="11" t="str">
        <f t="shared" si="47"/>
        <v>Elevação de pernas</v>
      </c>
    </row>
    <row r="225" spans="1:33" x14ac:dyDescent="0.25">
      <c r="A225" s="344"/>
      <c r="B225" s="11">
        <f t="shared" ref="B225:B240" si="48">B224</f>
        <v>0</v>
      </c>
      <c r="C225" s="11" t="str">
        <f t="shared" ref="C225:C240" si="49">IF(AND(B225=D225),E225,IF(AND(B225=F225),G225,IF(AND(B225=H225),I225,IF(AND(B225=J225),K225,IF(AND(B225=L225),M225,IF(AND(B225=N225),O225,IF(AND(B225=P225),Q225,IF(AND(B225=R225),S225,IF(AND(B225=T225),U225,IF(AND(B225=V225),W225,IF(AND(B225=X225),Y225,IF(AND(B225=Z225),AA225,IF(AND(B225=AB225),AC225,IF(AND(B225=AD225),AE225,IF(AND(B225=AF225),AG225," ")))))))))))))))</f>
        <v xml:space="preserve"> </v>
      </c>
      <c r="D225" s="11" t="str">
        <f t="shared" si="47"/>
        <v xml:space="preserve">Trapézio </v>
      </c>
      <c r="E225" s="11" t="str">
        <f t="shared" si="47"/>
        <v>Remada alta</v>
      </c>
      <c r="F225" s="11" t="str">
        <f t="shared" si="47"/>
        <v>Ombro (Cla/Acr)</v>
      </c>
      <c r="G225" s="11" t="str">
        <f t="shared" si="47"/>
        <v>Levantamento lateral</v>
      </c>
      <c r="H225" s="12" t="str">
        <f t="shared" si="47"/>
        <v>Ombro (Esp)</v>
      </c>
      <c r="I225" s="11" t="str">
        <f t="shared" si="47"/>
        <v>Crucifixo inv.</v>
      </c>
      <c r="J225" s="12" t="str">
        <f t="shared" si="47"/>
        <v>Costa</v>
      </c>
      <c r="K225" s="11" t="str">
        <f t="shared" si="47"/>
        <v>Remada sentada</v>
      </c>
      <c r="L225" s="12" t="str">
        <f t="shared" si="47"/>
        <v>Peito</v>
      </c>
      <c r="M225" s="11" t="str">
        <f t="shared" si="47"/>
        <v>Supino inclinado</v>
      </c>
      <c r="N225" s="12" t="str">
        <f t="shared" si="47"/>
        <v>Bíceps</v>
      </c>
      <c r="O225" s="11" t="str">
        <f t="shared" si="47"/>
        <v>Rosca alternada</v>
      </c>
      <c r="P225" s="12" t="str">
        <f t="shared" si="47"/>
        <v>Tríceps</v>
      </c>
      <c r="Q225" s="11" t="str">
        <f t="shared" si="47"/>
        <v>Rosca francesa</v>
      </c>
      <c r="R225" s="11" t="str">
        <f t="shared" si="47"/>
        <v>AnteBraço</v>
      </c>
      <c r="S225" s="11" t="str">
        <f t="shared" si="47"/>
        <v>Rosca punho inv.</v>
      </c>
      <c r="T225" s="11" t="str">
        <f t="shared" si="47"/>
        <v xml:space="preserve">Glúteo </v>
      </c>
      <c r="U225" s="11" t="str">
        <f t="shared" si="47"/>
        <v>Glúteo 4 apoios</v>
      </c>
      <c r="V225" s="12" t="str">
        <f t="shared" si="47"/>
        <v xml:space="preserve">Abdutor </v>
      </c>
      <c r="W225" s="11" t="str">
        <f t="shared" si="47"/>
        <v>Abdutor apo.</v>
      </c>
      <c r="X225" s="12" t="str">
        <f t="shared" si="47"/>
        <v xml:space="preserve">Adutor </v>
      </c>
      <c r="Y225" s="11" t="str">
        <f t="shared" si="47"/>
        <v>Adutor apo.</v>
      </c>
      <c r="Z225" s="12" t="str">
        <f t="shared" si="47"/>
        <v>Coxa (Ant)</v>
      </c>
      <c r="AA225" s="11" t="str">
        <f t="shared" si="47"/>
        <v>Agachamento hack</v>
      </c>
      <c r="AB225" s="12" t="str">
        <f t="shared" si="47"/>
        <v>Coxa (Pos)</v>
      </c>
      <c r="AC225" s="11" t="str">
        <f t="shared" si="47"/>
        <v>Flexão de perna</v>
      </c>
      <c r="AD225" s="12" t="str">
        <f t="shared" si="47"/>
        <v>Perna</v>
      </c>
      <c r="AE225" s="11" t="str">
        <f t="shared" si="47"/>
        <v>Gêmeos sentado</v>
      </c>
      <c r="AF225" s="12" t="str">
        <f t="shared" si="47"/>
        <v>Abdominal</v>
      </c>
      <c r="AG225" s="11" t="str">
        <f t="shared" si="47"/>
        <v>Supra-abdominal</v>
      </c>
    </row>
    <row r="226" spans="1:33" x14ac:dyDescent="0.25">
      <c r="A226" s="344"/>
      <c r="B226" s="11">
        <f t="shared" si="48"/>
        <v>0</v>
      </c>
      <c r="C226" s="11" t="str">
        <f t="shared" si="49"/>
        <v xml:space="preserve"> </v>
      </c>
      <c r="D226" s="11" t="str">
        <f t="shared" si="47"/>
        <v xml:space="preserve">Trapézio </v>
      </c>
      <c r="E226" s="11">
        <f t="shared" si="47"/>
        <v>0</v>
      </c>
      <c r="F226" s="11" t="str">
        <f t="shared" si="47"/>
        <v>Ombro (Cla/Acr)</v>
      </c>
      <c r="G226" s="11" t="str">
        <f t="shared" si="47"/>
        <v>Elevação frontal</v>
      </c>
      <c r="H226" s="12" t="str">
        <f t="shared" si="47"/>
        <v>Ombro (Esp)</v>
      </c>
      <c r="I226" s="11">
        <f t="shared" si="47"/>
        <v>0</v>
      </c>
      <c r="J226" s="12" t="str">
        <f t="shared" si="47"/>
        <v>Costa</v>
      </c>
      <c r="K226" s="11" t="str">
        <f t="shared" si="47"/>
        <v>Remada unilteral</v>
      </c>
      <c r="L226" s="12" t="str">
        <f t="shared" si="47"/>
        <v>Peito</v>
      </c>
      <c r="M226" s="11" t="str">
        <f t="shared" si="47"/>
        <v>Supino declinado</v>
      </c>
      <c r="N226" s="12" t="str">
        <f t="shared" si="47"/>
        <v>Bíceps</v>
      </c>
      <c r="O226" s="11" t="str">
        <f t="shared" si="47"/>
        <v>Rosca concentrada</v>
      </c>
      <c r="P226" s="12" t="str">
        <f t="shared" si="47"/>
        <v>Tríceps</v>
      </c>
      <c r="Q226" s="11" t="str">
        <f t="shared" si="47"/>
        <v>Extensão de cotovelo (cabo)</v>
      </c>
      <c r="R226" s="11" t="str">
        <f t="shared" si="47"/>
        <v>AnteBraço</v>
      </c>
      <c r="S226" s="11" t="str">
        <f t="shared" si="47"/>
        <v>Rosca direta peg. pro.</v>
      </c>
      <c r="T226" s="11" t="str">
        <f t="shared" si="47"/>
        <v xml:space="preserve">Glúteo </v>
      </c>
      <c r="U226" s="11">
        <f t="shared" si="47"/>
        <v>0</v>
      </c>
      <c r="V226" s="12" t="str">
        <f t="shared" si="47"/>
        <v xml:space="preserve">Abdutor </v>
      </c>
      <c r="W226" s="11" t="str">
        <f t="shared" si="47"/>
        <v>Abdutor cabo</v>
      </c>
      <c r="X226" s="12" t="str">
        <f t="shared" si="47"/>
        <v xml:space="preserve">Adutor </v>
      </c>
      <c r="Y226" s="11" t="str">
        <f t="shared" si="47"/>
        <v>Adutor cabo</v>
      </c>
      <c r="Z226" s="12" t="str">
        <f t="shared" si="47"/>
        <v>Coxa (Ant)</v>
      </c>
      <c r="AA226" s="11" t="str">
        <f t="shared" si="47"/>
        <v>Extensão de perna</v>
      </c>
      <c r="AB226" s="12" t="str">
        <f t="shared" si="47"/>
        <v>Coxa (Pos)</v>
      </c>
      <c r="AC226" s="11" t="str">
        <f t="shared" si="47"/>
        <v>Flexora em pé</v>
      </c>
      <c r="AD226" s="12" t="str">
        <f t="shared" si="47"/>
        <v>Perna</v>
      </c>
      <c r="AE226" s="11" t="str">
        <f t="shared" si="47"/>
        <v>Burrinho maq.</v>
      </c>
      <c r="AF226" s="12" t="str">
        <f t="shared" si="47"/>
        <v>Abdominal</v>
      </c>
      <c r="AG226" s="11" t="str">
        <f t="shared" si="47"/>
        <v>Flexão lateral</v>
      </c>
    </row>
    <row r="227" spans="1:33" x14ac:dyDescent="0.25">
      <c r="A227" s="344"/>
      <c r="B227" s="11">
        <f t="shared" si="48"/>
        <v>0</v>
      </c>
      <c r="C227" s="11" t="str">
        <f t="shared" si="49"/>
        <v xml:space="preserve"> </v>
      </c>
      <c r="D227" s="11" t="str">
        <f t="shared" si="47"/>
        <v xml:space="preserve">Trapézio </v>
      </c>
      <c r="E227" s="11">
        <f t="shared" si="47"/>
        <v>0</v>
      </c>
      <c r="F227" s="11" t="str">
        <f t="shared" si="47"/>
        <v>Ombro (Cla/Acr)</v>
      </c>
      <c r="G227" s="11">
        <f t="shared" si="47"/>
        <v>0</v>
      </c>
      <c r="H227" s="12" t="str">
        <f t="shared" si="47"/>
        <v>Ombro (Esp)</v>
      </c>
      <c r="I227" s="11">
        <f t="shared" si="47"/>
        <v>0</v>
      </c>
      <c r="J227" s="12" t="str">
        <f t="shared" si="47"/>
        <v>Costa</v>
      </c>
      <c r="K227" s="11" t="str">
        <f t="shared" si="47"/>
        <v>Remada curvada</v>
      </c>
      <c r="L227" s="12" t="str">
        <f t="shared" si="47"/>
        <v>Peito</v>
      </c>
      <c r="M227" s="11" t="str">
        <f t="shared" si="47"/>
        <v>Crucifixo</v>
      </c>
      <c r="N227" s="12" t="str">
        <f t="shared" si="47"/>
        <v>Bíceps</v>
      </c>
      <c r="O227" s="11" t="str">
        <f t="shared" si="47"/>
        <v>Rosca scott</v>
      </c>
      <c r="P227" s="12" t="str">
        <f t="shared" si="47"/>
        <v>Tríceps</v>
      </c>
      <c r="Q227" s="11">
        <f t="shared" si="47"/>
        <v>0</v>
      </c>
      <c r="R227" s="11" t="str">
        <f t="shared" si="47"/>
        <v>AnteBraço</v>
      </c>
      <c r="S227" s="11" t="str">
        <f t="shared" si="47"/>
        <v>Extensão de cotovelo</v>
      </c>
      <c r="T227" s="11" t="str">
        <f t="shared" si="47"/>
        <v xml:space="preserve">Glúteo </v>
      </c>
      <c r="U227" s="11">
        <f t="shared" si="47"/>
        <v>0</v>
      </c>
      <c r="V227" s="12" t="str">
        <f t="shared" si="47"/>
        <v xml:space="preserve">Abdutor </v>
      </c>
      <c r="W227" s="11">
        <f t="shared" si="47"/>
        <v>0</v>
      </c>
      <c r="X227" s="12" t="str">
        <f t="shared" si="47"/>
        <v xml:space="preserve">Adutor </v>
      </c>
      <c r="Y227" s="11">
        <f t="shared" si="47"/>
        <v>0</v>
      </c>
      <c r="Z227" s="12" t="str">
        <f t="shared" si="47"/>
        <v>Coxa (Ant)</v>
      </c>
      <c r="AA227" s="11" t="str">
        <f t="shared" si="47"/>
        <v>Leg press</v>
      </c>
      <c r="AB227" s="12" t="str">
        <f t="shared" si="47"/>
        <v>Coxa (Pos)</v>
      </c>
      <c r="AC227" s="11" t="str">
        <f t="shared" si="47"/>
        <v>Flexora sentado</v>
      </c>
      <c r="AD227" s="12" t="str">
        <f t="shared" si="47"/>
        <v>Perna</v>
      </c>
      <c r="AE227" s="11" t="str">
        <f t="shared" si="47"/>
        <v>Tibial</v>
      </c>
      <c r="AF227" s="12" t="str">
        <f t="shared" si="47"/>
        <v>Abdominal</v>
      </c>
      <c r="AG227" s="11">
        <f t="shared" si="47"/>
        <v>0</v>
      </c>
    </row>
    <row r="228" spans="1:33" x14ac:dyDescent="0.25">
      <c r="A228" s="344"/>
      <c r="B228" s="11">
        <f t="shared" si="48"/>
        <v>0</v>
      </c>
      <c r="C228" s="11" t="str">
        <f t="shared" si="49"/>
        <v xml:space="preserve"> </v>
      </c>
      <c r="D228" s="11" t="str">
        <f t="shared" si="47"/>
        <v xml:space="preserve">Trapézio </v>
      </c>
      <c r="E228" s="11">
        <f t="shared" si="47"/>
        <v>0</v>
      </c>
      <c r="F228" s="11" t="str">
        <f t="shared" si="47"/>
        <v>Ombro (Cla/Acr)</v>
      </c>
      <c r="G228" s="11">
        <f t="shared" si="47"/>
        <v>0</v>
      </c>
      <c r="H228" s="12" t="str">
        <f t="shared" si="47"/>
        <v>Ombro (Esp)</v>
      </c>
      <c r="I228" s="11">
        <f t="shared" si="47"/>
        <v>0</v>
      </c>
      <c r="J228" s="12" t="str">
        <f t="shared" si="47"/>
        <v>Costa</v>
      </c>
      <c r="K228" s="11" t="str">
        <f t="shared" si="47"/>
        <v>Levantamento terra</v>
      </c>
      <c r="L228" s="12" t="str">
        <f t="shared" si="47"/>
        <v>Peito</v>
      </c>
      <c r="M228" s="11" t="str">
        <f t="shared" si="47"/>
        <v>Cross over</v>
      </c>
      <c r="N228" s="12" t="str">
        <f t="shared" si="47"/>
        <v>Bíceps</v>
      </c>
      <c r="O228" s="11">
        <f t="shared" si="47"/>
        <v>0</v>
      </c>
      <c r="P228" s="12" t="str">
        <f t="shared" si="47"/>
        <v>Tríceps</v>
      </c>
      <c r="Q228" s="11">
        <f t="shared" si="47"/>
        <v>0</v>
      </c>
      <c r="R228" s="11" t="str">
        <f t="shared" si="47"/>
        <v>AnteBraço</v>
      </c>
      <c r="S228" s="11" t="str">
        <f t="shared" si="47"/>
        <v>Extensão cot. uni.</v>
      </c>
      <c r="T228" s="11" t="str">
        <f t="shared" si="47"/>
        <v xml:space="preserve">Glúteo </v>
      </c>
      <c r="U228" s="11">
        <f t="shared" si="47"/>
        <v>0</v>
      </c>
      <c r="V228" s="12" t="str">
        <f t="shared" si="47"/>
        <v xml:space="preserve">Abdutor </v>
      </c>
      <c r="W228" s="11">
        <f t="shared" si="47"/>
        <v>0</v>
      </c>
      <c r="X228" s="12" t="str">
        <f t="shared" si="47"/>
        <v xml:space="preserve">Adutor </v>
      </c>
      <c r="Y228" s="11">
        <f t="shared" si="47"/>
        <v>0</v>
      </c>
      <c r="Z228" s="12" t="str">
        <f t="shared" si="47"/>
        <v>Coxa (Ant)</v>
      </c>
      <c r="AA228" s="11" t="str">
        <f t="shared" si="47"/>
        <v>Avanço</v>
      </c>
      <c r="AB228" s="12" t="str">
        <f t="shared" si="47"/>
        <v>Coxa (Pos)</v>
      </c>
      <c r="AC228" s="11">
        <f t="shared" si="47"/>
        <v>0</v>
      </c>
      <c r="AD228" s="12" t="str">
        <f t="shared" si="47"/>
        <v>Perna</v>
      </c>
      <c r="AE228" s="11">
        <f t="shared" si="47"/>
        <v>0</v>
      </c>
      <c r="AF228" s="12" t="str">
        <f t="shared" si="47"/>
        <v>Abdominal</v>
      </c>
      <c r="AG228" s="11">
        <f t="shared" si="47"/>
        <v>0</v>
      </c>
    </row>
    <row r="229" spans="1:33" x14ac:dyDescent="0.25">
      <c r="A229" s="344"/>
      <c r="B229" s="11">
        <f t="shared" si="48"/>
        <v>0</v>
      </c>
      <c r="C229" s="11" t="str">
        <f t="shared" si="49"/>
        <v xml:space="preserve"> </v>
      </c>
      <c r="D229" s="11" t="str">
        <f t="shared" si="47"/>
        <v xml:space="preserve">Trapézio </v>
      </c>
      <c r="E229" s="11">
        <f t="shared" si="47"/>
        <v>0</v>
      </c>
      <c r="F229" s="11" t="str">
        <f t="shared" si="47"/>
        <v>Ombro (Cla/Acr)</v>
      </c>
      <c r="G229" s="11">
        <f t="shared" si="47"/>
        <v>0</v>
      </c>
      <c r="H229" s="12" t="str">
        <f t="shared" si="47"/>
        <v>Ombro (Esp)</v>
      </c>
      <c r="I229" s="11">
        <f t="shared" si="47"/>
        <v>0</v>
      </c>
      <c r="J229" s="12" t="str">
        <f t="shared" si="47"/>
        <v>Costa</v>
      </c>
      <c r="K229" s="11" t="str">
        <f t="shared" si="47"/>
        <v>Hiperextensão</v>
      </c>
      <c r="L229" s="12" t="str">
        <f t="shared" si="47"/>
        <v>Peito</v>
      </c>
      <c r="M229" s="11" t="str">
        <f t="shared" si="47"/>
        <v>Voador</v>
      </c>
      <c r="N229" s="12" t="str">
        <f t="shared" si="47"/>
        <v>Bíceps</v>
      </c>
      <c r="O229" s="11">
        <f t="shared" si="47"/>
        <v>0</v>
      </c>
      <c r="P229" s="12" t="str">
        <f t="shared" si="47"/>
        <v>Tríceps</v>
      </c>
      <c r="Q229" s="11">
        <f t="shared" si="47"/>
        <v>0</v>
      </c>
      <c r="R229" s="11" t="str">
        <f t="shared" si="47"/>
        <v>AnteBraço</v>
      </c>
      <c r="S229" s="11" t="str">
        <f t="shared" si="47"/>
        <v>Tríceps uni. Curvado</v>
      </c>
      <c r="T229" s="11" t="str">
        <f t="shared" si="47"/>
        <v xml:space="preserve">Glúteo </v>
      </c>
      <c r="U229" s="11">
        <f t="shared" si="47"/>
        <v>0</v>
      </c>
      <c r="V229" s="12" t="str">
        <f t="shared" si="47"/>
        <v xml:space="preserve">Abdutor </v>
      </c>
      <c r="W229" s="11">
        <f t="shared" si="47"/>
        <v>0</v>
      </c>
      <c r="X229" s="12" t="str">
        <f t="shared" si="47"/>
        <v xml:space="preserve">Adutor </v>
      </c>
      <c r="Y229" s="11">
        <f t="shared" si="47"/>
        <v>0</v>
      </c>
      <c r="Z229" s="12" t="str">
        <f t="shared" si="47"/>
        <v>Coxa (Ant)</v>
      </c>
      <c r="AA229" s="11">
        <f t="shared" si="47"/>
        <v>0</v>
      </c>
      <c r="AB229" s="12" t="str">
        <f t="shared" si="47"/>
        <v>Coxa (Pos)</v>
      </c>
      <c r="AC229" s="11">
        <f t="shared" si="47"/>
        <v>0</v>
      </c>
      <c r="AD229" s="12" t="str">
        <f t="shared" si="47"/>
        <v>Perna</v>
      </c>
      <c r="AE229" s="11">
        <f t="shared" si="47"/>
        <v>0</v>
      </c>
      <c r="AF229" s="12" t="str">
        <f t="shared" si="47"/>
        <v>Abdominal</v>
      </c>
      <c r="AG229" s="11">
        <f t="shared" si="47"/>
        <v>0</v>
      </c>
    </row>
    <row r="230" spans="1:33" x14ac:dyDescent="0.25">
      <c r="A230" s="344"/>
      <c r="B230" s="11">
        <f t="shared" si="48"/>
        <v>0</v>
      </c>
      <c r="C230" s="11" t="str">
        <f t="shared" si="49"/>
        <v xml:space="preserve"> </v>
      </c>
      <c r="D230" s="11" t="str">
        <f t="shared" si="47"/>
        <v xml:space="preserve">Trapézio </v>
      </c>
      <c r="E230" s="11">
        <f t="shared" si="47"/>
        <v>0</v>
      </c>
      <c r="F230" s="11" t="str">
        <f t="shared" si="47"/>
        <v>Ombro (Cla/Acr)</v>
      </c>
      <c r="G230" s="11">
        <f t="shared" si="47"/>
        <v>0</v>
      </c>
      <c r="H230" s="12" t="str">
        <f t="shared" si="47"/>
        <v>Ombro (Esp)</v>
      </c>
      <c r="I230" s="11">
        <f t="shared" si="47"/>
        <v>0</v>
      </c>
      <c r="J230" s="12" t="str">
        <f t="shared" si="47"/>
        <v>Costa</v>
      </c>
      <c r="K230" s="11">
        <f t="shared" si="47"/>
        <v>0</v>
      </c>
      <c r="L230" s="12" t="str">
        <f t="shared" si="47"/>
        <v>Peito</v>
      </c>
      <c r="M230" s="11" t="str">
        <f t="shared" si="47"/>
        <v>Paralelas</v>
      </c>
      <c r="N230" s="12" t="str">
        <f t="shared" si="47"/>
        <v>Bíceps</v>
      </c>
      <c r="O230" s="11">
        <f t="shared" si="47"/>
        <v>0</v>
      </c>
      <c r="P230" s="12" t="str">
        <f t="shared" si="47"/>
        <v>Tríceps</v>
      </c>
      <c r="Q230" s="11">
        <f t="shared" si="47"/>
        <v>0</v>
      </c>
      <c r="R230" s="11" t="str">
        <f t="shared" si="47"/>
        <v>AnteBraço</v>
      </c>
      <c r="S230" s="11">
        <f t="shared" si="47"/>
        <v>0</v>
      </c>
      <c r="T230" s="11" t="str">
        <f t="shared" si="47"/>
        <v xml:space="preserve">Glúteo </v>
      </c>
      <c r="U230" s="11">
        <f t="shared" si="47"/>
        <v>0</v>
      </c>
      <c r="V230" s="12" t="str">
        <f t="shared" si="47"/>
        <v xml:space="preserve">Abdutor </v>
      </c>
      <c r="W230" s="11">
        <f t="shared" si="47"/>
        <v>0</v>
      </c>
      <c r="X230" s="12" t="str">
        <f t="shared" si="47"/>
        <v xml:space="preserve">Adutor </v>
      </c>
      <c r="Y230" s="11">
        <f t="shared" si="47"/>
        <v>0</v>
      </c>
      <c r="Z230" s="12" t="str">
        <f t="shared" si="47"/>
        <v>Coxa (Ant)</v>
      </c>
      <c r="AA230" s="11">
        <f t="shared" si="47"/>
        <v>0</v>
      </c>
      <c r="AB230" s="12" t="str">
        <f t="shared" si="47"/>
        <v>Coxa (Pos)</v>
      </c>
      <c r="AC230" s="11">
        <f t="shared" si="47"/>
        <v>0</v>
      </c>
      <c r="AD230" s="12" t="str">
        <f t="shared" si="47"/>
        <v>Perna</v>
      </c>
      <c r="AE230" s="11">
        <f t="shared" si="47"/>
        <v>0</v>
      </c>
      <c r="AF230" s="12" t="str">
        <f t="shared" si="47"/>
        <v>Abdominal</v>
      </c>
      <c r="AG230" s="11">
        <f t="shared" si="47"/>
        <v>0</v>
      </c>
    </row>
    <row r="231" spans="1:33" x14ac:dyDescent="0.25">
      <c r="A231" s="344"/>
      <c r="B231" s="11">
        <f t="shared" si="48"/>
        <v>0</v>
      </c>
      <c r="C231" s="11" t="str">
        <f t="shared" si="49"/>
        <v xml:space="preserve"> </v>
      </c>
      <c r="D231" s="11" t="str">
        <f t="shared" si="47"/>
        <v xml:space="preserve">Trapézio </v>
      </c>
      <c r="E231" s="11">
        <f t="shared" si="47"/>
        <v>0</v>
      </c>
      <c r="F231" s="11" t="str">
        <f t="shared" si="47"/>
        <v>Ombro (Cla/Acr)</v>
      </c>
      <c r="G231" s="11">
        <f t="shared" si="47"/>
        <v>0</v>
      </c>
      <c r="H231" s="12" t="str">
        <f t="shared" si="47"/>
        <v>Ombro (Esp)</v>
      </c>
      <c r="I231" s="11">
        <f t="shared" si="47"/>
        <v>0</v>
      </c>
      <c r="J231" s="12" t="str">
        <f t="shared" si="47"/>
        <v>Costa</v>
      </c>
      <c r="K231" s="11">
        <f t="shared" si="47"/>
        <v>0</v>
      </c>
      <c r="L231" s="12" t="str">
        <f t="shared" si="47"/>
        <v>Peito</v>
      </c>
      <c r="M231" s="11">
        <f t="shared" si="47"/>
        <v>0</v>
      </c>
      <c r="N231" s="12" t="str">
        <f t="shared" si="47"/>
        <v>Bíceps</v>
      </c>
      <c r="O231" s="11">
        <f t="shared" si="47"/>
        <v>0</v>
      </c>
      <c r="P231" s="12" t="str">
        <f t="shared" si="47"/>
        <v>Tríceps</v>
      </c>
      <c r="Q231" s="11">
        <f t="shared" si="47"/>
        <v>0</v>
      </c>
      <c r="R231" s="11" t="str">
        <f t="shared" si="47"/>
        <v>AnteBraço</v>
      </c>
      <c r="S231" s="11">
        <f t="shared" si="47"/>
        <v>0</v>
      </c>
      <c r="T231" s="11" t="str">
        <f t="shared" si="47"/>
        <v xml:space="preserve">Glúteo </v>
      </c>
      <c r="U231" s="11">
        <f t="shared" si="47"/>
        <v>0</v>
      </c>
      <c r="V231" s="12" t="str">
        <f t="shared" si="47"/>
        <v xml:space="preserve">Abdutor </v>
      </c>
      <c r="W231" s="11">
        <f t="shared" si="47"/>
        <v>0</v>
      </c>
      <c r="X231" s="12" t="str">
        <f t="shared" si="47"/>
        <v xml:space="preserve">Adutor </v>
      </c>
      <c r="Y231" s="11">
        <f t="shared" si="47"/>
        <v>0</v>
      </c>
      <c r="Z231" s="12" t="str">
        <f t="shared" si="47"/>
        <v>Coxa (Ant)</v>
      </c>
      <c r="AA231" s="11">
        <f t="shared" si="47"/>
        <v>0</v>
      </c>
      <c r="AB231" s="12" t="str">
        <f t="shared" si="47"/>
        <v>Coxa (Pos)</v>
      </c>
      <c r="AC231" s="11">
        <f t="shared" si="47"/>
        <v>0</v>
      </c>
      <c r="AD231" s="12" t="str">
        <f t="shared" si="47"/>
        <v>Perna</v>
      </c>
      <c r="AE231" s="11">
        <f t="shared" si="47"/>
        <v>0</v>
      </c>
      <c r="AF231" s="12" t="str">
        <f t="shared" si="47"/>
        <v>Abdominal</v>
      </c>
      <c r="AG231" s="11">
        <f t="shared" si="47"/>
        <v>0</v>
      </c>
    </row>
    <row r="232" spans="1:33" x14ac:dyDescent="0.25">
      <c r="A232" s="344"/>
      <c r="B232" s="11">
        <f t="shared" si="48"/>
        <v>0</v>
      </c>
      <c r="C232" s="11" t="str">
        <f t="shared" si="49"/>
        <v xml:space="preserve"> </v>
      </c>
      <c r="D232" s="11" t="str">
        <f t="shared" si="47"/>
        <v xml:space="preserve">Trapézio </v>
      </c>
      <c r="E232" s="11">
        <f t="shared" si="47"/>
        <v>0</v>
      </c>
      <c r="F232" s="11" t="str">
        <f t="shared" si="47"/>
        <v>Ombro (Cla/Acr)</v>
      </c>
      <c r="G232" s="11">
        <f t="shared" si="47"/>
        <v>0</v>
      </c>
      <c r="H232" s="12" t="str">
        <f t="shared" si="47"/>
        <v>Ombro (Esp)</v>
      </c>
      <c r="I232" s="11">
        <f t="shared" si="47"/>
        <v>0</v>
      </c>
      <c r="J232" s="12" t="str">
        <f t="shared" si="47"/>
        <v>Costa</v>
      </c>
      <c r="K232" s="11">
        <f t="shared" si="47"/>
        <v>0</v>
      </c>
      <c r="L232" s="12" t="str">
        <f t="shared" si="47"/>
        <v>Peito</v>
      </c>
      <c r="M232" s="11">
        <f t="shared" si="47"/>
        <v>0</v>
      </c>
      <c r="N232" s="12" t="str">
        <f t="shared" si="47"/>
        <v>Bíceps</v>
      </c>
      <c r="O232" s="11">
        <f t="shared" si="47"/>
        <v>0</v>
      </c>
      <c r="P232" s="12" t="str">
        <f t="shared" si="47"/>
        <v>Tríceps</v>
      </c>
      <c r="Q232" s="11">
        <f t="shared" si="47"/>
        <v>0</v>
      </c>
      <c r="R232" s="11" t="str">
        <f t="shared" si="47"/>
        <v>AnteBraço</v>
      </c>
      <c r="S232" s="11">
        <f t="shared" ref="D232:AG240" si="50">S212</f>
        <v>0</v>
      </c>
      <c r="T232" s="11" t="str">
        <f t="shared" si="50"/>
        <v xml:space="preserve">Glúteo </v>
      </c>
      <c r="U232" s="11">
        <f t="shared" si="50"/>
        <v>0</v>
      </c>
      <c r="V232" s="12" t="str">
        <f t="shared" si="50"/>
        <v xml:space="preserve">Abdutor </v>
      </c>
      <c r="W232" s="11">
        <f t="shared" si="50"/>
        <v>0</v>
      </c>
      <c r="X232" s="12" t="str">
        <f t="shared" si="50"/>
        <v xml:space="preserve">Adutor </v>
      </c>
      <c r="Y232" s="11">
        <f t="shared" si="50"/>
        <v>0</v>
      </c>
      <c r="Z232" s="12" t="str">
        <f t="shared" si="50"/>
        <v>Coxa (Ant)</v>
      </c>
      <c r="AA232" s="11">
        <f t="shared" si="50"/>
        <v>0</v>
      </c>
      <c r="AB232" s="12" t="str">
        <f t="shared" si="50"/>
        <v>Coxa (Pos)</v>
      </c>
      <c r="AC232" s="11">
        <f t="shared" si="50"/>
        <v>0</v>
      </c>
      <c r="AD232" s="12" t="str">
        <f t="shared" si="50"/>
        <v>Perna</v>
      </c>
      <c r="AE232" s="11">
        <f t="shared" si="50"/>
        <v>0</v>
      </c>
      <c r="AF232" s="12" t="str">
        <f t="shared" si="50"/>
        <v>Abdominal</v>
      </c>
      <c r="AG232" s="11">
        <f t="shared" si="50"/>
        <v>0</v>
      </c>
    </row>
    <row r="233" spans="1:33" x14ac:dyDescent="0.25">
      <c r="A233" s="344"/>
      <c r="B233" s="11">
        <f t="shared" si="48"/>
        <v>0</v>
      </c>
      <c r="C233" s="11" t="str">
        <f t="shared" si="49"/>
        <v xml:space="preserve"> </v>
      </c>
      <c r="D233" s="11" t="str">
        <f t="shared" si="50"/>
        <v xml:space="preserve">Trapézio </v>
      </c>
      <c r="E233" s="11">
        <f t="shared" si="50"/>
        <v>0</v>
      </c>
      <c r="F233" s="11" t="str">
        <f t="shared" si="50"/>
        <v>Ombro (Cla/Acr)</v>
      </c>
      <c r="G233" s="11">
        <f t="shared" si="50"/>
        <v>0</v>
      </c>
      <c r="H233" s="12" t="str">
        <f t="shared" si="50"/>
        <v>Ombro (Esp)</v>
      </c>
      <c r="I233" s="11">
        <f t="shared" si="50"/>
        <v>0</v>
      </c>
      <c r="J233" s="12" t="str">
        <f t="shared" si="50"/>
        <v>Costa</v>
      </c>
      <c r="K233" s="11">
        <f t="shared" si="50"/>
        <v>0</v>
      </c>
      <c r="L233" s="12" t="str">
        <f t="shared" si="50"/>
        <v>Peito</v>
      </c>
      <c r="M233" s="11">
        <f t="shared" si="50"/>
        <v>0</v>
      </c>
      <c r="N233" s="12" t="str">
        <f t="shared" si="50"/>
        <v>Bíceps</v>
      </c>
      <c r="O233" s="11">
        <f t="shared" si="50"/>
        <v>0</v>
      </c>
      <c r="P233" s="12" t="str">
        <f t="shared" si="50"/>
        <v>Tríceps</v>
      </c>
      <c r="Q233" s="11">
        <f t="shared" si="50"/>
        <v>0</v>
      </c>
      <c r="R233" s="11" t="str">
        <f t="shared" si="50"/>
        <v>AnteBraço</v>
      </c>
      <c r="S233" s="11">
        <f t="shared" si="50"/>
        <v>0</v>
      </c>
      <c r="T233" s="11" t="str">
        <f t="shared" si="50"/>
        <v xml:space="preserve">Glúteo </v>
      </c>
      <c r="U233" s="11">
        <f t="shared" si="50"/>
        <v>0</v>
      </c>
      <c r="V233" s="12" t="str">
        <f t="shared" si="50"/>
        <v xml:space="preserve">Abdutor </v>
      </c>
      <c r="W233" s="11">
        <f t="shared" si="50"/>
        <v>0</v>
      </c>
      <c r="X233" s="12" t="str">
        <f t="shared" si="50"/>
        <v xml:space="preserve">Adutor </v>
      </c>
      <c r="Y233" s="11">
        <f t="shared" si="50"/>
        <v>0</v>
      </c>
      <c r="Z233" s="12" t="str">
        <f t="shared" si="50"/>
        <v>Coxa (Ant)</v>
      </c>
      <c r="AA233" s="11">
        <f t="shared" si="50"/>
        <v>0</v>
      </c>
      <c r="AB233" s="12" t="str">
        <f t="shared" si="50"/>
        <v>Coxa (Pos)</v>
      </c>
      <c r="AC233" s="11">
        <f t="shared" si="50"/>
        <v>0</v>
      </c>
      <c r="AD233" s="12" t="str">
        <f t="shared" si="50"/>
        <v>Perna</v>
      </c>
      <c r="AE233" s="11">
        <f t="shared" si="50"/>
        <v>0</v>
      </c>
      <c r="AF233" s="12" t="str">
        <f t="shared" si="50"/>
        <v>Abdominal</v>
      </c>
      <c r="AG233" s="11">
        <f t="shared" si="50"/>
        <v>0</v>
      </c>
    </row>
    <row r="234" spans="1:33" x14ac:dyDescent="0.25">
      <c r="A234" s="344"/>
      <c r="B234" s="11">
        <f t="shared" si="48"/>
        <v>0</v>
      </c>
      <c r="C234" s="11" t="str">
        <f t="shared" si="49"/>
        <v xml:space="preserve"> </v>
      </c>
      <c r="D234" s="11" t="str">
        <f t="shared" si="50"/>
        <v xml:space="preserve">Trapézio </v>
      </c>
      <c r="E234" s="11">
        <f t="shared" si="50"/>
        <v>0</v>
      </c>
      <c r="F234" s="11" t="str">
        <f t="shared" si="50"/>
        <v>Ombro (Cla/Acr)</v>
      </c>
      <c r="G234" s="11">
        <f t="shared" si="50"/>
        <v>0</v>
      </c>
      <c r="H234" s="12" t="str">
        <f t="shared" si="50"/>
        <v>Ombro (Esp)</v>
      </c>
      <c r="I234" s="11">
        <f t="shared" si="50"/>
        <v>0</v>
      </c>
      <c r="J234" s="12" t="str">
        <f t="shared" si="50"/>
        <v>Costa</v>
      </c>
      <c r="K234" s="11">
        <f t="shared" si="50"/>
        <v>0</v>
      </c>
      <c r="L234" s="12" t="str">
        <f t="shared" si="50"/>
        <v>Peito</v>
      </c>
      <c r="M234" s="11">
        <f t="shared" si="50"/>
        <v>0</v>
      </c>
      <c r="N234" s="12" t="str">
        <f t="shared" si="50"/>
        <v>Bíceps</v>
      </c>
      <c r="O234" s="11">
        <f t="shared" si="50"/>
        <v>0</v>
      </c>
      <c r="P234" s="12" t="str">
        <f t="shared" si="50"/>
        <v>Tríceps</v>
      </c>
      <c r="Q234" s="11">
        <f t="shared" si="50"/>
        <v>0</v>
      </c>
      <c r="R234" s="11" t="str">
        <f t="shared" si="50"/>
        <v>AnteBraço</v>
      </c>
      <c r="S234" s="11">
        <f t="shared" si="50"/>
        <v>0</v>
      </c>
      <c r="T234" s="11" t="str">
        <f t="shared" si="50"/>
        <v xml:space="preserve">Glúteo </v>
      </c>
      <c r="U234" s="11">
        <f t="shared" si="50"/>
        <v>0</v>
      </c>
      <c r="V234" s="12" t="str">
        <f t="shared" si="50"/>
        <v xml:space="preserve">Abdutor </v>
      </c>
      <c r="W234" s="11">
        <f t="shared" si="50"/>
        <v>0</v>
      </c>
      <c r="X234" s="12" t="str">
        <f t="shared" si="50"/>
        <v xml:space="preserve">Adutor </v>
      </c>
      <c r="Y234" s="11">
        <f t="shared" si="50"/>
        <v>0</v>
      </c>
      <c r="Z234" s="12" t="str">
        <f t="shared" si="50"/>
        <v>Coxa (Ant)</v>
      </c>
      <c r="AA234" s="11">
        <f t="shared" si="50"/>
        <v>0</v>
      </c>
      <c r="AB234" s="12" t="str">
        <f t="shared" si="50"/>
        <v>Coxa (Pos)</v>
      </c>
      <c r="AC234" s="11">
        <f t="shared" si="50"/>
        <v>0</v>
      </c>
      <c r="AD234" s="12" t="str">
        <f t="shared" si="50"/>
        <v>Perna</v>
      </c>
      <c r="AE234" s="11">
        <f t="shared" si="50"/>
        <v>0</v>
      </c>
      <c r="AF234" s="12" t="str">
        <f t="shared" si="50"/>
        <v>Abdominal</v>
      </c>
      <c r="AG234" s="11">
        <f t="shared" si="50"/>
        <v>0</v>
      </c>
    </row>
    <row r="235" spans="1:33" x14ac:dyDescent="0.25">
      <c r="A235" s="344"/>
      <c r="B235" s="11">
        <f t="shared" si="48"/>
        <v>0</v>
      </c>
      <c r="C235" s="11" t="str">
        <f t="shared" si="49"/>
        <v xml:space="preserve"> </v>
      </c>
      <c r="D235" s="11" t="str">
        <f t="shared" si="50"/>
        <v xml:space="preserve">Trapézio </v>
      </c>
      <c r="E235" s="11">
        <f t="shared" si="50"/>
        <v>0</v>
      </c>
      <c r="F235" s="11" t="str">
        <f t="shared" si="50"/>
        <v>Ombro (Cla/Acr)</v>
      </c>
      <c r="G235" s="11">
        <f t="shared" si="50"/>
        <v>0</v>
      </c>
      <c r="H235" s="12" t="str">
        <f t="shared" si="50"/>
        <v>Ombro (Esp)</v>
      </c>
      <c r="I235" s="11">
        <f t="shared" si="50"/>
        <v>0</v>
      </c>
      <c r="J235" s="12" t="str">
        <f t="shared" si="50"/>
        <v>Costa</v>
      </c>
      <c r="K235" s="11">
        <f t="shared" si="50"/>
        <v>0</v>
      </c>
      <c r="L235" s="12" t="str">
        <f t="shared" si="50"/>
        <v>Peito</v>
      </c>
      <c r="M235" s="11">
        <f t="shared" si="50"/>
        <v>0</v>
      </c>
      <c r="N235" s="12" t="str">
        <f t="shared" si="50"/>
        <v>Bíceps</v>
      </c>
      <c r="O235" s="11">
        <f t="shared" si="50"/>
        <v>0</v>
      </c>
      <c r="P235" s="12" t="str">
        <f t="shared" si="50"/>
        <v>Tríceps</v>
      </c>
      <c r="Q235" s="11">
        <f t="shared" si="50"/>
        <v>0</v>
      </c>
      <c r="R235" s="11" t="str">
        <f t="shared" si="50"/>
        <v>AnteBraço</v>
      </c>
      <c r="S235" s="11">
        <f t="shared" si="50"/>
        <v>0</v>
      </c>
      <c r="T235" s="11" t="str">
        <f t="shared" si="50"/>
        <v xml:space="preserve">Glúteo </v>
      </c>
      <c r="U235" s="11">
        <f t="shared" si="50"/>
        <v>0</v>
      </c>
      <c r="V235" s="12" t="str">
        <f t="shared" si="50"/>
        <v xml:space="preserve">Abdutor </v>
      </c>
      <c r="W235" s="11">
        <f t="shared" si="50"/>
        <v>0</v>
      </c>
      <c r="X235" s="12" t="str">
        <f t="shared" si="50"/>
        <v xml:space="preserve">Adutor </v>
      </c>
      <c r="Y235" s="11">
        <f t="shared" si="50"/>
        <v>0</v>
      </c>
      <c r="Z235" s="12" t="str">
        <f t="shared" si="50"/>
        <v>Coxa (Ant)</v>
      </c>
      <c r="AA235" s="11">
        <f t="shared" si="50"/>
        <v>0</v>
      </c>
      <c r="AB235" s="12" t="str">
        <f t="shared" si="50"/>
        <v>Coxa (Pos)</v>
      </c>
      <c r="AC235" s="11">
        <f t="shared" si="50"/>
        <v>0</v>
      </c>
      <c r="AD235" s="12" t="str">
        <f t="shared" si="50"/>
        <v>Perna</v>
      </c>
      <c r="AE235" s="11">
        <f t="shared" si="50"/>
        <v>0</v>
      </c>
      <c r="AF235" s="12" t="str">
        <f t="shared" si="50"/>
        <v>Abdominal</v>
      </c>
      <c r="AG235" s="11">
        <f t="shared" si="50"/>
        <v>0</v>
      </c>
    </row>
    <row r="236" spans="1:33" x14ac:dyDescent="0.25">
      <c r="A236" s="344"/>
      <c r="B236" s="11">
        <f t="shared" si="48"/>
        <v>0</v>
      </c>
      <c r="C236" s="11" t="str">
        <f t="shared" si="49"/>
        <v xml:space="preserve"> </v>
      </c>
      <c r="D236" s="11" t="str">
        <f t="shared" si="50"/>
        <v xml:space="preserve">Trapézio </v>
      </c>
      <c r="E236" s="11">
        <f t="shared" si="50"/>
        <v>0</v>
      </c>
      <c r="F236" s="11" t="str">
        <f t="shared" si="50"/>
        <v>Ombro (Cla/Acr)</v>
      </c>
      <c r="G236" s="11">
        <f t="shared" si="50"/>
        <v>0</v>
      </c>
      <c r="H236" s="12" t="str">
        <f t="shared" si="50"/>
        <v>Ombro (Esp)</v>
      </c>
      <c r="I236" s="11">
        <f t="shared" si="50"/>
        <v>0</v>
      </c>
      <c r="J236" s="12" t="str">
        <f t="shared" si="50"/>
        <v>Costa</v>
      </c>
      <c r="K236" s="11">
        <f t="shared" si="50"/>
        <v>0</v>
      </c>
      <c r="L236" s="12" t="str">
        <f t="shared" si="50"/>
        <v>Peito</v>
      </c>
      <c r="M236" s="11">
        <f t="shared" si="50"/>
        <v>0</v>
      </c>
      <c r="N236" s="12" t="str">
        <f t="shared" si="50"/>
        <v>Bíceps</v>
      </c>
      <c r="O236" s="11">
        <f t="shared" si="50"/>
        <v>0</v>
      </c>
      <c r="P236" s="12" t="str">
        <f t="shared" si="50"/>
        <v>Tríceps</v>
      </c>
      <c r="Q236" s="11">
        <f t="shared" si="50"/>
        <v>0</v>
      </c>
      <c r="R236" s="11" t="str">
        <f t="shared" si="50"/>
        <v>AnteBraço</v>
      </c>
      <c r="S236" s="11">
        <f t="shared" si="50"/>
        <v>0</v>
      </c>
      <c r="T236" s="11" t="str">
        <f t="shared" si="50"/>
        <v xml:space="preserve">Glúteo </v>
      </c>
      <c r="U236" s="11">
        <f t="shared" si="50"/>
        <v>0</v>
      </c>
      <c r="V236" s="12" t="str">
        <f t="shared" si="50"/>
        <v xml:space="preserve">Abdutor </v>
      </c>
      <c r="W236" s="11">
        <f t="shared" si="50"/>
        <v>0</v>
      </c>
      <c r="X236" s="12" t="str">
        <f t="shared" si="50"/>
        <v xml:space="preserve">Adutor </v>
      </c>
      <c r="Y236" s="11">
        <f t="shared" si="50"/>
        <v>0</v>
      </c>
      <c r="Z236" s="12" t="str">
        <f t="shared" si="50"/>
        <v>Coxa (Ant)</v>
      </c>
      <c r="AA236" s="11">
        <f t="shared" si="50"/>
        <v>0</v>
      </c>
      <c r="AB236" s="12" t="str">
        <f t="shared" si="50"/>
        <v>Coxa (Pos)</v>
      </c>
      <c r="AC236" s="11">
        <f t="shared" si="50"/>
        <v>0</v>
      </c>
      <c r="AD236" s="12" t="str">
        <f t="shared" si="50"/>
        <v>Perna</v>
      </c>
      <c r="AE236" s="11">
        <f t="shared" si="50"/>
        <v>0</v>
      </c>
      <c r="AF236" s="12" t="str">
        <f t="shared" si="50"/>
        <v>Abdominal</v>
      </c>
      <c r="AG236" s="11">
        <f t="shared" si="50"/>
        <v>0</v>
      </c>
    </row>
    <row r="237" spans="1:33" x14ac:dyDescent="0.25">
      <c r="A237" s="344"/>
      <c r="B237" s="11">
        <f t="shared" si="48"/>
        <v>0</v>
      </c>
      <c r="C237" s="11" t="str">
        <f t="shared" si="49"/>
        <v xml:space="preserve"> </v>
      </c>
      <c r="D237" s="11" t="str">
        <f t="shared" si="50"/>
        <v xml:space="preserve">Trapézio </v>
      </c>
      <c r="E237" s="11">
        <f t="shared" si="50"/>
        <v>0</v>
      </c>
      <c r="F237" s="11" t="str">
        <f t="shared" si="50"/>
        <v>Ombro (Cla/Acr)</v>
      </c>
      <c r="G237" s="11">
        <f t="shared" si="50"/>
        <v>0</v>
      </c>
      <c r="H237" s="12" t="str">
        <f t="shared" si="50"/>
        <v>Ombro (Esp)</v>
      </c>
      <c r="I237" s="11">
        <f t="shared" si="50"/>
        <v>0</v>
      </c>
      <c r="J237" s="12" t="str">
        <f t="shared" si="50"/>
        <v>Costa</v>
      </c>
      <c r="K237" s="11">
        <f t="shared" si="50"/>
        <v>0</v>
      </c>
      <c r="L237" s="12" t="str">
        <f t="shared" si="50"/>
        <v>Peito</v>
      </c>
      <c r="M237" s="11">
        <f t="shared" si="50"/>
        <v>0</v>
      </c>
      <c r="N237" s="12" t="str">
        <f t="shared" si="50"/>
        <v>Bíceps</v>
      </c>
      <c r="O237" s="11">
        <f t="shared" si="50"/>
        <v>0</v>
      </c>
      <c r="P237" s="12" t="str">
        <f t="shared" si="50"/>
        <v>Tríceps</v>
      </c>
      <c r="Q237" s="11">
        <f t="shared" si="50"/>
        <v>0</v>
      </c>
      <c r="R237" s="11" t="str">
        <f t="shared" si="50"/>
        <v>AnteBraço</v>
      </c>
      <c r="S237" s="11">
        <f t="shared" si="50"/>
        <v>0</v>
      </c>
      <c r="T237" s="11" t="str">
        <f t="shared" si="50"/>
        <v xml:space="preserve">Glúteo </v>
      </c>
      <c r="U237" s="11">
        <f t="shared" si="50"/>
        <v>0</v>
      </c>
      <c r="V237" s="12" t="str">
        <f t="shared" si="50"/>
        <v xml:space="preserve">Abdutor </v>
      </c>
      <c r="W237" s="11">
        <f t="shared" si="50"/>
        <v>0</v>
      </c>
      <c r="X237" s="12" t="str">
        <f t="shared" si="50"/>
        <v xml:space="preserve">Adutor </v>
      </c>
      <c r="Y237" s="11">
        <f t="shared" si="50"/>
        <v>0</v>
      </c>
      <c r="Z237" s="12" t="str">
        <f t="shared" si="50"/>
        <v>Coxa (Ant)</v>
      </c>
      <c r="AA237" s="11">
        <f t="shared" si="50"/>
        <v>0</v>
      </c>
      <c r="AB237" s="12" t="str">
        <f t="shared" si="50"/>
        <v>Coxa (Pos)</v>
      </c>
      <c r="AC237" s="11">
        <f t="shared" si="50"/>
        <v>0</v>
      </c>
      <c r="AD237" s="12" t="str">
        <f t="shared" si="50"/>
        <v>Perna</v>
      </c>
      <c r="AE237" s="11">
        <f t="shared" si="50"/>
        <v>0</v>
      </c>
      <c r="AF237" s="12" t="str">
        <f t="shared" si="50"/>
        <v>Abdominal</v>
      </c>
      <c r="AG237" s="11">
        <f t="shared" si="50"/>
        <v>0</v>
      </c>
    </row>
    <row r="238" spans="1:33" x14ac:dyDescent="0.25">
      <c r="A238" s="344"/>
      <c r="B238" s="11">
        <f t="shared" si="48"/>
        <v>0</v>
      </c>
      <c r="C238" s="11" t="str">
        <f t="shared" si="49"/>
        <v xml:space="preserve"> </v>
      </c>
      <c r="D238" s="11" t="str">
        <f t="shared" si="50"/>
        <v xml:space="preserve">Trapézio </v>
      </c>
      <c r="E238" s="11">
        <f t="shared" si="50"/>
        <v>0</v>
      </c>
      <c r="F238" s="11" t="str">
        <f t="shared" si="50"/>
        <v>Ombro (Cla/Acr)</v>
      </c>
      <c r="G238" s="11">
        <f t="shared" si="50"/>
        <v>0</v>
      </c>
      <c r="H238" s="12" t="str">
        <f t="shared" si="50"/>
        <v>Ombro (Esp)</v>
      </c>
      <c r="I238" s="11">
        <f t="shared" si="50"/>
        <v>0</v>
      </c>
      <c r="J238" s="12" t="str">
        <f t="shared" si="50"/>
        <v>Costa</v>
      </c>
      <c r="K238" s="11">
        <f t="shared" si="50"/>
        <v>0</v>
      </c>
      <c r="L238" s="12" t="str">
        <f t="shared" si="50"/>
        <v>Peito</v>
      </c>
      <c r="M238" s="11">
        <f t="shared" si="50"/>
        <v>0</v>
      </c>
      <c r="N238" s="12" t="str">
        <f t="shared" si="50"/>
        <v>Bíceps</v>
      </c>
      <c r="O238" s="11">
        <f t="shared" si="50"/>
        <v>0</v>
      </c>
      <c r="P238" s="12" t="str">
        <f t="shared" si="50"/>
        <v>Tríceps</v>
      </c>
      <c r="Q238" s="11">
        <f t="shared" si="50"/>
        <v>0</v>
      </c>
      <c r="R238" s="11" t="str">
        <f t="shared" si="50"/>
        <v>AnteBraço</v>
      </c>
      <c r="S238" s="11">
        <f t="shared" si="50"/>
        <v>0</v>
      </c>
      <c r="T238" s="11" t="str">
        <f t="shared" si="50"/>
        <v xml:space="preserve">Glúteo </v>
      </c>
      <c r="U238" s="11">
        <f t="shared" si="50"/>
        <v>0</v>
      </c>
      <c r="V238" s="12" t="str">
        <f t="shared" si="50"/>
        <v xml:space="preserve">Abdutor </v>
      </c>
      <c r="W238" s="11">
        <f t="shared" si="50"/>
        <v>0</v>
      </c>
      <c r="X238" s="12" t="str">
        <f t="shared" si="50"/>
        <v xml:space="preserve">Adutor </v>
      </c>
      <c r="Y238" s="11">
        <f t="shared" si="50"/>
        <v>0</v>
      </c>
      <c r="Z238" s="12" t="str">
        <f t="shared" si="50"/>
        <v>Coxa (Ant)</v>
      </c>
      <c r="AA238" s="11">
        <f t="shared" si="50"/>
        <v>0</v>
      </c>
      <c r="AB238" s="12" t="str">
        <f t="shared" si="50"/>
        <v>Coxa (Pos)</v>
      </c>
      <c r="AC238" s="11">
        <f t="shared" si="50"/>
        <v>0</v>
      </c>
      <c r="AD238" s="12" t="str">
        <f t="shared" si="50"/>
        <v>Perna</v>
      </c>
      <c r="AE238" s="11">
        <f t="shared" si="50"/>
        <v>0</v>
      </c>
      <c r="AF238" s="12" t="str">
        <f t="shared" si="50"/>
        <v>Abdominal</v>
      </c>
      <c r="AG238" s="11">
        <f t="shared" si="50"/>
        <v>0</v>
      </c>
    </row>
    <row r="239" spans="1:33" x14ac:dyDescent="0.25">
      <c r="A239" s="344"/>
      <c r="B239" s="11">
        <f t="shared" si="48"/>
        <v>0</v>
      </c>
      <c r="C239" s="11" t="str">
        <f t="shared" si="49"/>
        <v xml:space="preserve"> </v>
      </c>
      <c r="D239" s="11" t="str">
        <f t="shared" si="50"/>
        <v xml:space="preserve">Trapézio </v>
      </c>
      <c r="E239" s="11">
        <f t="shared" si="50"/>
        <v>0</v>
      </c>
      <c r="F239" s="11" t="str">
        <f t="shared" si="50"/>
        <v>Ombro (Cla/Acr)</v>
      </c>
      <c r="G239" s="11">
        <f t="shared" si="50"/>
        <v>0</v>
      </c>
      <c r="H239" s="12" t="str">
        <f t="shared" si="50"/>
        <v>Ombro (Esp)</v>
      </c>
      <c r="I239" s="11">
        <f t="shared" si="50"/>
        <v>0</v>
      </c>
      <c r="J239" s="12" t="str">
        <f t="shared" si="50"/>
        <v>Costa</v>
      </c>
      <c r="K239" s="11">
        <f t="shared" si="50"/>
        <v>0</v>
      </c>
      <c r="L239" s="12" t="str">
        <f t="shared" si="50"/>
        <v>Peito</v>
      </c>
      <c r="M239" s="11">
        <f t="shared" si="50"/>
        <v>0</v>
      </c>
      <c r="N239" s="12" t="str">
        <f t="shared" si="50"/>
        <v>Bíceps</v>
      </c>
      <c r="O239" s="11">
        <f t="shared" si="50"/>
        <v>0</v>
      </c>
      <c r="P239" s="12" t="str">
        <f t="shared" si="50"/>
        <v>Tríceps</v>
      </c>
      <c r="Q239" s="11">
        <f t="shared" si="50"/>
        <v>0</v>
      </c>
      <c r="R239" s="11" t="str">
        <f t="shared" si="50"/>
        <v>AnteBraço</v>
      </c>
      <c r="S239" s="11">
        <f t="shared" si="50"/>
        <v>0</v>
      </c>
      <c r="T239" s="11" t="str">
        <f t="shared" si="50"/>
        <v xml:space="preserve">Glúteo </v>
      </c>
      <c r="U239" s="11">
        <f t="shared" si="50"/>
        <v>0</v>
      </c>
      <c r="V239" s="12" t="str">
        <f t="shared" si="50"/>
        <v xml:space="preserve">Abdutor </v>
      </c>
      <c r="W239" s="11">
        <f t="shared" si="50"/>
        <v>0</v>
      </c>
      <c r="X239" s="12" t="str">
        <f t="shared" si="50"/>
        <v xml:space="preserve">Adutor </v>
      </c>
      <c r="Y239" s="11">
        <f t="shared" si="50"/>
        <v>0</v>
      </c>
      <c r="Z239" s="12" t="str">
        <f t="shared" si="50"/>
        <v>Coxa (Ant)</v>
      </c>
      <c r="AA239" s="11">
        <f t="shared" si="50"/>
        <v>0</v>
      </c>
      <c r="AB239" s="12" t="str">
        <f t="shared" si="50"/>
        <v>Coxa (Pos)</v>
      </c>
      <c r="AC239" s="11">
        <f t="shared" si="50"/>
        <v>0</v>
      </c>
      <c r="AD239" s="12" t="str">
        <f t="shared" si="50"/>
        <v>Perna</v>
      </c>
      <c r="AE239" s="11">
        <f t="shared" si="50"/>
        <v>0</v>
      </c>
      <c r="AF239" s="12" t="str">
        <f t="shared" si="50"/>
        <v>Abdominal</v>
      </c>
      <c r="AG239" s="11">
        <f t="shared" si="50"/>
        <v>0</v>
      </c>
    </row>
    <row r="240" spans="1:33" x14ac:dyDescent="0.25">
      <c r="A240" s="344"/>
      <c r="B240" s="11">
        <f t="shared" si="48"/>
        <v>0</v>
      </c>
      <c r="C240" s="11" t="str">
        <f t="shared" si="49"/>
        <v xml:space="preserve"> </v>
      </c>
      <c r="D240" s="11" t="str">
        <f t="shared" si="50"/>
        <v xml:space="preserve">Trapézio </v>
      </c>
      <c r="E240" s="11">
        <f t="shared" si="50"/>
        <v>0</v>
      </c>
      <c r="F240" s="11" t="str">
        <f t="shared" si="50"/>
        <v>Ombro (Cla/Acr)</v>
      </c>
      <c r="G240" s="11">
        <f t="shared" si="50"/>
        <v>0</v>
      </c>
      <c r="H240" s="12" t="str">
        <f t="shared" si="50"/>
        <v>Ombro (Esp)</v>
      </c>
      <c r="I240" s="11">
        <f t="shared" si="50"/>
        <v>0</v>
      </c>
      <c r="J240" s="12" t="str">
        <f t="shared" si="50"/>
        <v>Costa</v>
      </c>
      <c r="K240" s="11">
        <f t="shared" si="50"/>
        <v>0</v>
      </c>
      <c r="L240" s="12" t="str">
        <f t="shared" si="50"/>
        <v>Peito</v>
      </c>
      <c r="M240" s="11">
        <f t="shared" si="50"/>
        <v>0</v>
      </c>
      <c r="N240" s="12" t="str">
        <f t="shared" si="50"/>
        <v>Bíceps</v>
      </c>
      <c r="O240" s="11">
        <f t="shared" si="50"/>
        <v>0</v>
      </c>
      <c r="P240" s="12" t="str">
        <f t="shared" si="50"/>
        <v>Tríceps</v>
      </c>
      <c r="Q240" s="11">
        <f t="shared" si="50"/>
        <v>0</v>
      </c>
      <c r="R240" s="11" t="str">
        <f t="shared" si="50"/>
        <v>AnteBraço</v>
      </c>
      <c r="S240" s="11">
        <f t="shared" si="50"/>
        <v>0</v>
      </c>
      <c r="T240" s="11" t="str">
        <f t="shared" si="50"/>
        <v xml:space="preserve">Glúteo </v>
      </c>
      <c r="U240" s="11">
        <f t="shared" si="50"/>
        <v>0</v>
      </c>
      <c r="V240" s="12" t="str">
        <f t="shared" si="50"/>
        <v xml:space="preserve">Abdutor </v>
      </c>
      <c r="W240" s="11">
        <f t="shared" si="50"/>
        <v>0</v>
      </c>
      <c r="X240" s="12" t="str">
        <f t="shared" si="50"/>
        <v xml:space="preserve">Adutor </v>
      </c>
      <c r="Y240" s="11">
        <f t="shared" si="50"/>
        <v>0</v>
      </c>
      <c r="Z240" s="12" t="str">
        <f t="shared" si="50"/>
        <v>Coxa (Ant)</v>
      </c>
      <c r="AA240" s="11">
        <f t="shared" si="50"/>
        <v>0</v>
      </c>
      <c r="AB240" s="12" t="str">
        <f t="shared" si="50"/>
        <v>Coxa (Pos)</v>
      </c>
      <c r="AC240" s="11">
        <f t="shared" si="50"/>
        <v>0</v>
      </c>
      <c r="AD240" s="12" t="str">
        <f t="shared" si="50"/>
        <v>Perna</v>
      </c>
      <c r="AE240" s="11">
        <f t="shared" si="50"/>
        <v>0</v>
      </c>
      <c r="AF240" s="12" t="str">
        <f t="shared" si="50"/>
        <v>Abdominal</v>
      </c>
      <c r="AG240" s="11">
        <f t="shared" si="50"/>
        <v>0</v>
      </c>
    </row>
  </sheetData>
  <sheetProtection password="CE24" sheet="1" objects="1" scenarios="1"/>
  <protectedRanges>
    <protectedRange sqref="E24:E40 E44:E60 E64:E80 E84:E100 E104:E120 E124:E140 E144:E160 E164:E180 E184:E200 E204:E220 E224:E240 E4:E20" name="Intervalo1"/>
    <protectedRange sqref="G24:G40 G44:G60 G64:G80 G84:G100 G104:G120 G124:G140 G144:G160 G164:G180 G184:G200 G204:G220 G224:G240 G4:G20" name="Intervalo2"/>
    <protectedRange sqref="I24:I40 I44:I60 I64:I80 I84:I100 I104:I120 I124:I140 I144:I160 I164:I180 I184:I200 I204:I220 I224:I240 I4:I20" name="Intervalo3"/>
    <protectedRange sqref="K24:K40 K44:K60 K64:K80 K84:K100 K104:K120 K124:K140 K144:K160 K164:K180 K184:K200 K204:K220 K224:K240 K4:K20" name="Intervalo4_1"/>
    <protectedRange sqref="M24:M40 M44:M60 M64:M80 M84:M100 M104:M120 M124:M140 M144:M160 M164:M180 M184:M200 M204:M220 M224:M240 M4:M20" name="Intervalo5"/>
    <protectedRange sqref="O24:O40 O44:O60 O64:O80 O84:O100 O104:O120 O124:O140 O144:O160 O164:O180 O184:O200 O204:O220 O224:O240 O4:O20" name="Intervalo6"/>
    <protectedRange sqref="Q24:Q40 Q44:Q60 Q64:Q80 Q84:Q100 Q104:Q120 Q124:Q140 Q144:Q160 Q164:Q180 Q184:Q200 Q204:Q220 Q224:Q240 Q4:Q20" name="Intervalo7"/>
    <protectedRange sqref="S24:S40 S44:S60 S64:S80 S84:S100 S104:S120 S124:S140 S144:S160 S164:S180 S184:S200 S204:S220 S224:S240 S4:S20" name="Intervalo8"/>
    <protectedRange sqref="U24:U40 U44:U60 U64:U80 U84:U100 U104:U120 U124:U140 U144:U160 U164:U180 U184:U200 U204:U220 U224:U240 U4:U20" name="Intervalo9"/>
    <protectedRange sqref="W24:W40 W44:W60 W64:W80 W84:W100 W104:W120 W124:W140 W144:W160 W164:W180 W184:W200 W204:W220 W224:W240 W4:W20" name="Intervalo10"/>
    <protectedRange sqref="Y24:Y40 Y44:Y60 Y64:Y80 Y84:Y100 Y104:Y120 Y124:Y140 Y144:Y160 Y164:Y180 Y184:Y200 Y204:Y220 Y224:Y240 Y4:Y20" name="Intervalo11"/>
    <protectedRange sqref="AA4:AA20 AA24:AA40 AA44:AA60 AA64:AA80 AA84:AA100 AA104:AA120 AA124:AA140 AA144:AA160 AA164:AA180 AA184:AA200 AA204:AA220 AA224:AA240" name="Intervalo12"/>
    <protectedRange sqref="AC24:AC40 AC44:AC60 AC64:AC80 AC84:AC100 AC104:AC120 AC124:AC140 AC144:AC160 AC164:AC180 AC184:AC200 AC204:AC220 AC224:AC240 AC4:AC20" name="Intervalo13"/>
    <protectedRange sqref="AE24:AE40 AE44:AE60 AE64:AE80 AE84:AE100 AE104:AE120 AE124:AE140 AE144:AE160 AE164:AE180 AE184:AE200 AE204:AE220 AE224:AE240 AE4:AE20" name="Intervalo14"/>
    <protectedRange sqref="AG24:AG40 AG44:AG60 AG64:AG80 AG84:AG100 AG104:AG120 AG124:AG140 AG144:AG160 AG164:AG180 AG184:AG200 AG204:AG220 AG224:AG240 AG4:AG20" name="Intervalo15"/>
  </protectedRanges>
  <mergeCells count="205">
    <mergeCell ref="AB222:AC222"/>
    <mergeCell ref="AD222:AE222"/>
    <mergeCell ref="AF222:AG222"/>
    <mergeCell ref="B223:C223"/>
    <mergeCell ref="A224:A240"/>
    <mergeCell ref="P222:Q222"/>
    <mergeCell ref="R222:S222"/>
    <mergeCell ref="T222:U222"/>
    <mergeCell ref="V222:W222"/>
    <mergeCell ref="X222:Y222"/>
    <mergeCell ref="Z222:AA222"/>
    <mergeCell ref="D222:E222"/>
    <mergeCell ref="F222:G222"/>
    <mergeCell ref="H222:I222"/>
    <mergeCell ref="J222:K222"/>
    <mergeCell ref="L222:M222"/>
    <mergeCell ref="N222:O222"/>
    <mergeCell ref="AD202:AE202"/>
    <mergeCell ref="AF202:AG202"/>
    <mergeCell ref="B203:C203"/>
    <mergeCell ref="A204:A220"/>
    <mergeCell ref="N202:O202"/>
    <mergeCell ref="P202:Q202"/>
    <mergeCell ref="R202:S202"/>
    <mergeCell ref="T202:U202"/>
    <mergeCell ref="V202:W202"/>
    <mergeCell ref="X202:Y202"/>
    <mergeCell ref="AB182:AC182"/>
    <mergeCell ref="AD182:AE182"/>
    <mergeCell ref="AF182:AG182"/>
    <mergeCell ref="B183:C183"/>
    <mergeCell ref="A184:A200"/>
    <mergeCell ref="D202:E202"/>
    <mergeCell ref="F202:G202"/>
    <mergeCell ref="H202:I202"/>
    <mergeCell ref="J202:K202"/>
    <mergeCell ref="L202:M202"/>
    <mergeCell ref="P182:Q182"/>
    <mergeCell ref="R182:S182"/>
    <mergeCell ref="T182:U182"/>
    <mergeCell ref="V182:W182"/>
    <mergeCell ref="X182:Y182"/>
    <mergeCell ref="Z182:AA182"/>
    <mergeCell ref="D182:E182"/>
    <mergeCell ref="F182:G182"/>
    <mergeCell ref="H182:I182"/>
    <mergeCell ref="J182:K182"/>
    <mergeCell ref="L182:M182"/>
    <mergeCell ref="N182:O182"/>
    <mergeCell ref="Z202:AA202"/>
    <mergeCell ref="AB202:AC202"/>
    <mergeCell ref="AD162:AE162"/>
    <mergeCell ref="AF162:AG162"/>
    <mergeCell ref="B163:C163"/>
    <mergeCell ref="A164:A180"/>
    <mergeCell ref="N162:O162"/>
    <mergeCell ref="P162:Q162"/>
    <mergeCell ref="R162:S162"/>
    <mergeCell ref="T162:U162"/>
    <mergeCell ref="V162:W162"/>
    <mergeCell ref="X162:Y162"/>
    <mergeCell ref="AB142:AC142"/>
    <mergeCell ref="AD142:AE142"/>
    <mergeCell ref="AF142:AG142"/>
    <mergeCell ref="B143:C143"/>
    <mergeCell ref="A144:A160"/>
    <mergeCell ref="D162:E162"/>
    <mergeCell ref="F162:G162"/>
    <mergeCell ref="H162:I162"/>
    <mergeCell ref="J162:K162"/>
    <mergeCell ref="L162:M162"/>
    <mergeCell ref="P142:Q142"/>
    <mergeCell ref="R142:S142"/>
    <mergeCell ref="T142:U142"/>
    <mergeCell ref="V142:W142"/>
    <mergeCell ref="X142:Y142"/>
    <mergeCell ref="Z142:AA142"/>
    <mergeCell ref="D142:E142"/>
    <mergeCell ref="F142:G142"/>
    <mergeCell ref="H142:I142"/>
    <mergeCell ref="J142:K142"/>
    <mergeCell ref="L142:M142"/>
    <mergeCell ref="N142:O142"/>
    <mergeCell ref="Z162:AA162"/>
    <mergeCell ref="AB162:AC162"/>
    <mergeCell ref="AD122:AE122"/>
    <mergeCell ref="AF122:AG122"/>
    <mergeCell ref="B123:C123"/>
    <mergeCell ref="A124:A140"/>
    <mergeCell ref="N122:O122"/>
    <mergeCell ref="P122:Q122"/>
    <mergeCell ref="R122:S122"/>
    <mergeCell ref="T122:U122"/>
    <mergeCell ref="V122:W122"/>
    <mergeCell ref="X122:Y122"/>
    <mergeCell ref="AB102:AC102"/>
    <mergeCell ref="AD102:AE102"/>
    <mergeCell ref="AF102:AG102"/>
    <mergeCell ref="B103:C103"/>
    <mergeCell ref="A104:A120"/>
    <mergeCell ref="D122:E122"/>
    <mergeCell ref="F122:G122"/>
    <mergeCell ref="H122:I122"/>
    <mergeCell ref="J122:K122"/>
    <mergeCell ref="L122:M122"/>
    <mergeCell ref="P102:Q102"/>
    <mergeCell ref="R102:S102"/>
    <mergeCell ref="T102:U102"/>
    <mergeCell ref="V102:W102"/>
    <mergeCell ref="X102:Y102"/>
    <mergeCell ref="Z102:AA102"/>
    <mergeCell ref="D102:E102"/>
    <mergeCell ref="F102:G102"/>
    <mergeCell ref="H102:I102"/>
    <mergeCell ref="J102:K102"/>
    <mergeCell ref="L102:M102"/>
    <mergeCell ref="N102:O102"/>
    <mergeCell ref="Z122:AA122"/>
    <mergeCell ref="AB122:AC122"/>
    <mergeCell ref="AD82:AE82"/>
    <mergeCell ref="AF82:AG82"/>
    <mergeCell ref="B83:C83"/>
    <mergeCell ref="A84:A100"/>
    <mergeCell ref="N82:O82"/>
    <mergeCell ref="P82:Q82"/>
    <mergeCell ref="R82:S82"/>
    <mergeCell ref="T82:U82"/>
    <mergeCell ref="V82:W82"/>
    <mergeCell ref="X82:Y82"/>
    <mergeCell ref="AB62:AC62"/>
    <mergeCell ref="AD62:AE62"/>
    <mergeCell ref="AF62:AG62"/>
    <mergeCell ref="B63:C63"/>
    <mergeCell ref="A64:A80"/>
    <mergeCell ref="D82:E82"/>
    <mergeCell ref="F82:G82"/>
    <mergeCell ref="H82:I82"/>
    <mergeCell ref="J82:K82"/>
    <mergeCell ref="L82:M82"/>
    <mergeCell ref="P62:Q62"/>
    <mergeCell ref="R62:S62"/>
    <mergeCell ref="T62:U62"/>
    <mergeCell ref="V62:W62"/>
    <mergeCell ref="X62:Y62"/>
    <mergeCell ref="Z62:AA62"/>
    <mergeCell ref="D62:E62"/>
    <mergeCell ref="F62:G62"/>
    <mergeCell ref="H62:I62"/>
    <mergeCell ref="J62:K62"/>
    <mergeCell ref="L62:M62"/>
    <mergeCell ref="N62:O62"/>
    <mergeCell ref="Z82:AA82"/>
    <mergeCell ref="AB82:AC82"/>
    <mergeCell ref="AD42:AE42"/>
    <mergeCell ref="AF42:AG42"/>
    <mergeCell ref="B43:C43"/>
    <mergeCell ref="A44:A60"/>
    <mergeCell ref="N42:O42"/>
    <mergeCell ref="P42:Q42"/>
    <mergeCell ref="R42:S42"/>
    <mergeCell ref="T42:U42"/>
    <mergeCell ref="V42:W42"/>
    <mergeCell ref="X42:Y42"/>
    <mergeCell ref="A24:A40"/>
    <mergeCell ref="D42:E42"/>
    <mergeCell ref="F42:G42"/>
    <mergeCell ref="H42:I42"/>
    <mergeCell ref="J42:K42"/>
    <mergeCell ref="L42:M42"/>
    <mergeCell ref="X22:Y22"/>
    <mergeCell ref="Z22:AA22"/>
    <mergeCell ref="AB22:AC22"/>
    <mergeCell ref="Z42:AA42"/>
    <mergeCell ref="AB42:AC42"/>
    <mergeCell ref="AD22:AE22"/>
    <mergeCell ref="AF22:AG22"/>
    <mergeCell ref="B23:C23"/>
    <mergeCell ref="L22:M22"/>
    <mergeCell ref="N22:O22"/>
    <mergeCell ref="P22:Q22"/>
    <mergeCell ref="R22:S22"/>
    <mergeCell ref="T22:U22"/>
    <mergeCell ref="V22:W22"/>
    <mergeCell ref="B3:C3"/>
    <mergeCell ref="A4:A20"/>
    <mergeCell ref="D22:E22"/>
    <mergeCell ref="F22:G22"/>
    <mergeCell ref="H22:I22"/>
    <mergeCell ref="J22:K22"/>
    <mergeCell ref="V2:W2"/>
    <mergeCell ref="X2:Y2"/>
    <mergeCell ref="Z2:AA2"/>
    <mergeCell ref="AB2:AC2"/>
    <mergeCell ref="AD2:AE2"/>
    <mergeCell ref="AF2:AG2"/>
    <mergeCell ref="A1:AG1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opLeftCell="A3" workbookViewId="0">
      <selection activeCell="B24" sqref="B24"/>
    </sheetView>
  </sheetViews>
  <sheetFormatPr defaultRowHeight="15" x14ac:dyDescent="0.25"/>
  <sheetData>
    <row r="2" spans="1:9" x14ac:dyDescent="0.25">
      <c r="A2" s="11" t="s">
        <v>40</v>
      </c>
      <c r="B2" s="11" t="s">
        <v>107</v>
      </c>
      <c r="C2" s="11"/>
      <c r="D2" s="341" t="str">
        <f>Cárdio!B3</f>
        <v>Bicicleta Ergométrica</v>
      </c>
      <c r="E2" s="341"/>
      <c r="F2" s="341" t="str">
        <f>Cárdio!D3</f>
        <v>Esteira</v>
      </c>
      <c r="G2" s="341"/>
      <c r="H2" s="341" t="str">
        <f>Cárdio!F3</f>
        <v>Elíptico</v>
      </c>
      <c r="I2" s="341"/>
    </row>
    <row r="3" spans="1:9" x14ac:dyDescent="0.25">
      <c r="A3" s="11"/>
      <c r="B3" s="343">
        <f>Planilha!D67</f>
        <v>0</v>
      </c>
      <c r="C3" s="343"/>
      <c r="D3" s="154"/>
      <c r="E3" s="154"/>
      <c r="F3" s="154"/>
      <c r="G3" s="154"/>
      <c r="H3" s="154"/>
      <c r="I3" s="154"/>
    </row>
    <row r="4" spans="1:9" x14ac:dyDescent="0.25">
      <c r="A4" s="344">
        <v>1</v>
      </c>
      <c r="B4" s="11">
        <f>B3</f>
        <v>0</v>
      </c>
      <c r="C4" s="11" t="b">
        <f t="shared" ref="C4:C10" si="0">IF(AND(B4=D4),E4,IF(AND(B4=F4),G4,IF(AND(B4=H4),I4)))</f>
        <v>0</v>
      </c>
      <c r="D4" s="11" t="str">
        <f>Cárdio!B4</f>
        <v>Bicicleta Ergométrica</v>
      </c>
      <c r="E4" s="11">
        <f>Cárdio!C4</f>
        <v>0</v>
      </c>
      <c r="F4" s="11" t="str">
        <f>Cárdio!D4</f>
        <v>Esteira</v>
      </c>
      <c r="G4" s="11">
        <f>Cárdio!E4</f>
        <v>0</v>
      </c>
      <c r="H4" s="12" t="str">
        <f>Cárdio!F4</f>
        <v>Elíptico</v>
      </c>
      <c r="I4" s="11">
        <f>Cárdio!G4</f>
        <v>0</v>
      </c>
    </row>
    <row r="5" spans="1:9" x14ac:dyDescent="0.25">
      <c r="A5" s="344"/>
      <c r="B5" s="11">
        <f t="shared" ref="B5:B10" si="1">B4</f>
        <v>0</v>
      </c>
      <c r="C5" s="11" t="b">
        <f t="shared" si="0"/>
        <v>0</v>
      </c>
      <c r="D5" s="11" t="str">
        <f>Cárdio!B5</f>
        <v>Bicicleta Ergométrica</v>
      </c>
      <c r="E5" s="11">
        <f>Cárdio!C5</f>
        <v>0</v>
      </c>
      <c r="F5" s="11" t="str">
        <f>Cárdio!D5</f>
        <v>Esteira</v>
      </c>
      <c r="G5" s="11">
        <f>Cárdio!E5</f>
        <v>0</v>
      </c>
      <c r="H5" s="12" t="str">
        <f>Cárdio!F5</f>
        <v>Elíptico</v>
      </c>
      <c r="I5" s="11">
        <f>Cárdio!G5</f>
        <v>0</v>
      </c>
    </row>
    <row r="6" spans="1:9" x14ac:dyDescent="0.25">
      <c r="A6" s="344"/>
      <c r="B6" s="11">
        <f t="shared" si="1"/>
        <v>0</v>
      </c>
      <c r="C6" s="11" t="b">
        <f t="shared" si="0"/>
        <v>0</v>
      </c>
      <c r="D6" s="11" t="str">
        <f>Cárdio!B6</f>
        <v>Bicicleta Ergométrica</v>
      </c>
      <c r="E6" s="11">
        <f>Cárdio!C6</f>
        <v>0</v>
      </c>
      <c r="F6" s="11" t="str">
        <f>Cárdio!D6</f>
        <v>Esteira</v>
      </c>
      <c r="G6" s="11">
        <f>Cárdio!E6</f>
        <v>0</v>
      </c>
      <c r="H6" s="12" t="str">
        <f>Cárdio!F6</f>
        <v>Elíptico</v>
      </c>
      <c r="I6" s="11">
        <f>Cárdio!G6</f>
        <v>0</v>
      </c>
    </row>
    <row r="7" spans="1:9" x14ac:dyDescent="0.25">
      <c r="A7" s="344"/>
      <c r="B7" s="11">
        <f t="shared" si="1"/>
        <v>0</v>
      </c>
      <c r="C7" s="11" t="b">
        <f t="shared" si="0"/>
        <v>0</v>
      </c>
      <c r="D7" s="11" t="str">
        <f>Cárdio!B7</f>
        <v>Bicicleta Ergométrica</v>
      </c>
      <c r="E7" s="11">
        <f>Cárdio!C7</f>
        <v>0</v>
      </c>
      <c r="F7" s="11" t="str">
        <f>Cárdio!D7</f>
        <v>Esteira</v>
      </c>
      <c r="G7" s="11">
        <f>Cárdio!E7</f>
        <v>0</v>
      </c>
      <c r="H7" s="12" t="str">
        <f>Cárdio!F7</f>
        <v>Elíptico</v>
      </c>
      <c r="I7" s="11">
        <f>Cárdio!G7</f>
        <v>0</v>
      </c>
    </row>
    <row r="8" spans="1:9" x14ac:dyDescent="0.25">
      <c r="A8" s="344"/>
      <c r="B8" s="11">
        <f t="shared" si="1"/>
        <v>0</v>
      </c>
      <c r="C8" s="11" t="b">
        <f t="shared" si="0"/>
        <v>0</v>
      </c>
      <c r="D8" s="11" t="str">
        <f>Cárdio!B8</f>
        <v>Bicicleta Ergométrica</v>
      </c>
      <c r="E8" s="11">
        <f>Cárdio!C8</f>
        <v>0</v>
      </c>
      <c r="F8" s="11" t="str">
        <f>Cárdio!D8</f>
        <v>Esteira</v>
      </c>
      <c r="G8" s="11">
        <f>Cárdio!E8</f>
        <v>0</v>
      </c>
      <c r="H8" s="12" t="str">
        <f>Cárdio!F8</f>
        <v>Elíptico</v>
      </c>
      <c r="I8" s="11">
        <f>Cárdio!G8</f>
        <v>0</v>
      </c>
    </row>
    <row r="9" spans="1:9" x14ac:dyDescent="0.25">
      <c r="A9" s="344"/>
      <c r="B9" s="11">
        <f t="shared" si="1"/>
        <v>0</v>
      </c>
      <c r="C9" s="11" t="b">
        <f t="shared" si="0"/>
        <v>0</v>
      </c>
      <c r="D9" s="11" t="str">
        <f>Cárdio!B9</f>
        <v>Bicicleta Ergométrica</v>
      </c>
      <c r="E9" s="11">
        <f>Cárdio!C9</f>
        <v>0</v>
      </c>
      <c r="F9" s="11" t="str">
        <f>Cárdio!D9</f>
        <v>Esteira</v>
      </c>
      <c r="G9" s="11">
        <f>Cárdio!E9</f>
        <v>0</v>
      </c>
      <c r="H9" s="12" t="str">
        <f>Cárdio!F9</f>
        <v>Elíptico</v>
      </c>
      <c r="I9" s="11">
        <f>Cárdio!G9</f>
        <v>0</v>
      </c>
    </row>
    <row r="10" spans="1:9" x14ac:dyDescent="0.25">
      <c r="A10" s="344"/>
      <c r="B10" s="11">
        <f t="shared" si="1"/>
        <v>0</v>
      </c>
      <c r="C10" s="11" t="b">
        <f t="shared" si="0"/>
        <v>0</v>
      </c>
      <c r="D10" s="11" t="str">
        <f>Cárdio!B10</f>
        <v>Bicicleta Ergométrica</v>
      </c>
      <c r="E10" s="11">
        <f>Cárdio!C10</f>
        <v>0</v>
      </c>
      <c r="F10" s="11" t="str">
        <f>Cárdio!D10</f>
        <v>Esteira</v>
      </c>
      <c r="G10" s="11">
        <f>Cárdio!E10</f>
        <v>0</v>
      </c>
      <c r="H10" s="12" t="str">
        <f>Cárdio!F10</f>
        <v>Elíptico</v>
      </c>
      <c r="I10" s="11">
        <f>Cárdio!G10</f>
        <v>0</v>
      </c>
    </row>
    <row r="11" spans="1:9" ht="36" x14ac:dyDescent="0.25">
      <c r="A11" s="155"/>
      <c r="B11" s="11"/>
      <c r="C11" s="11"/>
      <c r="D11" s="11"/>
      <c r="E11" s="11"/>
      <c r="F11" s="11"/>
      <c r="G11" s="11"/>
      <c r="H11" s="11"/>
      <c r="I11" s="11"/>
    </row>
    <row r="12" spans="1:9" x14ac:dyDescent="0.25">
      <c r="A12" s="11" t="s">
        <v>40</v>
      </c>
      <c r="B12" s="11" t="s">
        <v>41</v>
      </c>
      <c r="C12" s="11"/>
      <c r="D12" s="341" t="str">
        <f>D2</f>
        <v>Bicicleta Ergométrica</v>
      </c>
      <c r="E12" s="341"/>
      <c r="F12" s="341" t="str">
        <f>F2</f>
        <v>Esteira</v>
      </c>
      <c r="G12" s="341"/>
      <c r="H12" s="341" t="str">
        <f>H2</f>
        <v>Elíptico</v>
      </c>
      <c r="I12" s="341"/>
    </row>
    <row r="13" spans="1:9" x14ac:dyDescent="0.25">
      <c r="A13" s="11"/>
      <c r="B13" s="343">
        <f>Planilha!D68</f>
        <v>0</v>
      </c>
      <c r="C13" s="343"/>
      <c r="D13" s="154"/>
      <c r="E13" s="154"/>
      <c r="F13" s="154"/>
      <c r="G13" s="154"/>
      <c r="H13" s="154"/>
      <c r="I13" s="154"/>
    </row>
    <row r="14" spans="1:9" x14ac:dyDescent="0.25">
      <c r="A14" s="344">
        <v>2</v>
      </c>
      <c r="B14" s="11">
        <f>B13</f>
        <v>0</v>
      </c>
      <c r="C14" s="11" t="b">
        <f>IF(AND(B14=D14),E14,IF(AND(B14=F14),G14,IF(AND(B14=H14),I14)))</f>
        <v>0</v>
      </c>
      <c r="D14" s="11" t="str">
        <f t="shared" ref="D14:I20" si="2">D4</f>
        <v>Bicicleta Ergométrica</v>
      </c>
      <c r="E14" s="11">
        <f t="shared" si="2"/>
        <v>0</v>
      </c>
      <c r="F14" s="11" t="str">
        <f t="shared" si="2"/>
        <v>Esteira</v>
      </c>
      <c r="G14" s="11">
        <f t="shared" si="2"/>
        <v>0</v>
      </c>
      <c r="H14" s="12" t="str">
        <f t="shared" si="2"/>
        <v>Elíptico</v>
      </c>
      <c r="I14" s="11">
        <f t="shared" si="2"/>
        <v>0</v>
      </c>
    </row>
    <row r="15" spans="1:9" x14ac:dyDescent="0.25">
      <c r="A15" s="344"/>
      <c r="B15" s="11">
        <f t="shared" ref="B15:B20" si="3">B14</f>
        <v>0</v>
      </c>
      <c r="C15" s="11" t="b">
        <f t="shared" ref="C15:C20" si="4">IF(AND(B15=D15),E15,IF(AND(B15=F15),G15,IF(AND(B15=H15),I15)))</f>
        <v>0</v>
      </c>
      <c r="D15" s="11" t="str">
        <f t="shared" si="2"/>
        <v>Bicicleta Ergométrica</v>
      </c>
      <c r="E15" s="11">
        <f t="shared" si="2"/>
        <v>0</v>
      </c>
      <c r="F15" s="11" t="str">
        <f t="shared" si="2"/>
        <v>Esteira</v>
      </c>
      <c r="G15" s="11">
        <f t="shared" si="2"/>
        <v>0</v>
      </c>
      <c r="H15" s="12" t="str">
        <f t="shared" si="2"/>
        <v>Elíptico</v>
      </c>
      <c r="I15" s="11">
        <f t="shared" si="2"/>
        <v>0</v>
      </c>
    </row>
    <row r="16" spans="1:9" x14ac:dyDescent="0.25">
      <c r="A16" s="344"/>
      <c r="B16" s="11">
        <f t="shared" si="3"/>
        <v>0</v>
      </c>
      <c r="C16" s="11" t="b">
        <f t="shared" si="4"/>
        <v>0</v>
      </c>
      <c r="D16" s="11" t="str">
        <f t="shared" si="2"/>
        <v>Bicicleta Ergométrica</v>
      </c>
      <c r="E16" s="11">
        <f t="shared" si="2"/>
        <v>0</v>
      </c>
      <c r="F16" s="11" t="str">
        <f t="shared" si="2"/>
        <v>Esteira</v>
      </c>
      <c r="G16" s="11">
        <f t="shared" si="2"/>
        <v>0</v>
      </c>
      <c r="H16" s="12" t="str">
        <f t="shared" si="2"/>
        <v>Elíptico</v>
      </c>
      <c r="I16" s="11">
        <f t="shared" si="2"/>
        <v>0</v>
      </c>
    </row>
    <row r="17" spans="1:9" x14ac:dyDescent="0.25">
      <c r="A17" s="344"/>
      <c r="B17" s="11">
        <f t="shared" si="3"/>
        <v>0</v>
      </c>
      <c r="C17" s="11" t="b">
        <f t="shared" si="4"/>
        <v>0</v>
      </c>
      <c r="D17" s="11" t="str">
        <f t="shared" si="2"/>
        <v>Bicicleta Ergométrica</v>
      </c>
      <c r="E17" s="11">
        <f t="shared" si="2"/>
        <v>0</v>
      </c>
      <c r="F17" s="11" t="str">
        <f t="shared" si="2"/>
        <v>Esteira</v>
      </c>
      <c r="G17" s="11">
        <f t="shared" si="2"/>
        <v>0</v>
      </c>
      <c r="H17" s="12" t="str">
        <f t="shared" si="2"/>
        <v>Elíptico</v>
      </c>
      <c r="I17" s="11">
        <f t="shared" si="2"/>
        <v>0</v>
      </c>
    </row>
    <row r="18" spans="1:9" x14ac:dyDescent="0.25">
      <c r="A18" s="344"/>
      <c r="B18" s="11">
        <f t="shared" si="3"/>
        <v>0</v>
      </c>
      <c r="C18" s="11" t="b">
        <f t="shared" si="4"/>
        <v>0</v>
      </c>
      <c r="D18" s="11" t="str">
        <f t="shared" si="2"/>
        <v>Bicicleta Ergométrica</v>
      </c>
      <c r="E18" s="11">
        <f t="shared" si="2"/>
        <v>0</v>
      </c>
      <c r="F18" s="11" t="str">
        <f t="shared" si="2"/>
        <v>Esteira</v>
      </c>
      <c r="G18" s="11">
        <f t="shared" si="2"/>
        <v>0</v>
      </c>
      <c r="H18" s="12" t="str">
        <f t="shared" si="2"/>
        <v>Elíptico</v>
      </c>
      <c r="I18" s="11">
        <f t="shared" si="2"/>
        <v>0</v>
      </c>
    </row>
    <row r="19" spans="1:9" x14ac:dyDescent="0.25">
      <c r="A19" s="344"/>
      <c r="B19" s="11">
        <f t="shared" si="3"/>
        <v>0</v>
      </c>
      <c r="C19" s="11" t="b">
        <f t="shared" si="4"/>
        <v>0</v>
      </c>
      <c r="D19" s="11" t="str">
        <f t="shared" si="2"/>
        <v>Bicicleta Ergométrica</v>
      </c>
      <c r="E19" s="11">
        <f t="shared" si="2"/>
        <v>0</v>
      </c>
      <c r="F19" s="11" t="str">
        <f t="shared" si="2"/>
        <v>Esteira</v>
      </c>
      <c r="G19" s="11">
        <f t="shared" si="2"/>
        <v>0</v>
      </c>
      <c r="H19" s="12" t="str">
        <f t="shared" si="2"/>
        <v>Elíptico</v>
      </c>
      <c r="I19" s="11">
        <f t="shared" si="2"/>
        <v>0</v>
      </c>
    </row>
    <row r="20" spans="1:9" x14ac:dyDescent="0.25">
      <c r="A20" s="344"/>
      <c r="B20" s="11">
        <f t="shared" si="3"/>
        <v>0</v>
      </c>
      <c r="C20" s="11" t="b">
        <f t="shared" si="4"/>
        <v>0</v>
      </c>
      <c r="D20" s="11" t="str">
        <f t="shared" si="2"/>
        <v>Bicicleta Ergométrica</v>
      </c>
      <c r="E20" s="11">
        <f t="shared" si="2"/>
        <v>0</v>
      </c>
      <c r="F20" s="11" t="str">
        <f t="shared" si="2"/>
        <v>Esteira</v>
      </c>
      <c r="G20" s="11">
        <f t="shared" si="2"/>
        <v>0</v>
      </c>
      <c r="H20" s="12" t="str">
        <f t="shared" si="2"/>
        <v>Elíptico</v>
      </c>
      <c r="I20" s="11">
        <f t="shared" si="2"/>
        <v>0</v>
      </c>
    </row>
    <row r="21" spans="1:9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A22" s="11" t="s">
        <v>40</v>
      </c>
      <c r="B22" s="11" t="s">
        <v>41</v>
      </c>
      <c r="C22" s="11"/>
      <c r="D22" s="341" t="str">
        <f>D12</f>
        <v>Bicicleta Ergométrica</v>
      </c>
      <c r="E22" s="341"/>
      <c r="F22" s="341" t="str">
        <f>F12</f>
        <v>Esteira</v>
      </c>
      <c r="G22" s="341"/>
      <c r="H22" s="341" t="str">
        <f>H12</f>
        <v>Elíptico</v>
      </c>
      <c r="I22" s="341"/>
    </row>
    <row r="23" spans="1:9" x14ac:dyDescent="0.25">
      <c r="A23" s="11"/>
      <c r="B23" s="343">
        <f>Planilha!D69</f>
        <v>0</v>
      </c>
      <c r="C23" s="343"/>
      <c r="D23" s="154"/>
      <c r="E23" s="154"/>
      <c r="F23" s="154"/>
      <c r="G23" s="154"/>
      <c r="H23" s="154"/>
      <c r="I23" s="154"/>
    </row>
    <row r="24" spans="1:9" x14ac:dyDescent="0.25">
      <c r="A24" s="344">
        <v>3</v>
      </c>
      <c r="B24" s="11">
        <f>B23</f>
        <v>0</v>
      </c>
      <c r="C24" s="11" t="b">
        <f>IF(AND(B24=D24),E24,IF(AND(B24=F24),G24,IF(AND(B24=H24),I24)))</f>
        <v>0</v>
      </c>
      <c r="D24" s="11" t="str">
        <f t="shared" ref="D24:I30" si="5">D14</f>
        <v>Bicicleta Ergométrica</v>
      </c>
      <c r="E24" s="11">
        <f t="shared" si="5"/>
        <v>0</v>
      </c>
      <c r="F24" s="11" t="str">
        <f t="shared" si="5"/>
        <v>Esteira</v>
      </c>
      <c r="G24" s="11">
        <f t="shared" si="5"/>
        <v>0</v>
      </c>
      <c r="H24" s="12" t="str">
        <f t="shared" si="5"/>
        <v>Elíptico</v>
      </c>
      <c r="I24" s="11">
        <f t="shared" si="5"/>
        <v>0</v>
      </c>
    </row>
    <row r="25" spans="1:9" x14ac:dyDescent="0.25">
      <c r="A25" s="344"/>
      <c r="B25" s="11">
        <f t="shared" ref="B25:B30" si="6">B24</f>
        <v>0</v>
      </c>
      <c r="C25" s="11" t="b">
        <f t="shared" ref="C25:C30" si="7">IF(AND(B25=D25),E25,IF(AND(B25=F25),G25,IF(AND(B25=H25),I25)))</f>
        <v>0</v>
      </c>
      <c r="D25" s="11" t="str">
        <f t="shared" si="5"/>
        <v>Bicicleta Ergométrica</v>
      </c>
      <c r="E25" s="11">
        <f t="shared" si="5"/>
        <v>0</v>
      </c>
      <c r="F25" s="11" t="str">
        <f t="shared" si="5"/>
        <v>Esteira</v>
      </c>
      <c r="G25" s="11">
        <f t="shared" si="5"/>
        <v>0</v>
      </c>
      <c r="H25" s="12" t="str">
        <f t="shared" si="5"/>
        <v>Elíptico</v>
      </c>
      <c r="I25" s="11">
        <f t="shared" si="5"/>
        <v>0</v>
      </c>
    </row>
    <row r="26" spans="1:9" x14ac:dyDescent="0.25">
      <c r="A26" s="344"/>
      <c r="B26" s="11">
        <f t="shared" si="6"/>
        <v>0</v>
      </c>
      <c r="C26" s="11" t="b">
        <f t="shared" si="7"/>
        <v>0</v>
      </c>
      <c r="D26" s="11" t="str">
        <f t="shared" si="5"/>
        <v>Bicicleta Ergométrica</v>
      </c>
      <c r="E26" s="11">
        <f t="shared" si="5"/>
        <v>0</v>
      </c>
      <c r="F26" s="11" t="str">
        <f t="shared" si="5"/>
        <v>Esteira</v>
      </c>
      <c r="G26" s="11">
        <f t="shared" si="5"/>
        <v>0</v>
      </c>
      <c r="H26" s="12" t="str">
        <f t="shared" si="5"/>
        <v>Elíptico</v>
      </c>
      <c r="I26" s="11">
        <f t="shared" si="5"/>
        <v>0</v>
      </c>
    </row>
    <row r="27" spans="1:9" x14ac:dyDescent="0.25">
      <c r="A27" s="344"/>
      <c r="B27" s="11">
        <f t="shared" si="6"/>
        <v>0</v>
      </c>
      <c r="C27" s="11" t="b">
        <f t="shared" si="7"/>
        <v>0</v>
      </c>
      <c r="D27" s="11" t="str">
        <f t="shared" si="5"/>
        <v>Bicicleta Ergométrica</v>
      </c>
      <c r="E27" s="11">
        <f t="shared" si="5"/>
        <v>0</v>
      </c>
      <c r="F27" s="11" t="str">
        <f t="shared" si="5"/>
        <v>Esteira</v>
      </c>
      <c r="G27" s="11">
        <f t="shared" si="5"/>
        <v>0</v>
      </c>
      <c r="H27" s="12" t="str">
        <f t="shared" si="5"/>
        <v>Elíptico</v>
      </c>
      <c r="I27" s="11">
        <f t="shared" si="5"/>
        <v>0</v>
      </c>
    </row>
    <row r="28" spans="1:9" x14ac:dyDescent="0.25">
      <c r="A28" s="344"/>
      <c r="B28" s="11">
        <f t="shared" si="6"/>
        <v>0</v>
      </c>
      <c r="C28" s="11" t="b">
        <f t="shared" si="7"/>
        <v>0</v>
      </c>
      <c r="D28" s="11" t="str">
        <f t="shared" si="5"/>
        <v>Bicicleta Ergométrica</v>
      </c>
      <c r="E28" s="11">
        <f t="shared" si="5"/>
        <v>0</v>
      </c>
      <c r="F28" s="11" t="str">
        <f t="shared" si="5"/>
        <v>Esteira</v>
      </c>
      <c r="G28" s="11">
        <f t="shared" si="5"/>
        <v>0</v>
      </c>
      <c r="H28" s="12" t="str">
        <f t="shared" si="5"/>
        <v>Elíptico</v>
      </c>
      <c r="I28" s="11">
        <f t="shared" si="5"/>
        <v>0</v>
      </c>
    </row>
    <row r="29" spans="1:9" x14ac:dyDescent="0.25">
      <c r="A29" s="344"/>
      <c r="B29" s="11">
        <f t="shared" si="6"/>
        <v>0</v>
      </c>
      <c r="C29" s="11" t="b">
        <f t="shared" si="7"/>
        <v>0</v>
      </c>
      <c r="D29" s="11" t="str">
        <f t="shared" si="5"/>
        <v>Bicicleta Ergométrica</v>
      </c>
      <c r="E29" s="11">
        <f t="shared" si="5"/>
        <v>0</v>
      </c>
      <c r="F29" s="11" t="str">
        <f t="shared" si="5"/>
        <v>Esteira</v>
      </c>
      <c r="G29" s="11">
        <f t="shared" si="5"/>
        <v>0</v>
      </c>
      <c r="H29" s="12" t="str">
        <f t="shared" si="5"/>
        <v>Elíptico</v>
      </c>
      <c r="I29" s="11">
        <f t="shared" si="5"/>
        <v>0</v>
      </c>
    </row>
    <row r="30" spans="1:9" x14ac:dyDescent="0.25">
      <c r="A30" s="344"/>
      <c r="B30" s="11">
        <f t="shared" si="6"/>
        <v>0</v>
      </c>
      <c r="C30" s="11" t="b">
        <f t="shared" si="7"/>
        <v>0</v>
      </c>
      <c r="D30" s="11" t="str">
        <f t="shared" si="5"/>
        <v>Bicicleta Ergométrica</v>
      </c>
      <c r="E30" s="11">
        <f t="shared" si="5"/>
        <v>0</v>
      </c>
      <c r="F30" s="11" t="str">
        <f t="shared" si="5"/>
        <v>Esteira</v>
      </c>
      <c r="G30" s="11">
        <f t="shared" si="5"/>
        <v>0</v>
      </c>
      <c r="H30" s="12" t="str">
        <f t="shared" si="5"/>
        <v>Elíptico</v>
      </c>
      <c r="I30" s="11">
        <f t="shared" si="5"/>
        <v>0</v>
      </c>
    </row>
  </sheetData>
  <sheetProtection password="CE24" sheet="1" objects="1" scenarios="1"/>
  <protectedRanges>
    <protectedRange sqref="E4:E10" name="Intervalo1_2"/>
    <protectedRange sqref="G4:G10" name="Intervalo2_2"/>
    <protectedRange sqref="E14:E20 E24:E30" name="Intervalo1_1_1"/>
    <protectedRange sqref="G14:G20 G24:G30" name="Intervalo2_1_1"/>
    <protectedRange sqref="I4:I10" name="Intervalo3_1_1"/>
    <protectedRange sqref="I24:I30" name="Intervalo3_4_1"/>
    <protectedRange sqref="I14:I20" name="Intervalo3_5_1"/>
  </protectedRanges>
  <mergeCells count="15">
    <mergeCell ref="B3:C3"/>
    <mergeCell ref="A4:A10"/>
    <mergeCell ref="A24:A30"/>
    <mergeCell ref="B13:C13"/>
    <mergeCell ref="A14:A20"/>
    <mergeCell ref="B23:C23"/>
    <mergeCell ref="D12:E12"/>
    <mergeCell ref="F12:G12"/>
    <mergeCell ref="H12:I12"/>
    <mergeCell ref="H22:I22"/>
    <mergeCell ref="D2:E2"/>
    <mergeCell ref="F2:G2"/>
    <mergeCell ref="H2:I2"/>
    <mergeCell ref="D22:E22"/>
    <mergeCell ref="F22:G2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0"/>
  <sheetViews>
    <sheetView topLeftCell="A214" workbookViewId="0">
      <selection activeCell="B224" sqref="B224"/>
    </sheetView>
  </sheetViews>
  <sheetFormatPr defaultRowHeight="15" x14ac:dyDescent="0.25"/>
  <sheetData>
    <row r="1" spans="1:33" x14ac:dyDescent="0.25">
      <c r="A1" s="342" t="s">
        <v>386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</row>
    <row r="2" spans="1:33" x14ac:dyDescent="0.25">
      <c r="A2" s="11" t="s">
        <v>40</v>
      </c>
      <c r="B2" s="11" t="s">
        <v>41</v>
      </c>
      <c r="C2" s="11"/>
      <c r="D2" s="341" t="str">
        <f>Exercício!B3</f>
        <v xml:space="preserve">Trapézio </v>
      </c>
      <c r="E2" s="341"/>
      <c r="F2" s="341" t="str">
        <f>Exercício!D3</f>
        <v>Ombro (Cla/Acr)</v>
      </c>
      <c r="G2" s="341"/>
      <c r="H2" s="341" t="str">
        <f>Exercício!F3</f>
        <v>Ombro (Esp)</v>
      </c>
      <c r="I2" s="341"/>
      <c r="J2" s="341" t="str">
        <f>Exercício!H3</f>
        <v>Costa</v>
      </c>
      <c r="K2" s="341"/>
      <c r="L2" s="341" t="str">
        <f>Exercício!J3</f>
        <v>Peito</v>
      </c>
      <c r="M2" s="341"/>
      <c r="N2" s="341" t="str">
        <f>Exercício!L3</f>
        <v>Bíceps</v>
      </c>
      <c r="O2" s="341"/>
      <c r="P2" s="341" t="str">
        <f>Exercício!N3</f>
        <v>Tríceps</v>
      </c>
      <c r="Q2" s="341"/>
      <c r="R2" s="341" t="str">
        <f>Exercício!P3</f>
        <v>AnteBraço</v>
      </c>
      <c r="S2" s="341"/>
      <c r="T2" s="341" t="str">
        <f>Exercício!R3</f>
        <v xml:space="preserve">Glúteo </v>
      </c>
      <c r="U2" s="341"/>
      <c r="V2" s="341" t="str">
        <f>Exercício!T3</f>
        <v xml:space="preserve">Abdutor </v>
      </c>
      <c r="W2" s="341"/>
      <c r="X2" s="341" t="str">
        <f>Exercício!V3</f>
        <v xml:space="preserve">Adutor </v>
      </c>
      <c r="Y2" s="341"/>
      <c r="Z2" s="341" t="str">
        <f>Exercício!X3</f>
        <v>Coxa (Ant)</v>
      </c>
      <c r="AA2" s="341"/>
      <c r="AB2" s="341" t="str">
        <f>Exercício!Z3</f>
        <v>Coxa (Pos)</v>
      </c>
      <c r="AC2" s="341"/>
      <c r="AD2" s="341" t="str">
        <f>Exercício!AB3</f>
        <v>Perna</v>
      </c>
      <c r="AE2" s="341"/>
      <c r="AF2" s="341" t="str">
        <f>Exercício!AD3</f>
        <v>Abdominal</v>
      </c>
      <c r="AG2" s="341"/>
    </row>
    <row r="3" spans="1:33" x14ac:dyDescent="0.25">
      <c r="A3" s="11"/>
      <c r="B3" s="343" t="str">
        <f>Planilha!D95</f>
        <v>Coxa (Ant)</v>
      </c>
      <c r="C3" s="343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3" x14ac:dyDescent="0.25">
      <c r="A4" s="344">
        <v>1</v>
      </c>
      <c r="B4" s="11" t="str">
        <f>B3</f>
        <v>Coxa (Ant)</v>
      </c>
      <c r="C4" s="11" t="str">
        <f>IF(AND(B4=D4),E4,IF(AND(B4=F4),G4,IF(AND(B4=H4),I4,IF(AND(B4=J4),K4,IF(AND(B4=L4),M4,IF(AND(B4=N4),O4,IF(AND(B4=P4),Q4,IF(AND(B4=R4),S4,IF(AND(B4=T4),U4,IF(AND(B4=V4),W4,IF(AND(B4=X4),Y4,IF(AND(B4=Z4),AA4,IF(AND(B4=AB4),AC4,IF(AND(B4=AD4),AE4,IF(AND(B4=AF4),AG4," ")))))))))))))))</f>
        <v>Agachamento</v>
      </c>
      <c r="D4" s="11" t="str">
        <f>Exercício!B4</f>
        <v xml:space="preserve">Trapézio </v>
      </c>
      <c r="E4" s="11" t="str">
        <f>Exercício!C4</f>
        <v>Elevação de ombros</v>
      </c>
      <c r="F4" s="11" t="str">
        <f>Exercício!D4</f>
        <v>Ombro (Cla/Acr)</v>
      </c>
      <c r="G4" s="11" t="str">
        <f>Exercício!E4</f>
        <v>Desenvolvimento</v>
      </c>
      <c r="H4" s="12" t="str">
        <f>Exercício!F4</f>
        <v>Ombro (Esp)</v>
      </c>
      <c r="I4" s="11" t="str">
        <f>Exercício!G4</f>
        <v>Voador inv.</v>
      </c>
      <c r="J4" s="12" t="str">
        <f>Exercício!H4</f>
        <v>Costa</v>
      </c>
      <c r="K4" s="11" t="str">
        <f>Exercício!I4</f>
        <v>Puxada à frente</v>
      </c>
      <c r="L4" s="12" t="str">
        <f>Exercício!J4</f>
        <v>Peito</v>
      </c>
      <c r="M4" s="11" t="str">
        <f>Exercício!K4</f>
        <v>Supino</v>
      </c>
      <c r="N4" s="12" t="str">
        <f>Exercício!L4</f>
        <v>Bíceps</v>
      </c>
      <c r="O4" s="11" t="str">
        <f>Exercício!M4</f>
        <v>Rosca direta</v>
      </c>
      <c r="P4" s="12" t="str">
        <f>Exercício!N4</f>
        <v>Tríceps</v>
      </c>
      <c r="Q4" s="11" t="str">
        <f>Exercício!O4</f>
        <v>Rosca testa</v>
      </c>
      <c r="R4" s="11" t="str">
        <f>Exercício!P4</f>
        <v>AnteBraço</v>
      </c>
      <c r="S4" s="11" t="str">
        <f>Exercício!Q4</f>
        <v>Rosca punho</v>
      </c>
      <c r="T4" s="11" t="str">
        <f>Exercício!R4</f>
        <v xml:space="preserve">Glúteo </v>
      </c>
      <c r="U4" s="11" t="str">
        <f>Exercício!S4</f>
        <v>Glúteo em pé</v>
      </c>
      <c r="V4" s="12" t="str">
        <f>Exercício!T4</f>
        <v xml:space="preserve">Abdutor </v>
      </c>
      <c r="W4" s="11" t="str">
        <f>Exercício!U4</f>
        <v>Abdutor maq.</v>
      </c>
      <c r="X4" s="12" t="str">
        <f>Exercício!V4</f>
        <v xml:space="preserve">Adutor </v>
      </c>
      <c r="Y4" s="11" t="str">
        <f>Exercício!W4</f>
        <v>Adutor maq</v>
      </c>
      <c r="Z4" s="12" t="str">
        <f>Exercício!X4</f>
        <v>Coxa (Ant)</v>
      </c>
      <c r="AA4" s="11" t="str">
        <f>Exercício!Y4</f>
        <v>Agachamento</v>
      </c>
      <c r="AB4" s="12" t="str">
        <f>Exercício!Z4</f>
        <v>Coxa (Pos)</v>
      </c>
      <c r="AC4" s="11" t="str">
        <f>Exercício!AA4</f>
        <v>Stiff</v>
      </c>
      <c r="AD4" s="12" t="str">
        <f>Exercício!AB4</f>
        <v>Perna</v>
      </c>
      <c r="AE4" s="11" t="str">
        <f>Exercício!AC4</f>
        <v>Gêmeos em pé</v>
      </c>
      <c r="AF4" s="12" t="str">
        <f>Exercício!AD4</f>
        <v>Abdominal</v>
      </c>
      <c r="AG4" s="11" t="str">
        <f>Exercício!AE4</f>
        <v>Elevação de pernas</v>
      </c>
    </row>
    <row r="5" spans="1:33" x14ac:dyDescent="0.25">
      <c r="A5" s="344"/>
      <c r="B5" s="11" t="str">
        <f t="shared" ref="B5:B20" si="0">B4</f>
        <v>Coxa (Ant)</v>
      </c>
      <c r="C5" s="11" t="str">
        <f t="shared" ref="C5:C20" si="1">IF(AND(B5=D5),E5,IF(AND(B5=F5),G5,IF(AND(B5=H5),I5,IF(AND(B5=J5),K5,IF(AND(B5=L5),M5,IF(AND(B5=N5),O5,IF(AND(B5=P5),Q5,IF(AND(B5=R5),S5,IF(AND(B5=T5),U5,IF(AND(B5=V5),W5,IF(AND(B5=X5),Y5,IF(AND(B5=Z5),AA5,IF(AND(B5=AB5),AC5,IF(AND(B5=AD5),AE5,IF(AND(B5=AF5),AG5," ")))))))))))))))</f>
        <v>Agachamento hack</v>
      </c>
      <c r="D5" s="11" t="str">
        <f>Exercício!B5</f>
        <v xml:space="preserve">Trapézio </v>
      </c>
      <c r="E5" s="11" t="str">
        <f>Exercício!C5</f>
        <v>Remada alta</v>
      </c>
      <c r="F5" s="11" t="str">
        <f>Exercício!D5</f>
        <v>Ombro (Cla/Acr)</v>
      </c>
      <c r="G5" s="11" t="str">
        <f>Exercício!E5</f>
        <v>Levantamento lateral</v>
      </c>
      <c r="H5" s="12" t="str">
        <f>Exercício!F5</f>
        <v>Ombro (Esp)</v>
      </c>
      <c r="I5" s="11" t="str">
        <f>Exercício!G5</f>
        <v>Crucifixo inv.</v>
      </c>
      <c r="J5" s="12" t="str">
        <f>Exercício!H5</f>
        <v>Costa</v>
      </c>
      <c r="K5" s="11" t="str">
        <f>Exercício!I5</f>
        <v>Remada sentada</v>
      </c>
      <c r="L5" s="12" t="str">
        <f>Exercício!J5</f>
        <v>Peito</v>
      </c>
      <c r="M5" s="11" t="str">
        <f>Exercício!K5</f>
        <v>Supino inclinado</v>
      </c>
      <c r="N5" s="12" t="str">
        <f>Exercício!L5</f>
        <v>Bíceps</v>
      </c>
      <c r="O5" s="11" t="str">
        <f>Exercício!M5</f>
        <v>Rosca alternada</v>
      </c>
      <c r="P5" s="12" t="str">
        <f>Exercício!N5</f>
        <v>Tríceps</v>
      </c>
      <c r="Q5" s="11" t="str">
        <f>Exercício!O5</f>
        <v>Rosca francesa</v>
      </c>
      <c r="R5" s="11" t="str">
        <f>Exercício!P5</f>
        <v>AnteBraço</v>
      </c>
      <c r="S5" s="11" t="str">
        <f>Exercício!Q5</f>
        <v>Rosca punho inv.</v>
      </c>
      <c r="T5" s="11" t="str">
        <f>Exercício!R5</f>
        <v xml:space="preserve">Glúteo </v>
      </c>
      <c r="U5" s="11" t="str">
        <f>Exercício!S5</f>
        <v>Glúteo 4 apoios</v>
      </c>
      <c r="V5" s="12" t="str">
        <f>Exercício!T5</f>
        <v xml:space="preserve">Abdutor </v>
      </c>
      <c r="W5" s="11" t="str">
        <f>Exercício!U5</f>
        <v>Abdutor apo.</v>
      </c>
      <c r="X5" s="12" t="str">
        <f>Exercício!V5</f>
        <v xml:space="preserve">Adutor </v>
      </c>
      <c r="Y5" s="11" t="str">
        <f>Exercício!W5</f>
        <v>Adutor apo.</v>
      </c>
      <c r="Z5" s="12" t="str">
        <f>Exercício!X5</f>
        <v>Coxa (Ant)</v>
      </c>
      <c r="AA5" s="11" t="str">
        <f>Exercício!Y5</f>
        <v>Agachamento hack</v>
      </c>
      <c r="AB5" s="12" t="str">
        <f>Exercício!Z5</f>
        <v>Coxa (Pos)</v>
      </c>
      <c r="AC5" s="11" t="str">
        <f>Exercício!AA5</f>
        <v>Flexão de perna</v>
      </c>
      <c r="AD5" s="12" t="str">
        <f>Exercício!AB5</f>
        <v>Perna</v>
      </c>
      <c r="AE5" s="11" t="str">
        <f>Exercício!AC5</f>
        <v>Gêmeos sentado</v>
      </c>
      <c r="AF5" s="12" t="str">
        <f>Exercício!AD5</f>
        <v>Abdominal</v>
      </c>
      <c r="AG5" s="11" t="str">
        <f>Exercício!AE5</f>
        <v>Supra-abdominal</v>
      </c>
    </row>
    <row r="6" spans="1:33" x14ac:dyDescent="0.25">
      <c r="A6" s="344"/>
      <c r="B6" s="11" t="str">
        <f t="shared" si="0"/>
        <v>Coxa (Ant)</v>
      </c>
      <c r="C6" s="11" t="str">
        <f t="shared" si="1"/>
        <v>Extensão de perna</v>
      </c>
      <c r="D6" s="11" t="str">
        <f>Exercício!B6</f>
        <v xml:space="preserve">Trapézio </v>
      </c>
      <c r="E6" s="11">
        <f>Exercício!C6</f>
        <v>0</v>
      </c>
      <c r="F6" s="11" t="str">
        <f>Exercício!D6</f>
        <v>Ombro (Cla/Acr)</v>
      </c>
      <c r="G6" s="11" t="str">
        <f>Exercício!E6</f>
        <v>Elevação frontal</v>
      </c>
      <c r="H6" s="12" t="str">
        <f>Exercício!F6</f>
        <v>Ombro (Esp)</v>
      </c>
      <c r="I6" s="11">
        <f>Exercício!G6</f>
        <v>0</v>
      </c>
      <c r="J6" s="12" t="str">
        <f>Exercício!H6</f>
        <v>Costa</v>
      </c>
      <c r="K6" s="11" t="str">
        <f>Exercício!I6</f>
        <v>Remada unilteral</v>
      </c>
      <c r="L6" s="12" t="str">
        <f>Exercício!J6</f>
        <v>Peito</v>
      </c>
      <c r="M6" s="11" t="str">
        <f>Exercício!K6</f>
        <v>Supino declinado</v>
      </c>
      <c r="N6" s="12" t="str">
        <f>Exercício!L6</f>
        <v>Bíceps</v>
      </c>
      <c r="O6" s="11" t="str">
        <f>Exercício!M6</f>
        <v>Rosca concentrada</v>
      </c>
      <c r="P6" s="12" t="str">
        <f>Exercício!N6</f>
        <v>Tríceps</v>
      </c>
      <c r="Q6" s="11" t="str">
        <f>Exercício!O6</f>
        <v>Extensão de cotovelo (cabo)</v>
      </c>
      <c r="R6" s="11" t="str">
        <f>Exercício!P6</f>
        <v>AnteBraço</v>
      </c>
      <c r="S6" s="11" t="str">
        <f>Exercício!Q6</f>
        <v>Rosca direta peg. pro.</v>
      </c>
      <c r="T6" s="11" t="str">
        <f>Exercício!R6</f>
        <v xml:space="preserve">Glúteo </v>
      </c>
      <c r="U6" s="11">
        <f>Exercício!S6</f>
        <v>0</v>
      </c>
      <c r="V6" s="12" t="str">
        <f>Exercício!T6</f>
        <v xml:space="preserve">Abdutor </v>
      </c>
      <c r="W6" s="11" t="str">
        <f>Exercício!U6</f>
        <v>Abdutor cabo</v>
      </c>
      <c r="X6" s="12" t="str">
        <f>Exercício!V6</f>
        <v xml:space="preserve">Adutor </v>
      </c>
      <c r="Y6" s="11" t="str">
        <f>Exercício!W6</f>
        <v>Adutor cabo</v>
      </c>
      <c r="Z6" s="12" t="str">
        <f>Exercício!X6</f>
        <v>Coxa (Ant)</v>
      </c>
      <c r="AA6" s="11" t="str">
        <f>Exercício!Y6</f>
        <v>Extensão de perna</v>
      </c>
      <c r="AB6" s="12" t="str">
        <f>Exercício!Z6</f>
        <v>Coxa (Pos)</v>
      </c>
      <c r="AC6" s="11" t="str">
        <f>Exercício!AA6</f>
        <v>Flexora em pé</v>
      </c>
      <c r="AD6" s="12" t="str">
        <f>Exercício!AB6</f>
        <v>Perna</v>
      </c>
      <c r="AE6" s="11" t="str">
        <f>Exercício!AC6</f>
        <v>Burrinho maq.</v>
      </c>
      <c r="AF6" s="12" t="str">
        <f>Exercício!AD6</f>
        <v>Abdominal</v>
      </c>
      <c r="AG6" s="11" t="str">
        <f>Exercício!AE6</f>
        <v>Flexão lateral</v>
      </c>
    </row>
    <row r="7" spans="1:33" x14ac:dyDescent="0.25">
      <c r="A7" s="344"/>
      <c r="B7" s="11" t="str">
        <f t="shared" si="0"/>
        <v>Coxa (Ant)</v>
      </c>
      <c r="C7" s="11" t="str">
        <f t="shared" si="1"/>
        <v>Leg press</v>
      </c>
      <c r="D7" s="11" t="str">
        <f>Exercício!B7</f>
        <v xml:space="preserve">Trapézio </v>
      </c>
      <c r="E7" s="11">
        <f>Exercício!C7</f>
        <v>0</v>
      </c>
      <c r="F7" s="11" t="str">
        <f>Exercício!D7</f>
        <v>Ombro (Cla/Acr)</v>
      </c>
      <c r="G7" s="11">
        <f>Exercício!E7</f>
        <v>0</v>
      </c>
      <c r="H7" s="12" t="str">
        <f>Exercício!F7</f>
        <v>Ombro (Esp)</v>
      </c>
      <c r="I7" s="11">
        <f>Exercício!G7</f>
        <v>0</v>
      </c>
      <c r="J7" s="12" t="str">
        <f>Exercício!H7</f>
        <v>Costa</v>
      </c>
      <c r="K7" s="11" t="str">
        <f>Exercício!I7</f>
        <v>Remada curvada</v>
      </c>
      <c r="L7" s="12" t="str">
        <f>Exercício!J7</f>
        <v>Peito</v>
      </c>
      <c r="M7" s="11" t="str">
        <f>Exercício!K7</f>
        <v>Crucifixo</v>
      </c>
      <c r="N7" s="12" t="str">
        <f>Exercício!L7</f>
        <v>Bíceps</v>
      </c>
      <c r="O7" s="11" t="str">
        <f>Exercício!M7</f>
        <v>Rosca scott</v>
      </c>
      <c r="P7" s="12" t="str">
        <f>Exercício!N7</f>
        <v>Tríceps</v>
      </c>
      <c r="Q7" s="11">
        <f>Exercício!O7</f>
        <v>0</v>
      </c>
      <c r="R7" s="11" t="str">
        <f>Exercício!P7</f>
        <v>AnteBraço</v>
      </c>
      <c r="S7" s="11" t="str">
        <f>Exercício!Q7</f>
        <v>Extensão de cotovelo</v>
      </c>
      <c r="T7" s="11" t="str">
        <f>Exercício!R7</f>
        <v xml:space="preserve">Glúteo </v>
      </c>
      <c r="U7" s="11">
        <f>Exercício!S7</f>
        <v>0</v>
      </c>
      <c r="V7" s="12" t="str">
        <f>Exercício!T7</f>
        <v xml:space="preserve">Abdutor </v>
      </c>
      <c r="W7" s="11">
        <f>Exercício!U7</f>
        <v>0</v>
      </c>
      <c r="X7" s="12" t="str">
        <f>Exercício!V7</f>
        <v xml:space="preserve">Adutor </v>
      </c>
      <c r="Y7" s="11">
        <f>Exercício!W7</f>
        <v>0</v>
      </c>
      <c r="Z7" s="12" t="str">
        <f>Exercício!X7</f>
        <v>Coxa (Ant)</v>
      </c>
      <c r="AA7" s="11" t="str">
        <f>Exercício!Y7</f>
        <v>Leg press</v>
      </c>
      <c r="AB7" s="12" t="str">
        <f>Exercício!Z7</f>
        <v>Coxa (Pos)</v>
      </c>
      <c r="AC7" s="11" t="str">
        <f>Exercício!AA7</f>
        <v>Flexora sentado</v>
      </c>
      <c r="AD7" s="12" t="str">
        <f>Exercício!AB7</f>
        <v>Perna</v>
      </c>
      <c r="AE7" s="11" t="str">
        <f>Exercício!AC7</f>
        <v>Tibial</v>
      </c>
      <c r="AF7" s="12" t="str">
        <f>Exercício!AD7</f>
        <v>Abdominal</v>
      </c>
      <c r="AG7" s="11">
        <f>Exercício!AE7</f>
        <v>0</v>
      </c>
    </row>
    <row r="8" spans="1:33" x14ac:dyDescent="0.25">
      <c r="A8" s="344"/>
      <c r="B8" s="11" t="str">
        <f t="shared" si="0"/>
        <v>Coxa (Ant)</v>
      </c>
      <c r="C8" s="11" t="str">
        <f t="shared" si="1"/>
        <v>Avanço</v>
      </c>
      <c r="D8" s="11" t="str">
        <f>Exercício!B8</f>
        <v xml:space="preserve">Trapézio </v>
      </c>
      <c r="E8" s="11">
        <f>Exercício!C8</f>
        <v>0</v>
      </c>
      <c r="F8" s="11" t="str">
        <f>Exercício!D8</f>
        <v>Ombro (Cla/Acr)</v>
      </c>
      <c r="G8" s="11">
        <f>Exercício!E8</f>
        <v>0</v>
      </c>
      <c r="H8" s="12" t="str">
        <f>Exercício!F8</f>
        <v>Ombro (Esp)</v>
      </c>
      <c r="I8" s="11">
        <f>Exercício!G8</f>
        <v>0</v>
      </c>
      <c r="J8" s="12" t="str">
        <f>Exercício!H8</f>
        <v>Costa</v>
      </c>
      <c r="K8" s="11" t="str">
        <f>Exercício!I8</f>
        <v>Levantamento terra</v>
      </c>
      <c r="L8" s="12" t="str">
        <f>Exercício!J8</f>
        <v>Peito</v>
      </c>
      <c r="M8" s="11" t="str">
        <f>Exercício!K8</f>
        <v>Cross over</v>
      </c>
      <c r="N8" s="12" t="str">
        <f>Exercício!L8</f>
        <v>Bíceps</v>
      </c>
      <c r="O8" s="11">
        <f>Exercício!M8</f>
        <v>0</v>
      </c>
      <c r="P8" s="12" t="str">
        <f>Exercício!N8</f>
        <v>Tríceps</v>
      </c>
      <c r="Q8" s="11">
        <f>Exercício!O8</f>
        <v>0</v>
      </c>
      <c r="R8" s="11" t="str">
        <f>Exercício!P8</f>
        <v>AnteBraço</v>
      </c>
      <c r="S8" s="11" t="str">
        <f>Exercício!Q8</f>
        <v>Extensão cot. uni.</v>
      </c>
      <c r="T8" s="11" t="str">
        <f>Exercício!R8</f>
        <v xml:space="preserve">Glúteo </v>
      </c>
      <c r="U8" s="11">
        <f>Exercício!S8</f>
        <v>0</v>
      </c>
      <c r="V8" s="12" t="str">
        <f>Exercício!T8</f>
        <v xml:space="preserve">Abdutor </v>
      </c>
      <c r="W8" s="11">
        <f>Exercício!U8</f>
        <v>0</v>
      </c>
      <c r="X8" s="12" t="str">
        <f>Exercício!V8</f>
        <v xml:space="preserve">Adutor </v>
      </c>
      <c r="Y8" s="11">
        <f>Exercício!W8</f>
        <v>0</v>
      </c>
      <c r="Z8" s="12" t="str">
        <f>Exercício!X8</f>
        <v>Coxa (Ant)</v>
      </c>
      <c r="AA8" s="11" t="str">
        <f>Exercício!Y8</f>
        <v>Avanço</v>
      </c>
      <c r="AB8" s="12" t="str">
        <f>Exercício!Z8</f>
        <v>Coxa (Pos)</v>
      </c>
      <c r="AC8" s="11">
        <f>Exercício!AA8</f>
        <v>0</v>
      </c>
      <c r="AD8" s="12" t="str">
        <f>Exercício!AB8</f>
        <v>Perna</v>
      </c>
      <c r="AE8" s="11">
        <f>Exercício!AC8</f>
        <v>0</v>
      </c>
      <c r="AF8" s="12" t="str">
        <f>Exercício!AD8</f>
        <v>Abdominal</v>
      </c>
      <c r="AG8" s="11">
        <f>Exercício!AE8</f>
        <v>0</v>
      </c>
    </row>
    <row r="9" spans="1:33" x14ac:dyDescent="0.25">
      <c r="A9" s="344"/>
      <c r="B9" s="11" t="str">
        <f t="shared" si="0"/>
        <v>Coxa (Ant)</v>
      </c>
      <c r="C9" s="11">
        <f t="shared" si="1"/>
        <v>0</v>
      </c>
      <c r="D9" s="11" t="str">
        <f>Exercício!B9</f>
        <v xml:space="preserve">Trapézio </v>
      </c>
      <c r="E9" s="11">
        <f>Exercício!C9</f>
        <v>0</v>
      </c>
      <c r="F9" s="11" t="str">
        <f>Exercício!D9</f>
        <v>Ombro (Cla/Acr)</v>
      </c>
      <c r="G9" s="11">
        <f>Exercício!E9</f>
        <v>0</v>
      </c>
      <c r="H9" s="12" t="str">
        <f>Exercício!F9</f>
        <v>Ombro (Esp)</v>
      </c>
      <c r="I9" s="11">
        <f>Exercício!G9</f>
        <v>0</v>
      </c>
      <c r="J9" s="12" t="str">
        <f>Exercício!H9</f>
        <v>Costa</v>
      </c>
      <c r="K9" s="11" t="str">
        <f>Exercício!I9</f>
        <v>Hiperextensão</v>
      </c>
      <c r="L9" s="12" t="str">
        <f>Exercício!J9</f>
        <v>Peito</v>
      </c>
      <c r="M9" s="11" t="str">
        <f>Exercício!K9</f>
        <v>Voador</v>
      </c>
      <c r="N9" s="12" t="str">
        <f>Exercício!L9</f>
        <v>Bíceps</v>
      </c>
      <c r="O9" s="11">
        <f>Exercício!M9</f>
        <v>0</v>
      </c>
      <c r="P9" s="12" t="str">
        <f>Exercício!N9</f>
        <v>Tríceps</v>
      </c>
      <c r="Q9" s="11">
        <f>Exercício!O9</f>
        <v>0</v>
      </c>
      <c r="R9" s="11" t="str">
        <f>Exercício!P9</f>
        <v>AnteBraço</v>
      </c>
      <c r="S9" s="11" t="str">
        <f>Exercício!Q9</f>
        <v>Tríceps uni. Curvado</v>
      </c>
      <c r="T9" s="11" t="str">
        <f>Exercício!R9</f>
        <v xml:space="preserve">Glúteo </v>
      </c>
      <c r="U9" s="11">
        <f>Exercício!S9</f>
        <v>0</v>
      </c>
      <c r="V9" s="12" t="str">
        <f>Exercício!T9</f>
        <v xml:space="preserve">Abdutor </v>
      </c>
      <c r="W9" s="11">
        <f>Exercício!U9</f>
        <v>0</v>
      </c>
      <c r="X9" s="12" t="str">
        <f>Exercício!V9</f>
        <v xml:space="preserve">Adutor </v>
      </c>
      <c r="Y9" s="11">
        <f>Exercício!W9</f>
        <v>0</v>
      </c>
      <c r="Z9" s="12" t="str">
        <f>Exercício!X9</f>
        <v>Coxa (Ant)</v>
      </c>
      <c r="AA9" s="11">
        <f>Exercício!Y9</f>
        <v>0</v>
      </c>
      <c r="AB9" s="12" t="str">
        <f>Exercício!Z9</f>
        <v>Coxa (Pos)</v>
      </c>
      <c r="AC9" s="11">
        <f>Exercício!AA9</f>
        <v>0</v>
      </c>
      <c r="AD9" s="12" t="str">
        <f>Exercício!AB9</f>
        <v>Perna</v>
      </c>
      <c r="AE9" s="11">
        <f>Exercício!AC9</f>
        <v>0</v>
      </c>
      <c r="AF9" s="12" t="str">
        <f>Exercício!AD9</f>
        <v>Abdominal</v>
      </c>
      <c r="AG9" s="11">
        <f>Exercício!AE9</f>
        <v>0</v>
      </c>
    </row>
    <row r="10" spans="1:33" x14ac:dyDescent="0.25">
      <c r="A10" s="344"/>
      <c r="B10" s="11" t="str">
        <f t="shared" si="0"/>
        <v>Coxa (Ant)</v>
      </c>
      <c r="C10" s="11">
        <f t="shared" si="1"/>
        <v>0</v>
      </c>
      <c r="D10" s="11" t="str">
        <f>Exercício!B10</f>
        <v xml:space="preserve">Trapézio </v>
      </c>
      <c r="E10" s="11">
        <f>Exercício!C10</f>
        <v>0</v>
      </c>
      <c r="F10" s="11" t="str">
        <f>Exercício!D10</f>
        <v>Ombro (Cla/Acr)</v>
      </c>
      <c r="G10" s="11">
        <f>Exercício!E10</f>
        <v>0</v>
      </c>
      <c r="H10" s="12" t="str">
        <f>Exercício!F10</f>
        <v>Ombro (Esp)</v>
      </c>
      <c r="I10" s="11">
        <f>Exercício!G10</f>
        <v>0</v>
      </c>
      <c r="J10" s="12" t="str">
        <f>Exercício!H10</f>
        <v>Costa</v>
      </c>
      <c r="K10" s="11">
        <f>Exercício!I10</f>
        <v>0</v>
      </c>
      <c r="L10" s="12" t="str">
        <f>Exercício!J10</f>
        <v>Peito</v>
      </c>
      <c r="M10" s="11" t="str">
        <f>Exercício!K10</f>
        <v>Paralelas</v>
      </c>
      <c r="N10" s="12" t="str">
        <f>Exercício!L10</f>
        <v>Bíceps</v>
      </c>
      <c r="O10" s="11">
        <f>Exercício!M10</f>
        <v>0</v>
      </c>
      <c r="P10" s="12" t="str">
        <f>Exercício!N10</f>
        <v>Tríceps</v>
      </c>
      <c r="Q10" s="11">
        <f>Exercício!O10</f>
        <v>0</v>
      </c>
      <c r="R10" s="11" t="str">
        <f>Exercício!P10</f>
        <v>AnteBraço</v>
      </c>
      <c r="S10" s="11">
        <f>Exercício!Q10</f>
        <v>0</v>
      </c>
      <c r="T10" s="11" t="str">
        <f>Exercício!R10</f>
        <v xml:space="preserve">Glúteo </v>
      </c>
      <c r="U10" s="11">
        <f>Exercício!S10</f>
        <v>0</v>
      </c>
      <c r="V10" s="12" t="str">
        <f>Exercício!T10</f>
        <v xml:space="preserve">Abdutor </v>
      </c>
      <c r="W10" s="11">
        <f>Exercício!U10</f>
        <v>0</v>
      </c>
      <c r="X10" s="12" t="str">
        <f>Exercício!V10</f>
        <v xml:space="preserve">Adutor </v>
      </c>
      <c r="Y10" s="11">
        <f>Exercício!W10</f>
        <v>0</v>
      </c>
      <c r="Z10" s="12" t="str">
        <f>Exercício!X10</f>
        <v>Coxa (Ant)</v>
      </c>
      <c r="AA10" s="11">
        <f>Exercício!Y10</f>
        <v>0</v>
      </c>
      <c r="AB10" s="12" t="str">
        <f>Exercício!Z10</f>
        <v>Coxa (Pos)</v>
      </c>
      <c r="AC10" s="11">
        <f>Exercício!AA10</f>
        <v>0</v>
      </c>
      <c r="AD10" s="12" t="str">
        <f>Exercício!AB10</f>
        <v>Perna</v>
      </c>
      <c r="AE10" s="11">
        <f>Exercício!AC10</f>
        <v>0</v>
      </c>
      <c r="AF10" s="12" t="str">
        <f>Exercício!AD10</f>
        <v>Abdominal</v>
      </c>
      <c r="AG10" s="11">
        <f>Exercício!AE10</f>
        <v>0</v>
      </c>
    </row>
    <row r="11" spans="1:33" x14ac:dyDescent="0.25">
      <c r="A11" s="344"/>
      <c r="B11" s="11" t="str">
        <f t="shared" si="0"/>
        <v>Coxa (Ant)</v>
      </c>
      <c r="C11" s="11">
        <f t="shared" si="1"/>
        <v>0</v>
      </c>
      <c r="D11" s="11" t="str">
        <f>Exercício!B11</f>
        <v xml:space="preserve">Trapézio </v>
      </c>
      <c r="E11" s="11">
        <f>Exercício!C11</f>
        <v>0</v>
      </c>
      <c r="F11" s="11" t="str">
        <f>Exercício!D11</f>
        <v>Ombro (Cla/Acr)</v>
      </c>
      <c r="G11" s="11">
        <f>Exercício!E11</f>
        <v>0</v>
      </c>
      <c r="H11" s="12" t="str">
        <f>Exercício!F11</f>
        <v>Ombro (Esp)</v>
      </c>
      <c r="I11" s="11">
        <f>Exercício!G11</f>
        <v>0</v>
      </c>
      <c r="J11" s="12" t="str">
        <f>Exercício!H11</f>
        <v>Costa</v>
      </c>
      <c r="K11" s="11">
        <f>Exercício!I11</f>
        <v>0</v>
      </c>
      <c r="L11" s="12" t="str">
        <f>Exercício!J11</f>
        <v>Peito</v>
      </c>
      <c r="M11" s="11">
        <f>Exercício!K11</f>
        <v>0</v>
      </c>
      <c r="N11" s="12" t="str">
        <f>Exercício!L11</f>
        <v>Bíceps</v>
      </c>
      <c r="O11" s="11">
        <f>Exercício!M11</f>
        <v>0</v>
      </c>
      <c r="P11" s="12" t="str">
        <f>Exercício!N11</f>
        <v>Tríceps</v>
      </c>
      <c r="Q11" s="11">
        <f>Exercício!O11</f>
        <v>0</v>
      </c>
      <c r="R11" s="11" t="str">
        <f>Exercício!P11</f>
        <v>AnteBraço</v>
      </c>
      <c r="S11" s="11">
        <f>Exercício!Q11</f>
        <v>0</v>
      </c>
      <c r="T11" s="11" t="str">
        <f>Exercício!R11</f>
        <v xml:space="preserve">Glúteo </v>
      </c>
      <c r="U11" s="11">
        <f>Exercício!S11</f>
        <v>0</v>
      </c>
      <c r="V11" s="12" t="str">
        <f>Exercício!T11</f>
        <v xml:space="preserve">Abdutor </v>
      </c>
      <c r="W11" s="11">
        <f>Exercício!U11</f>
        <v>0</v>
      </c>
      <c r="X11" s="12" t="str">
        <f>Exercício!V11</f>
        <v xml:space="preserve">Adutor </v>
      </c>
      <c r="Y11" s="11">
        <f>Exercício!W11</f>
        <v>0</v>
      </c>
      <c r="Z11" s="12" t="str">
        <f>Exercício!X11</f>
        <v>Coxa (Ant)</v>
      </c>
      <c r="AA11" s="11">
        <f>Exercício!Y11</f>
        <v>0</v>
      </c>
      <c r="AB11" s="12" t="str">
        <f>Exercício!Z11</f>
        <v>Coxa (Pos)</v>
      </c>
      <c r="AC11" s="11">
        <f>Exercício!AA11</f>
        <v>0</v>
      </c>
      <c r="AD11" s="12" t="str">
        <f>Exercício!AB11</f>
        <v>Perna</v>
      </c>
      <c r="AE11" s="11">
        <f>Exercício!AC11</f>
        <v>0</v>
      </c>
      <c r="AF11" s="12" t="str">
        <f>Exercício!AD11</f>
        <v>Abdominal</v>
      </c>
      <c r="AG11" s="11">
        <f>Exercício!AE11</f>
        <v>0</v>
      </c>
    </row>
    <row r="12" spans="1:33" x14ac:dyDescent="0.25">
      <c r="A12" s="344"/>
      <c r="B12" s="11" t="str">
        <f t="shared" si="0"/>
        <v>Coxa (Ant)</v>
      </c>
      <c r="C12" s="11">
        <f t="shared" si="1"/>
        <v>0</v>
      </c>
      <c r="D12" s="11" t="str">
        <f>Exercício!B12</f>
        <v xml:space="preserve">Trapézio </v>
      </c>
      <c r="E12" s="11">
        <f>Exercício!C12</f>
        <v>0</v>
      </c>
      <c r="F12" s="11" t="str">
        <f>Exercício!D12</f>
        <v>Ombro (Cla/Acr)</v>
      </c>
      <c r="G12" s="11">
        <f>Exercício!E12</f>
        <v>0</v>
      </c>
      <c r="H12" s="12" t="str">
        <f>Exercício!F12</f>
        <v>Ombro (Esp)</v>
      </c>
      <c r="I12" s="11">
        <f>Exercício!G12</f>
        <v>0</v>
      </c>
      <c r="J12" s="12" t="str">
        <f>Exercício!H12</f>
        <v>Costa</v>
      </c>
      <c r="K12" s="11">
        <f>Exercício!I12</f>
        <v>0</v>
      </c>
      <c r="L12" s="12" t="str">
        <f>Exercício!J12</f>
        <v>Peito</v>
      </c>
      <c r="M12" s="11">
        <f>Exercício!K12</f>
        <v>0</v>
      </c>
      <c r="N12" s="12" t="str">
        <f>Exercício!L12</f>
        <v>Bíceps</v>
      </c>
      <c r="O12" s="11">
        <f>Exercício!M12</f>
        <v>0</v>
      </c>
      <c r="P12" s="12" t="str">
        <f>Exercício!N12</f>
        <v>Tríceps</v>
      </c>
      <c r="Q12" s="11">
        <f>Exercício!O12</f>
        <v>0</v>
      </c>
      <c r="R12" s="11" t="str">
        <f>Exercício!P12</f>
        <v>AnteBraço</v>
      </c>
      <c r="S12" s="11">
        <f>Exercício!Q12</f>
        <v>0</v>
      </c>
      <c r="T12" s="11" t="str">
        <f>Exercício!R12</f>
        <v xml:space="preserve">Glúteo </v>
      </c>
      <c r="U12" s="11">
        <f>Exercício!S12</f>
        <v>0</v>
      </c>
      <c r="V12" s="12" t="str">
        <f>Exercício!T12</f>
        <v xml:space="preserve">Abdutor </v>
      </c>
      <c r="W12" s="11">
        <f>Exercício!U12</f>
        <v>0</v>
      </c>
      <c r="X12" s="12" t="str">
        <f>Exercício!V12</f>
        <v xml:space="preserve">Adutor </v>
      </c>
      <c r="Y12" s="11">
        <f>Exercício!W12</f>
        <v>0</v>
      </c>
      <c r="Z12" s="12" t="str">
        <f>Exercício!X12</f>
        <v>Coxa (Ant)</v>
      </c>
      <c r="AA12" s="11">
        <f>Exercício!Y12</f>
        <v>0</v>
      </c>
      <c r="AB12" s="12" t="str">
        <f>Exercício!Z12</f>
        <v>Coxa (Pos)</v>
      </c>
      <c r="AC12" s="11">
        <f>Exercício!AA12</f>
        <v>0</v>
      </c>
      <c r="AD12" s="12" t="str">
        <f>Exercício!AB12</f>
        <v>Perna</v>
      </c>
      <c r="AE12" s="11">
        <f>Exercício!AC12</f>
        <v>0</v>
      </c>
      <c r="AF12" s="12" t="str">
        <f>Exercício!AD12</f>
        <v>Abdominal</v>
      </c>
      <c r="AG12" s="11">
        <f>Exercício!AE12</f>
        <v>0</v>
      </c>
    </row>
    <row r="13" spans="1:33" x14ac:dyDescent="0.25">
      <c r="A13" s="344"/>
      <c r="B13" s="11" t="str">
        <f t="shared" si="0"/>
        <v>Coxa (Ant)</v>
      </c>
      <c r="C13" s="11">
        <f t="shared" si="1"/>
        <v>0</v>
      </c>
      <c r="D13" s="11" t="str">
        <f>Exercício!B13</f>
        <v xml:space="preserve">Trapézio </v>
      </c>
      <c r="E13" s="11">
        <f>Exercício!C13</f>
        <v>0</v>
      </c>
      <c r="F13" s="11" t="str">
        <f>Exercício!D13</f>
        <v>Ombro (Cla/Acr)</v>
      </c>
      <c r="G13" s="11">
        <f>Exercício!E13</f>
        <v>0</v>
      </c>
      <c r="H13" s="12" t="str">
        <f>Exercício!F13</f>
        <v>Ombro (Esp)</v>
      </c>
      <c r="I13" s="11">
        <f>Exercício!G13</f>
        <v>0</v>
      </c>
      <c r="J13" s="12" t="str">
        <f>Exercício!H13</f>
        <v>Costa</v>
      </c>
      <c r="K13" s="11">
        <f>Exercício!I13</f>
        <v>0</v>
      </c>
      <c r="L13" s="12" t="str">
        <f>Exercício!J13</f>
        <v>Peito</v>
      </c>
      <c r="M13" s="11">
        <f>Exercício!K13</f>
        <v>0</v>
      </c>
      <c r="N13" s="12" t="str">
        <f>Exercício!L13</f>
        <v>Bíceps</v>
      </c>
      <c r="O13" s="11">
        <f>Exercício!M13</f>
        <v>0</v>
      </c>
      <c r="P13" s="12" t="str">
        <f>Exercício!N13</f>
        <v>Tríceps</v>
      </c>
      <c r="Q13" s="11">
        <f>Exercício!O13</f>
        <v>0</v>
      </c>
      <c r="R13" s="11" t="str">
        <f>Exercício!P13</f>
        <v>AnteBraço</v>
      </c>
      <c r="S13" s="11">
        <f>Exercício!Q13</f>
        <v>0</v>
      </c>
      <c r="T13" s="11" t="str">
        <f>Exercício!R13</f>
        <v xml:space="preserve">Glúteo </v>
      </c>
      <c r="U13" s="11">
        <f>Exercício!S13</f>
        <v>0</v>
      </c>
      <c r="V13" s="12" t="str">
        <f>Exercício!T13</f>
        <v xml:space="preserve">Abdutor </v>
      </c>
      <c r="W13" s="11">
        <f>Exercício!U13</f>
        <v>0</v>
      </c>
      <c r="X13" s="12" t="str">
        <f>Exercício!V13</f>
        <v xml:space="preserve">Adutor </v>
      </c>
      <c r="Y13" s="11">
        <f>Exercício!W13</f>
        <v>0</v>
      </c>
      <c r="Z13" s="12" t="str">
        <f>Exercício!X13</f>
        <v>Coxa (Ant)</v>
      </c>
      <c r="AA13" s="11">
        <f>Exercício!Y13</f>
        <v>0</v>
      </c>
      <c r="AB13" s="12" t="str">
        <f>Exercício!Z13</f>
        <v>Coxa (Pos)</v>
      </c>
      <c r="AC13" s="11">
        <f>Exercício!AA13</f>
        <v>0</v>
      </c>
      <c r="AD13" s="12" t="str">
        <f>Exercício!AB13</f>
        <v>Perna</v>
      </c>
      <c r="AE13" s="11">
        <f>Exercício!AC13</f>
        <v>0</v>
      </c>
      <c r="AF13" s="12" t="str">
        <f>Exercício!AD13</f>
        <v>Abdominal</v>
      </c>
      <c r="AG13" s="11">
        <f>Exercício!AE13</f>
        <v>0</v>
      </c>
    </row>
    <row r="14" spans="1:33" x14ac:dyDescent="0.25">
      <c r="A14" s="344"/>
      <c r="B14" s="11" t="str">
        <f t="shared" si="0"/>
        <v>Coxa (Ant)</v>
      </c>
      <c r="C14" s="11">
        <f t="shared" si="1"/>
        <v>0</v>
      </c>
      <c r="D14" s="11" t="str">
        <f>Exercício!B14</f>
        <v xml:space="preserve">Trapézio </v>
      </c>
      <c r="E14" s="11">
        <f>Exercício!C14</f>
        <v>0</v>
      </c>
      <c r="F14" s="11" t="str">
        <f>Exercício!D14</f>
        <v>Ombro (Cla/Acr)</v>
      </c>
      <c r="G14" s="11">
        <f>Exercício!E14</f>
        <v>0</v>
      </c>
      <c r="H14" s="12" t="str">
        <f>Exercício!F14</f>
        <v>Ombro (Esp)</v>
      </c>
      <c r="I14" s="11">
        <f>Exercício!G14</f>
        <v>0</v>
      </c>
      <c r="J14" s="12" t="str">
        <f>Exercício!H14</f>
        <v>Costa</v>
      </c>
      <c r="K14" s="11">
        <f>Exercício!I14</f>
        <v>0</v>
      </c>
      <c r="L14" s="12" t="str">
        <f>Exercício!J14</f>
        <v>Peito</v>
      </c>
      <c r="M14" s="11">
        <f>Exercício!K14</f>
        <v>0</v>
      </c>
      <c r="N14" s="12" t="str">
        <f>Exercício!L14</f>
        <v>Bíceps</v>
      </c>
      <c r="O14" s="11">
        <f>Exercício!M14</f>
        <v>0</v>
      </c>
      <c r="P14" s="12" t="str">
        <f>Exercício!N14</f>
        <v>Tríceps</v>
      </c>
      <c r="Q14" s="11">
        <f>Exercício!O14</f>
        <v>0</v>
      </c>
      <c r="R14" s="11" t="str">
        <f>Exercício!P14</f>
        <v>AnteBraço</v>
      </c>
      <c r="S14" s="11">
        <f>Exercício!Q14</f>
        <v>0</v>
      </c>
      <c r="T14" s="11" t="str">
        <f>Exercício!R14</f>
        <v xml:space="preserve">Glúteo </v>
      </c>
      <c r="U14" s="11">
        <f>Exercício!S14</f>
        <v>0</v>
      </c>
      <c r="V14" s="12" t="str">
        <f>Exercício!T14</f>
        <v xml:space="preserve">Abdutor </v>
      </c>
      <c r="W14" s="11">
        <f>Exercício!U14</f>
        <v>0</v>
      </c>
      <c r="X14" s="12" t="str">
        <f>Exercício!V14</f>
        <v xml:space="preserve">Adutor </v>
      </c>
      <c r="Y14" s="11">
        <f>Exercício!W14</f>
        <v>0</v>
      </c>
      <c r="Z14" s="12" t="str">
        <f>Exercício!X14</f>
        <v>Coxa (Ant)</v>
      </c>
      <c r="AA14" s="11">
        <f>Exercício!Y14</f>
        <v>0</v>
      </c>
      <c r="AB14" s="12" t="str">
        <f>Exercício!Z14</f>
        <v>Coxa (Pos)</v>
      </c>
      <c r="AC14" s="11">
        <f>Exercício!AA14</f>
        <v>0</v>
      </c>
      <c r="AD14" s="12" t="str">
        <f>Exercício!AB14</f>
        <v>Perna</v>
      </c>
      <c r="AE14" s="11">
        <f>Exercício!AC14</f>
        <v>0</v>
      </c>
      <c r="AF14" s="12" t="str">
        <f>Exercício!AD14</f>
        <v>Abdominal</v>
      </c>
      <c r="AG14" s="11">
        <f>Exercício!AE14</f>
        <v>0</v>
      </c>
    </row>
    <row r="15" spans="1:33" x14ac:dyDescent="0.25">
      <c r="A15" s="344"/>
      <c r="B15" s="11" t="str">
        <f t="shared" si="0"/>
        <v>Coxa (Ant)</v>
      </c>
      <c r="C15" s="11">
        <f t="shared" si="1"/>
        <v>0</v>
      </c>
      <c r="D15" s="11" t="str">
        <f>Exercício!B15</f>
        <v xml:space="preserve">Trapézio </v>
      </c>
      <c r="E15" s="11">
        <f>Exercício!C15</f>
        <v>0</v>
      </c>
      <c r="F15" s="11" t="str">
        <f>Exercício!D15</f>
        <v>Ombro (Cla/Acr)</v>
      </c>
      <c r="G15" s="11">
        <f>Exercício!E15</f>
        <v>0</v>
      </c>
      <c r="H15" s="12" t="str">
        <f>Exercício!F15</f>
        <v>Ombro (Esp)</v>
      </c>
      <c r="I15" s="11">
        <f>Exercício!G15</f>
        <v>0</v>
      </c>
      <c r="J15" s="12" t="str">
        <f>Exercício!H15</f>
        <v>Costa</v>
      </c>
      <c r="K15" s="11">
        <f>Exercício!I15</f>
        <v>0</v>
      </c>
      <c r="L15" s="12" t="str">
        <f>Exercício!J15</f>
        <v>Peito</v>
      </c>
      <c r="M15" s="11">
        <f>Exercício!K15</f>
        <v>0</v>
      </c>
      <c r="N15" s="12" t="str">
        <f>Exercício!L15</f>
        <v>Bíceps</v>
      </c>
      <c r="O15" s="11">
        <f>Exercício!M15</f>
        <v>0</v>
      </c>
      <c r="P15" s="12" t="str">
        <f>Exercício!N15</f>
        <v>Tríceps</v>
      </c>
      <c r="Q15" s="11">
        <f>Exercício!O15</f>
        <v>0</v>
      </c>
      <c r="R15" s="11" t="str">
        <f>Exercício!P15</f>
        <v>AnteBraço</v>
      </c>
      <c r="S15" s="11">
        <f>Exercício!Q15</f>
        <v>0</v>
      </c>
      <c r="T15" s="11" t="str">
        <f>Exercício!R15</f>
        <v xml:space="preserve">Glúteo </v>
      </c>
      <c r="U15" s="11">
        <f>Exercício!S15</f>
        <v>0</v>
      </c>
      <c r="V15" s="12" t="str">
        <f>Exercício!T15</f>
        <v xml:space="preserve">Abdutor </v>
      </c>
      <c r="W15" s="11">
        <f>Exercício!U15</f>
        <v>0</v>
      </c>
      <c r="X15" s="12" t="str">
        <f>Exercício!V15</f>
        <v xml:space="preserve">Adutor </v>
      </c>
      <c r="Y15" s="11">
        <f>Exercício!W15</f>
        <v>0</v>
      </c>
      <c r="Z15" s="12" t="str">
        <f>Exercício!X15</f>
        <v>Coxa (Ant)</v>
      </c>
      <c r="AA15" s="11">
        <f>Exercício!Y15</f>
        <v>0</v>
      </c>
      <c r="AB15" s="12" t="str">
        <f>Exercício!Z15</f>
        <v>Coxa (Pos)</v>
      </c>
      <c r="AC15" s="11">
        <f>Exercício!AA15</f>
        <v>0</v>
      </c>
      <c r="AD15" s="12" t="str">
        <f>Exercício!AB15</f>
        <v>Perna</v>
      </c>
      <c r="AE15" s="11">
        <f>Exercício!AC15</f>
        <v>0</v>
      </c>
      <c r="AF15" s="12" t="str">
        <f>Exercício!AD15</f>
        <v>Abdominal</v>
      </c>
      <c r="AG15" s="11">
        <f>Exercício!AE15</f>
        <v>0</v>
      </c>
    </row>
    <row r="16" spans="1:33" x14ac:dyDescent="0.25">
      <c r="A16" s="344"/>
      <c r="B16" s="11" t="str">
        <f t="shared" si="0"/>
        <v>Coxa (Ant)</v>
      </c>
      <c r="C16" s="11">
        <f t="shared" si="1"/>
        <v>0</v>
      </c>
      <c r="D16" s="11" t="str">
        <f>Exercício!B16</f>
        <v xml:space="preserve">Trapézio </v>
      </c>
      <c r="E16" s="11">
        <f>Exercício!C16</f>
        <v>0</v>
      </c>
      <c r="F16" s="11" t="str">
        <f>Exercício!D16</f>
        <v>Ombro (Cla/Acr)</v>
      </c>
      <c r="G16" s="11">
        <f>Exercício!E16</f>
        <v>0</v>
      </c>
      <c r="H16" s="12" t="str">
        <f>Exercício!F16</f>
        <v>Ombro (Esp)</v>
      </c>
      <c r="I16" s="11">
        <f>Exercício!G16</f>
        <v>0</v>
      </c>
      <c r="J16" s="12" t="str">
        <f>Exercício!H16</f>
        <v>Costa</v>
      </c>
      <c r="K16" s="11">
        <f>Exercício!I16</f>
        <v>0</v>
      </c>
      <c r="L16" s="12" t="str">
        <f>Exercício!J16</f>
        <v>Peito</v>
      </c>
      <c r="M16" s="11">
        <f>Exercício!K16</f>
        <v>0</v>
      </c>
      <c r="N16" s="12" t="str">
        <f>Exercício!L16</f>
        <v>Bíceps</v>
      </c>
      <c r="O16" s="11">
        <f>Exercício!M16</f>
        <v>0</v>
      </c>
      <c r="P16" s="12" t="str">
        <f>Exercício!N16</f>
        <v>Tríceps</v>
      </c>
      <c r="Q16" s="11">
        <f>Exercício!O16</f>
        <v>0</v>
      </c>
      <c r="R16" s="11" t="str">
        <f>Exercício!P16</f>
        <v>AnteBraço</v>
      </c>
      <c r="S16" s="11">
        <f>Exercício!Q16</f>
        <v>0</v>
      </c>
      <c r="T16" s="11" t="str">
        <f>Exercício!R16</f>
        <v xml:space="preserve">Glúteo </v>
      </c>
      <c r="U16" s="11">
        <f>Exercício!S16</f>
        <v>0</v>
      </c>
      <c r="V16" s="12" t="str">
        <f>Exercício!T16</f>
        <v xml:space="preserve">Abdutor </v>
      </c>
      <c r="W16" s="11">
        <f>Exercício!U16</f>
        <v>0</v>
      </c>
      <c r="X16" s="12" t="str">
        <f>Exercício!V16</f>
        <v xml:space="preserve">Adutor </v>
      </c>
      <c r="Y16" s="11">
        <f>Exercício!W16</f>
        <v>0</v>
      </c>
      <c r="Z16" s="12" t="str">
        <f>Exercício!X16</f>
        <v>Coxa (Ant)</v>
      </c>
      <c r="AA16" s="11">
        <f>Exercício!Y16</f>
        <v>0</v>
      </c>
      <c r="AB16" s="12" t="str">
        <f>Exercício!Z16</f>
        <v>Coxa (Pos)</v>
      </c>
      <c r="AC16" s="11">
        <f>Exercício!AA16</f>
        <v>0</v>
      </c>
      <c r="AD16" s="12" t="str">
        <f>Exercício!AB16</f>
        <v>Perna</v>
      </c>
      <c r="AE16" s="11">
        <f>Exercício!AC16</f>
        <v>0</v>
      </c>
      <c r="AF16" s="12" t="str">
        <f>Exercício!AD16</f>
        <v>Abdominal</v>
      </c>
      <c r="AG16" s="11">
        <f>Exercício!AE16</f>
        <v>0</v>
      </c>
    </row>
    <row r="17" spans="1:33" x14ac:dyDescent="0.25">
      <c r="A17" s="344"/>
      <c r="B17" s="11" t="str">
        <f t="shared" si="0"/>
        <v>Coxa (Ant)</v>
      </c>
      <c r="C17" s="11">
        <f t="shared" si="1"/>
        <v>0</v>
      </c>
      <c r="D17" s="11" t="str">
        <f>Exercício!B17</f>
        <v xml:space="preserve">Trapézio </v>
      </c>
      <c r="E17" s="11">
        <f>Exercício!C17</f>
        <v>0</v>
      </c>
      <c r="F17" s="11" t="str">
        <f>Exercício!D17</f>
        <v>Ombro (Cla/Acr)</v>
      </c>
      <c r="G17" s="11">
        <f>Exercício!E17</f>
        <v>0</v>
      </c>
      <c r="H17" s="12" t="str">
        <f>Exercício!F17</f>
        <v>Ombro (Esp)</v>
      </c>
      <c r="I17" s="11">
        <f>Exercício!G17</f>
        <v>0</v>
      </c>
      <c r="J17" s="12" t="str">
        <f>Exercício!H17</f>
        <v>Costa</v>
      </c>
      <c r="K17" s="11">
        <f>Exercício!I17</f>
        <v>0</v>
      </c>
      <c r="L17" s="12" t="str">
        <f>Exercício!J17</f>
        <v>Peito</v>
      </c>
      <c r="M17" s="11">
        <f>Exercício!K17</f>
        <v>0</v>
      </c>
      <c r="N17" s="12" t="str">
        <f>Exercício!L17</f>
        <v>Bíceps</v>
      </c>
      <c r="O17" s="11">
        <f>Exercício!M17</f>
        <v>0</v>
      </c>
      <c r="P17" s="12" t="str">
        <f>Exercício!N17</f>
        <v>Tríceps</v>
      </c>
      <c r="Q17" s="11">
        <f>Exercício!O17</f>
        <v>0</v>
      </c>
      <c r="R17" s="11" t="str">
        <f>Exercício!P17</f>
        <v>AnteBraço</v>
      </c>
      <c r="S17" s="11">
        <f>Exercício!Q17</f>
        <v>0</v>
      </c>
      <c r="T17" s="11" t="str">
        <f>Exercício!R17</f>
        <v xml:space="preserve">Glúteo </v>
      </c>
      <c r="U17" s="11">
        <f>Exercício!S17</f>
        <v>0</v>
      </c>
      <c r="V17" s="12" t="str">
        <f>Exercício!T17</f>
        <v xml:space="preserve">Abdutor </v>
      </c>
      <c r="W17" s="11">
        <f>Exercício!U17</f>
        <v>0</v>
      </c>
      <c r="X17" s="12" t="str">
        <f>Exercício!V17</f>
        <v xml:space="preserve">Adutor </v>
      </c>
      <c r="Y17" s="11">
        <f>Exercício!W17</f>
        <v>0</v>
      </c>
      <c r="Z17" s="12" t="str">
        <f>Exercício!X17</f>
        <v>Coxa (Ant)</v>
      </c>
      <c r="AA17" s="11">
        <f>Exercício!Y17</f>
        <v>0</v>
      </c>
      <c r="AB17" s="12" t="str">
        <f>Exercício!Z17</f>
        <v>Coxa (Pos)</v>
      </c>
      <c r="AC17" s="11">
        <f>Exercício!AA17</f>
        <v>0</v>
      </c>
      <c r="AD17" s="12" t="str">
        <f>Exercício!AB17</f>
        <v>Perna</v>
      </c>
      <c r="AE17" s="11">
        <f>Exercício!AC17</f>
        <v>0</v>
      </c>
      <c r="AF17" s="12" t="str">
        <f>Exercício!AD17</f>
        <v>Abdominal</v>
      </c>
      <c r="AG17" s="11">
        <f>Exercício!AE17</f>
        <v>0</v>
      </c>
    </row>
    <row r="18" spans="1:33" x14ac:dyDescent="0.25">
      <c r="A18" s="344"/>
      <c r="B18" s="11" t="str">
        <f t="shared" si="0"/>
        <v>Coxa (Ant)</v>
      </c>
      <c r="C18" s="11">
        <f t="shared" si="1"/>
        <v>0</v>
      </c>
      <c r="D18" s="11" t="str">
        <f>Exercício!B18</f>
        <v xml:space="preserve">Trapézio </v>
      </c>
      <c r="E18" s="11">
        <f>Exercício!C18</f>
        <v>0</v>
      </c>
      <c r="F18" s="11" t="str">
        <f>Exercício!D18</f>
        <v>Ombro (Cla/Acr)</v>
      </c>
      <c r="G18" s="11">
        <f>Exercício!E18</f>
        <v>0</v>
      </c>
      <c r="H18" s="12" t="str">
        <f>Exercício!F18</f>
        <v>Ombro (Esp)</v>
      </c>
      <c r="I18" s="11">
        <f>Exercício!G18</f>
        <v>0</v>
      </c>
      <c r="J18" s="12" t="str">
        <f>Exercício!H18</f>
        <v>Costa</v>
      </c>
      <c r="K18" s="11">
        <f>Exercício!I18</f>
        <v>0</v>
      </c>
      <c r="L18" s="12" t="str">
        <f>Exercício!J18</f>
        <v>Peito</v>
      </c>
      <c r="M18" s="11">
        <f>Exercício!K18</f>
        <v>0</v>
      </c>
      <c r="N18" s="12" t="str">
        <f>Exercício!L18</f>
        <v>Bíceps</v>
      </c>
      <c r="O18" s="11">
        <f>Exercício!M18</f>
        <v>0</v>
      </c>
      <c r="P18" s="12" t="str">
        <f>Exercício!N18</f>
        <v>Tríceps</v>
      </c>
      <c r="Q18" s="11">
        <f>Exercício!O18</f>
        <v>0</v>
      </c>
      <c r="R18" s="11" t="str">
        <f>Exercício!P18</f>
        <v>AnteBraço</v>
      </c>
      <c r="S18" s="11">
        <f>Exercício!Q18</f>
        <v>0</v>
      </c>
      <c r="T18" s="11" t="str">
        <f>Exercício!R18</f>
        <v xml:space="preserve">Glúteo </v>
      </c>
      <c r="U18" s="11">
        <f>Exercício!S18</f>
        <v>0</v>
      </c>
      <c r="V18" s="12" t="str">
        <f>Exercício!T18</f>
        <v xml:space="preserve">Abdutor </v>
      </c>
      <c r="W18" s="11">
        <f>Exercício!U18</f>
        <v>0</v>
      </c>
      <c r="X18" s="12" t="str">
        <f>Exercício!V18</f>
        <v xml:space="preserve">Adutor </v>
      </c>
      <c r="Y18" s="11">
        <f>Exercício!W18</f>
        <v>0</v>
      </c>
      <c r="Z18" s="12" t="str">
        <f>Exercício!X18</f>
        <v>Coxa (Ant)</v>
      </c>
      <c r="AA18" s="11">
        <f>Exercício!Y18</f>
        <v>0</v>
      </c>
      <c r="AB18" s="12" t="str">
        <f>Exercício!Z18</f>
        <v>Coxa (Pos)</v>
      </c>
      <c r="AC18" s="11">
        <f>Exercício!AA18</f>
        <v>0</v>
      </c>
      <c r="AD18" s="12" t="str">
        <f>Exercício!AB18</f>
        <v>Perna</v>
      </c>
      <c r="AE18" s="11">
        <f>Exercício!AC18</f>
        <v>0</v>
      </c>
      <c r="AF18" s="12" t="str">
        <f>Exercício!AD18</f>
        <v>Abdominal</v>
      </c>
      <c r="AG18" s="11">
        <f>Exercício!AE18</f>
        <v>0</v>
      </c>
    </row>
    <row r="19" spans="1:33" x14ac:dyDescent="0.25">
      <c r="A19" s="344"/>
      <c r="B19" s="11" t="str">
        <f t="shared" si="0"/>
        <v>Coxa (Ant)</v>
      </c>
      <c r="C19" s="11">
        <f t="shared" si="1"/>
        <v>0</v>
      </c>
      <c r="D19" s="11" t="str">
        <f>Exercício!B19</f>
        <v xml:space="preserve">Trapézio </v>
      </c>
      <c r="E19" s="11">
        <f>Exercício!C19</f>
        <v>0</v>
      </c>
      <c r="F19" s="11" t="str">
        <f>Exercício!D19</f>
        <v>Ombro (Cla/Acr)</v>
      </c>
      <c r="G19" s="11">
        <f>Exercício!E19</f>
        <v>0</v>
      </c>
      <c r="H19" s="12" t="str">
        <f>Exercício!F19</f>
        <v>Ombro (Esp)</v>
      </c>
      <c r="I19" s="11">
        <f>Exercício!G19</f>
        <v>0</v>
      </c>
      <c r="J19" s="12" t="str">
        <f>Exercício!H19</f>
        <v>Costa</v>
      </c>
      <c r="K19" s="11">
        <f>Exercício!I19</f>
        <v>0</v>
      </c>
      <c r="L19" s="12" t="str">
        <f>Exercício!J19</f>
        <v>Peito</v>
      </c>
      <c r="M19" s="11">
        <f>Exercício!K19</f>
        <v>0</v>
      </c>
      <c r="N19" s="12" t="str">
        <f>Exercício!L19</f>
        <v>Bíceps</v>
      </c>
      <c r="O19" s="11">
        <f>Exercício!M19</f>
        <v>0</v>
      </c>
      <c r="P19" s="12" t="str">
        <f>Exercício!N19</f>
        <v>Tríceps</v>
      </c>
      <c r="Q19" s="11">
        <f>Exercício!O19</f>
        <v>0</v>
      </c>
      <c r="R19" s="11" t="str">
        <f>Exercício!P19</f>
        <v>AnteBraço</v>
      </c>
      <c r="S19" s="11">
        <f>Exercício!Q19</f>
        <v>0</v>
      </c>
      <c r="T19" s="11" t="str">
        <f>Exercício!R19</f>
        <v xml:space="preserve">Glúteo </v>
      </c>
      <c r="U19" s="11">
        <f>Exercício!S19</f>
        <v>0</v>
      </c>
      <c r="V19" s="12" t="str">
        <f>Exercício!T19</f>
        <v xml:space="preserve">Abdutor </v>
      </c>
      <c r="W19" s="11">
        <f>Exercício!U19</f>
        <v>0</v>
      </c>
      <c r="X19" s="12" t="str">
        <f>Exercício!V19</f>
        <v xml:space="preserve">Adutor </v>
      </c>
      <c r="Y19" s="11">
        <f>Exercício!W19</f>
        <v>0</v>
      </c>
      <c r="Z19" s="12" t="str">
        <f>Exercício!X19</f>
        <v>Coxa (Ant)</v>
      </c>
      <c r="AA19" s="11">
        <f>Exercício!Y19</f>
        <v>0</v>
      </c>
      <c r="AB19" s="12" t="str">
        <f>Exercício!Z19</f>
        <v>Coxa (Pos)</v>
      </c>
      <c r="AC19" s="11">
        <f>Exercício!AA19</f>
        <v>0</v>
      </c>
      <c r="AD19" s="12" t="str">
        <f>Exercício!AB19</f>
        <v>Perna</v>
      </c>
      <c r="AE19" s="11">
        <f>Exercício!AC19</f>
        <v>0</v>
      </c>
      <c r="AF19" s="12" t="str">
        <f>Exercício!AD19</f>
        <v>Abdominal</v>
      </c>
      <c r="AG19" s="11">
        <f>Exercício!AE19</f>
        <v>0</v>
      </c>
    </row>
    <row r="20" spans="1:33" x14ac:dyDescent="0.25">
      <c r="A20" s="344"/>
      <c r="B20" s="11" t="str">
        <f t="shared" si="0"/>
        <v>Coxa (Ant)</v>
      </c>
      <c r="C20" s="11">
        <f t="shared" si="1"/>
        <v>0</v>
      </c>
      <c r="D20" s="11" t="str">
        <f>Exercício!B20</f>
        <v xml:space="preserve">Trapézio </v>
      </c>
      <c r="E20" s="11">
        <f>Exercício!C20</f>
        <v>0</v>
      </c>
      <c r="F20" s="11" t="str">
        <f>Exercício!D20</f>
        <v>Ombro (Cla/Acr)</v>
      </c>
      <c r="G20" s="11">
        <f>Exercício!E20</f>
        <v>0</v>
      </c>
      <c r="H20" s="12" t="str">
        <f>Exercício!F20</f>
        <v>Ombro (Esp)</v>
      </c>
      <c r="I20" s="11">
        <f>Exercício!G20</f>
        <v>0</v>
      </c>
      <c r="J20" s="12" t="str">
        <f>Exercício!H20</f>
        <v>Costa</v>
      </c>
      <c r="K20" s="11">
        <f>Exercício!I20</f>
        <v>0</v>
      </c>
      <c r="L20" s="12" t="str">
        <f>Exercício!J20</f>
        <v>Peito</v>
      </c>
      <c r="M20" s="11">
        <f>Exercício!K20</f>
        <v>0</v>
      </c>
      <c r="N20" s="12" t="str">
        <f>Exercício!L20</f>
        <v>Bíceps</v>
      </c>
      <c r="O20" s="11">
        <f>Exercício!M20</f>
        <v>0</v>
      </c>
      <c r="P20" s="12" t="str">
        <f>Exercício!N20</f>
        <v>Tríceps</v>
      </c>
      <c r="Q20" s="11">
        <f>Exercício!O20</f>
        <v>0</v>
      </c>
      <c r="R20" s="11" t="str">
        <f>Exercício!P20</f>
        <v>AnteBraço</v>
      </c>
      <c r="S20" s="11">
        <f>Exercício!Q20</f>
        <v>0</v>
      </c>
      <c r="T20" s="11" t="str">
        <f>Exercício!R20</f>
        <v xml:space="preserve">Glúteo </v>
      </c>
      <c r="U20" s="11">
        <f>Exercício!S20</f>
        <v>0</v>
      </c>
      <c r="V20" s="12" t="str">
        <f>Exercício!T20</f>
        <v xml:space="preserve">Abdutor </v>
      </c>
      <c r="W20" s="11">
        <f>Exercício!U20</f>
        <v>0</v>
      </c>
      <c r="X20" s="12" t="str">
        <f>Exercício!V20</f>
        <v xml:space="preserve">Adutor </v>
      </c>
      <c r="Y20" s="11">
        <f>Exercício!W20</f>
        <v>0</v>
      </c>
      <c r="Z20" s="12" t="str">
        <f>Exercício!X20</f>
        <v>Coxa (Ant)</v>
      </c>
      <c r="AA20" s="11">
        <f>Exercício!Y20</f>
        <v>0</v>
      </c>
      <c r="AB20" s="12" t="str">
        <f>Exercício!Z20</f>
        <v>Coxa (Pos)</v>
      </c>
      <c r="AC20" s="11">
        <f>Exercício!AA20</f>
        <v>0</v>
      </c>
      <c r="AD20" s="12" t="str">
        <f>Exercício!AB20</f>
        <v>Perna</v>
      </c>
      <c r="AE20" s="11">
        <f>Exercício!AC20</f>
        <v>0</v>
      </c>
      <c r="AF20" s="12" t="str">
        <f>Exercício!AD20</f>
        <v>Abdominal</v>
      </c>
      <c r="AG20" s="11">
        <f>Exercício!AE20</f>
        <v>0</v>
      </c>
    </row>
    <row r="21" spans="1:33" ht="36" x14ac:dyDescent="0.25">
      <c r="A21" s="15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11" t="s">
        <v>40</v>
      </c>
      <c r="B22" s="11" t="s">
        <v>41</v>
      </c>
      <c r="C22" s="11"/>
      <c r="D22" s="341" t="str">
        <f>D2</f>
        <v xml:space="preserve">Trapézio </v>
      </c>
      <c r="E22" s="341"/>
      <c r="F22" s="341" t="str">
        <f>F2</f>
        <v>Ombro (Cla/Acr)</v>
      </c>
      <c r="G22" s="341"/>
      <c r="H22" s="341" t="str">
        <f>H2</f>
        <v>Ombro (Esp)</v>
      </c>
      <c r="I22" s="341"/>
      <c r="J22" s="341" t="str">
        <f>J2</f>
        <v>Costa</v>
      </c>
      <c r="K22" s="341"/>
      <c r="L22" s="341" t="str">
        <f>L2</f>
        <v>Peito</v>
      </c>
      <c r="M22" s="341"/>
      <c r="N22" s="341" t="str">
        <f>N2</f>
        <v>Bíceps</v>
      </c>
      <c r="O22" s="341"/>
      <c r="P22" s="341" t="str">
        <f>P2</f>
        <v>Tríceps</v>
      </c>
      <c r="Q22" s="341"/>
      <c r="R22" s="341" t="str">
        <f>R2</f>
        <v>AnteBraço</v>
      </c>
      <c r="S22" s="341"/>
      <c r="T22" s="341" t="str">
        <f>T2</f>
        <v xml:space="preserve">Glúteo </v>
      </c>
      <c r="U22" s="341"/>
      <c r="V22" s="341" t="str">
        <f>V2</f>
        <v xml:space="preserve">Abdutor </v>
      </c>
      <c r="W22" s="341"/>
      <c r="X22" s="341" t="str">
        <f>X2</f>
        <v xml:space="preserve">Adutor </v>
      </c>
      <c r="Y22" s="341"/>
      <c r="Z22" s="341" t="str">
        <f>Z2</f>
        <v>Coxa (Ant)</v>
      </c>
      <c r="AA22" s="341"/>
      <c r="AB22" s="341" t="str">
        <f>AB2</f>
        <v>Coxa (Pos)</v>
      </c>
      <c r="AC22" s="341"/>
      <c r="AD22" s="341" t="str">
        <f>AD2</f>
        <v>Perna</v>
      </c>
      <c r="AE22" s="341"/>
      <c r="AF22" s="341" t="str">
        <f>AF2</f>
        <v>Abdominal</v>
      </c>
      <c r="AG22" s="341"/>
    </row>
    <row r="23" spans="1:33" x14ac:dyDescent="0.25">
      <c r="A23" s="11"/>
      <c r="B23" s="343" t="str">
        <f>Planilha!D96</f>
        <v>Coxa (Ant)</v>
      </c>
      <c r="C23" s="343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</row>
    <row r="24" spans="1:33" x14ac:dyDescent="0.25">
      <c r="A24" s="344">
        <v>2</v>
      </c>
      <c r="B24" s="11" t="str">
        <f>B23</f>
        <v>Coxa (Ant)</v>
      </c>
      <c r="C24" s="11" t="str">
        <f>IF(AND(B24=D24),E24,IF(AND(B24=F24),G24,IF(AND(B24=H24),I24,IF(AND(B24=J24),K24,IF(AND(B24=L24),M24,IF(AND(B24=N24),O24,IF(AND(B24=P24),Q24,IF(AND(B24=R24),S24,IF(AND(B24=T24),U24,IF(AND(B24=V24),W24,IF(AND(B24=X24),Y24,IF(AND(B24=Z24),AA24,IF(AND(B24=AB24),AC24,IF(AND(B24=AD24),AE24,IF(AND(B24=AF24),AG24," ")))))))))))))))</f>
        <v>Agachamento</v>
      </c>
      <c r="D24" s="11" t="str">
        <f t="shared" ref="D24:AG32" si="2">D4</f>
        <v xml:space="preserve">Trapézio </v>
      </c>
      <c r="E24" s="11" t="str">
        <f t="shared" si="2"/>
        <v>Elevação de ombros</v>
      </c>
      <c r="F24" s="11" t="str">
        <f t="shared" si="2"/>
        <v>Ombro (Cla/Acr)</v>
      </c>
      <c r="G24" s="11" t="str">
        <f t="shared" si="2"/>
        <v>Desenvolvimento</v>
      </c>
      <c r="H24" s="12" t="str">
        <f t="shared" si="2"/>
        <v>Ombro (Esp)</v>
      </c>
      <c r="I24" s="11" t="str">
        <f t="shared" si="2"/>
        <v>Voador inv.</v>
      </c>
      <c r="J24" s="12" t="str">
        <f t="shared" si="2"/>
        <v>Costa</v>
      </c>
      <c r="K24" s="11" t="str">
        <f t="shared" si="2"/>
        <v>Puxada à frente</v>
      </c>
      <c r="L24" s="12" t="str">
        <f t="shared" si="2"/>
        <v>Peito</v>
      </c>
      <c r="M24" s="11" t="str">
        <f t="shared" si="2"/>
        <v>Supino</v>
      </c>
      <c r="N24" s="12" t="str">
        <f t="shared" si="2"/>
        <v>Bíceps</v>
      </c>
      <c r="O24" s="11" t="str">
        <f t="shared" si="2"/>
        <v>Rosca direta</v>
      </c>
      <c r="P24" s="12" t="str">
        <f t="shared" si="2"/>
        <v>Tríceps</v>
      </c>
      <c r="Q24" s="11" t="str">
        <f t="shared" si="2"/>
        <v>Rosca testa</v>
      </c>
      <c r="R24" s="11" t="str">
        <f t="shared" si="2"/>
        <v>AnteBraço</v>
      </c>
      <c r="S24" s="11" t="str">
        <f t="shared" si="2"/>
        <v>Rosca punho</v>
      </c>
      <c r="T24" s="11" t="str">
        <f t="shared" si="2"/>
        <v xml:space="preserve">Glúteo </v>
      </c>
      <c r="U24" s="11" t="str">
        <f t="shared" si="2"/>
        <v>Glúteo em pé</v>
      </c>
      <c r="V24" s="12" t="str">
        <f t="shared" si="2"/>
        <v xml:space="preserve">Abdutor </v>
      </c>
      <c r="W24" s="11" t="str">
        <f t="shared" si="2"/>
        <v>Abdutor maq.</v>
      </c>
      <c r="X24" s="12" t="str">
        <f t="shared" si="2"/>
        <v xml:space="preserve">Adutor </v>
      </c>
      <c r="Y24" s="11" t="str">
        <f t="shared" si="2"/>
        <v>Adutor maq</v>
      </c>
      <c r="Z24" s="12" t="str">
        <f t="shared" si="2"/>
        <v>Coxa (Ant)</v>
      </c>
      <c r="AA24" s="11" t="str">
        <f t="shared" si="2"/>
        <v>Agachamento</v>
      </c>
      <c r="AB24" s="12" t="str">
        <f t="shared" si="2"/>
        <v>Coxa (Pos)</v>
      </c>
      <c r="AC24" s="11" t="str">
        <f t="shared" si="2"/>
        <v>Stiff</v>
      </c>
      <c r="AD24" s="12" t="str">
        <f t="shared" si="2"/>
        <v>Perna</v>
      </c>
      <c r="AE24" s="11" t="str">
        <f t="shared" si="2"/>
        <v>Gêmeos em pé</v>
      </c>
      <c r="AF24" s="12" t="str">
        <f t="shared" si="2"/>
        <v>Abdominal</v>
      </c>
      <c r="AG24" s="11" t="str">
        <f t="shared" si="2"/>
        <v>Elevação de pernas</v>
      </c>
    </row>
    <row r="25" spans="1:33" x14ac:dyDescent="0.25">
      <c r="A25" s="344"/>
      <c r="B25" s="11" t="str">
        <f t="shared" ref="B25:B40" si="3">B24</f>
        <v>Coxa (Ant)</v>
      </c>
      <c r="C25" s="11" t="str">
        <f t="shared" ref="C25:C40" si="4">IF(AND(B25=D25),E25,IF(AND(B25=F25),G25,IF(AND(B25=H25),I25,IF(AND(B25=J25),K25,IF(AND(B25=L25),M25,IF(AND(B25=N25),O25,IF(AND(B25=P25),Q25,IF(AND(B25=R25),S25,IF(AND(B25=T25),U25,IF(AND(B25=V25),W25,IF(AND(B25=X25),Y25,IF(AND(B25=Z25),AA25,IF(AND(B25=AB25),AC25,IF(AND(B25=AD25),AE25,IF(AND(B25=AF25),AG25," ")))))))))))))))</f>
        <v>Agachamento hack</v>
      </c>
      <c r="D25" s="11" t="str">
        <f t="shared" si="2"/>
        <v xml:space="preserve">Trapézio </v>
      </c>
      <c r="E25" s="11" t="str">
        <f t="shared" si="2"/>
        <v>Remada alta</v>
      </c>
      <c r="F25" s="11" t="str">
        <f t="shared" si="2"/>
        <v>Ombro (Cla/Acr)</v>
      </c>
      <c r="G25" s="11" t="str">
        <f t="shared" si="2"/>
        <v>Levantamento lateral</v>
      </c>
      <c r="H25" s="12" t="str">
        <f t="shared" si="2"/>
        <v>Ombro (Esp)</v>
      </c>
      <c r="I25" s="11" t="str">
        <f t="shared" si="2"/>
        <v>Crucifixo inv.</v>
      </c>
      <c r="J25" s="12" t="str">
        <f t="shared" si="2"/>
        <v>Costa</v>
      </c>
      <c r="K25" s="11" t="str">
        <f t="shared" si="2"/>
        <v>Remada sentada</v>
      </c>
      <c r="L25" s="12" t="str">
        <f t="shared" si="2"/>
        <v>Peito</v>
      </c>
      <c r="M25" s="11" t="str">
        <f t="shared" si="2"/>
        <v>Supino inclinado</v>
      </c>
      <c r="N25" s="12" t="str">
        <f t="shared" si="2"/>
        <v>Bíceps</v>
      </c>
      <c r="O25" s="11" t="str">
        <f t="shared" si="2"/>
        <v>Rosca alternada</v>
      </c>
      <c r="P25" s="12" t="str">
        <f t="shared" si="2"/>
        <v>Tríceps</v>
      </c>
      <c r="Q25" s="11" t="str">
        <f t="shared" si="2"/>
        <v>Rosca francesa</v>
      </c>
      <c r="R25" s="11" t="str">
        <f t="shared" si="2"/>
        <v>AnteBraço</v>
      </c>
      <c r="S25" s="11" t="str">
        <f t="shared" si="2"/>
        <v>Rosca punho inv.</v>
      </c>
      <c r="T25" s="11" t="str">
        <f t="shared" si="2"/>
        <v xml:space="preserve">Glúteo </v>
      </c>
      <c r="U25" s="11" t="str">
        <f t="shared" si="2"/>
        <v>Glúteo 4 apoios</v>
      </c>
      <c r="V25" s="12" t="str">
        <f t="shared" si="2"/>
        <v xml:space="preserve">Abdutor </v>
      </c>
      <c r="W25" s="11" t="str">
        <f t="shared" si="2"/>
        <v>Abdutor apo.</v>
      </c>
      <c r="X25" s="12" t="str">
        <f t="shared" si="2"/>
        <v xml:space="preserve">Adutor </v>
      </c>
      <c r="Y25" s="11" t="str">
        <f t="shared" si="2"/>
        <v>Adutor apo.</v>
      </c>
      <c r="Z25" s="12" t="str">
        <f t="shared" si="2"/>
        <v>Coxa (Ant)</v>
      </c>
      <c r="AA25" s="11" t="str">
        <f t="shared" si="2"/>
        <v>Agachamento hack</v>
      </c>
      <c r="AB25" s="12" t="str">
        <f t="shared" si="2"/>
        <v>Coxa (Pos)</v>
      </c>
      <c r="AC25" s="11" t="str">
        <f t="shared" si="2"/>
        <v>Flexão de perna</v>
      </c>
      <c r="AD25" s="12" t="str">
        <f t="shared" si="2"/>
        <v>Perna</v>
      </c>
      <c r="AE25" s="11" t="str">
        <f t="shared" si="2"/>
        <v>Gêmeos sentado</v>
      </c>
      <c r="AF25" s="12" t="str">
        <f t="shared" si="2"/>
        <v>Abdominal</v>
      </c>
      <c r="AG25" s="11" t="str">
        <f t="shared" si="2"/>
        <v>Supra-abdominal</v>
      </c>
    </row>
    <row r="26" spans="1:33" x14ac:dyDescent="0.25">
      <c r="A26" s="344"/>
      <c r="B26" s="11" t="str">
        <f t="shared" si="3"/>
        <v>Coxa (Ant)</v>
      </c>
      <c r="C26" s="11" t="str">
        <f t="shared" si="4"/>
        <v>Extensão de perna</v>
      </c>
      <c r="D26" s="11" t="str">
        <f t="shared" si="2"/>
        <v xml:space="preserve">Trapézio </v>
      </c>
      <c r="E26" s="11">
        <f t="shared" si="2"/>
        <v>0</v>
      </c>
      <c r="F26" s="11" t="str">
        <f t="shared" si="2"/>
        <v>Ombro (Cla/Acr)</v>
      </c>
      <c r="G26" s="11" t="str">
        <f t="shared" si="2"/>
        <v>Elevação frontal</v>
      </c>
      <c r="H26" s="12" t="str">
        <f t="shared" si="2"/>
        <v>Ombro (Esp)</v>
      </c>
      <c r="I26" s="11">
        <f t="shared" si="2"/>
        <v>0</v>
      </c>
      <c r="J26" s="12" t="str">
        <f t="shared" si="2"/>
        <v>Costa</v>
      </c>
      <c r="K26" s="11" t="str">
        <f t="shared" si="2"/>
        <v>Remada unilteral</v>
      </c>
      <c r="L26" s="12" t="str">
        <f t="shared" si="2"/>
        <v>Peito</v>
      </c>
      <c r="M26" s="11" t="str">
        <f t="shared" si="2"/>
        <v>Supino declinado</v>
      </c>
      <c r="N26" s="12" t="str">
        <f t="shared" si="2"/>
        <v>Bíceps</v>
      </c>
      <c r="O26" s="11" t="str">
        <f t="shared" si="2"/>
        <v>Rosca concentrada</v>
      </c>
      <c r="P26" s="12" t="str">
        <f t="shared" si="2"/>
        <v>Tríceps</v>
      </c>
      <c r="Q26" s="11" t="str">
        <f t="shared" si="2"/>
        <v>Extensão de cotovelo (cabo)</v>
      </c>
      <c r="R26" s="11" t="str">
        <f t="shared" si="2"/>
        <v>AnteBraço</v>
      </c>
      <c r="S26" s="11" t="str">
        <f t="shared" si="2"/>
        <v>Rosca direta peg. pro.</v>
      </c>
      <c r="T26" s="11" t="str">
        <f t="shared" si="2"/>
        <v xml:space="preserve">Glúteo </v>
      </c>
      <c r="U26" s="11">
        <f t="shared" si="2"/>
        <v>0</v>
      </c>
      <c r="V26" s="12" t="str">
        <f t="shared" si="2"/>
        <v xml:space="preserve">Abdutor </v>
      </c>
      <c r="W26" s="11" t="str">
        <f t="shared" si="2"/>
        <v>Abdutor cabo</v>
      </c>
      <c r="X26" s="12" t="str">
        <f t="shared" si="2"/>
        <v xml:space="preserve">Adutor </v>
      </c>
      <c r="Y26" s="11" t="str">
        <f t="shared" si="2"/>
        <v>Adutor cabo</v>
      </c>
      <c r="Z26" s="12" t="str">
        <f t="shared" si="2"/>
        <v>Coxa (Ant)</v>
      </c>
      <c r="AA26" s="11" t="str">
        <f t="shared" si="2"/>
        <v>Extensão de perna</v>
      </c>
      <c r="AB26" s="12" t="str">
        <f t="shared" si="2"/>
        <v>Coxa (Pos)</v>
      </c>
      <c r="AC26" s="11" t="str">
        <f t="shared" si="2"/>
        <v>Flexora em pé</v>
      </c>
      <c r="AD26" s="12" t="str">
        <f t="shared" si="2"/>
        <v>Perna</v>
      </c>
      <c r="AE26" s="11" t="str">
        <f t="shared" si="2"/>
        <v>Burrinho maq.</v>
      </c>
      <c r="AF26" s="12" t="str">
        <f t="shared" si="2"/>
        <v>Abdominal</v>
      </c>
      <c r="AG26" s="11" t="str">
        <f t="shared" si="2"/>
        <v>Flexão lateral</v>
      </c>
    </row>
    <row r="27" spans="1:33" x14ac:dyDescent="0.25">
      <c r="A27" s="344"/>
      <c r="B27" s="11" t="str">
        <f t="shared" si="3"/>
        <v>Coxa (Ant)</v>
      </c>
      <c r="C27" s="11" t="str">
        <f t="shared" si="4"/>
        <v>Leg press</v>
      </c>
      <c r="D27" s="11" t="str">
        <f t="shared" si="2"/>
        <v xml:space="preserve">Trapézio </v>
      </c>
      <c r="E27" s="11">
        <f t="shared" si="2"/>
        <v>0</v>
      </c>
      <c r="F27" s="11" t="str">
        <f t="shared" si="2"/>
        <v>Ombro (Cla/Acr)</v>
      </c>
      <c r="G27" s="11">
        <f t="shared" si="2"/>
        <v>0</v>
      </c>
      <c r="H27" s="12" t="str">
        <f t="shared" si="2"/>
        <v>Ombro (Esp)</v>
      </c>
      <c r="I27" s="11">
        <f t="shared" si="2"/>
        <v>0</v>
      </c>
      <c r="J27" s="12" t="str">
        <f t="shared" si="2"/>
        <v>Costa</v>
      </c>
      <c r="K27" s="11" t="str">
        <f t="shared" si="2"/>
        <v>Remada curvada</v>
      </c>
      <c r="L27" s="12" t="str">
        <f t="shared" si="2"/>
        <v>Peito</v>
      </c>
      <c r="M27" s="11" t="str">
        <f t="shared" si="2"/>
        <v>Crucifixo</v>
      </c>
      <c r="N27" s="12" t="str">
        <f t="shared" si="2"/>
        <v>Bíceps</v>
      </c>
      <c r="O27" s="11" t="str">
        <f t="shared" si="2"/>
        <v>Rosca scott</v>
      </c>
      <c r="P27" s="12" t="str">
        <f t="shared" si="2"/>
        <v>Tríceps</v>
      </c>
      <c r="Q27" s="11">
        <f t="shared" si="2"/>
        <v>0</v>
      </c>
      <c r="R27" s="11" t="str">
        <f t="shared" si="2"/>
        <v>AnteBraço</v>
      </c>
      <c r="S27" s="11" t="str">
        <f t="shared" si="2"/>
        <v>Extensão de cotovelo</v>
      </c>
      <c r="T27" s="11" t="str">
        <f t="shared" si="2"/>
        <v xml:space="preserve">Glúteo </v>
      </c>
      <c r="U27" s="11">
        <f t="shared" si="2"/>
        <v>0</v>
      </c>
      <c r="V27" s="12" t="str">
        <f t="shared" si="2"/>
        <v xml:space="preserve">Abdutor </v>
      </c>
      <c r="W27" s="11">
        <f t="shared" si="2"/>
        <v>0</v>
      </c>
      <c r="X27" s="12" t="str">
        <f t="shared" si="2"/>
        <v xml:space="preserve">Adutor </v>
      </c>
      <c r="Y27" s="11">
        <f t="shared" si="2"/>
        <v>0</v>
      </c>
      <c r="Z27" s="12" t="str">
        <f t="shared" si="2"/>
        <v>Coxa (Ant)</v>
      </c>
      <c r="AA27" s="11" t="str">
        <f t="shared" si="2"/>
        <v>Leg press</v>
      </c>
      <c r="AB27" s="12" t="str">
        <f t="shared" si="2"/>
        <v>Coxa (Pos)</v>
      </c>
      <c r="AC27" s="11" t="str">
        <f t="shared" si="2"/>
        <v>Flexora sentado</v>
      </c>
      <c r="AD27" s="12" t="str">
        <f t="shared" si="2"/>
        <v>Perna</v>
      </c>
      <c r="AE27" s="11" t="str">
        <f t="shared" si="2"/>
        <v>Tibial</v>
      </c>
      <c r="AF27" s="12" t="str">
        <f t="shared" si="2"/>
        <v>Abdominal</v>
      </c>
      <c r="AG27" s="11">
        <f t="shared" si="2"/>
        <v>0</v>
      </c>
    </row>
    <row r="28" spans="1:33" x14ac:dyDescent="0.25">
      <c r="A28" s="344"/>
      <c r="B28" s="11" t="str">
        <f t="shared" si="3"/>
        <v>Coxa (Ant)</v>
      </c>
      <c r="C28" s="11" t="str">
        <f t="shared" si="4"/>
        <v>Avanço</v>
      </c>
      <c r="D28" s="11" t="str">
        <f t="shared" si="2"/>
        <v xml:space="preserve">Trapézio </v>
      </c>
      <c r="E28" s="11">
        <f t="shared" si="2"/>
        <v>0</v>
      </c>
      <c r="F28" s="11" t="str">
        <f t="shared" si="2"/>
        <v>Ombro (Cla/Acr)</v>
      </c>
      <c r="G28" s="11">
        <f t="shared" si="2"/>
        <v>0</v>
      </c>
      <c r="H28" s="12" t="str">
        <f t="shared" si="2"/>
        <v>Ombro (Esp)</v>
      </c>
      <c r="I28" s="11">
        <f t="shared" si="2"/>
        <v>0</v>
      </c>
      <c r="J28" s="12" t="str">
        <f t="shared" si="2"/>
        <v>Costa</v>
      </c>
      <c r="K28" s="11" t="str">
        <f t="shared" si="2"/>
        <v>Levantamento terra</v>
      </c>
      <c r="L28" s="12" t="str">
        <f t="shared" si="2"/>
        <v>Peito</v>
      </c>
      <c r="M28" s="11" t="str">
        <f t="shared" si="2"/>
        <v>Cross over</v>
      </c>
      <c r="N28" s="12" t="str">
        <f t="shared" si="2"/>
        <v>Bíceps</v>
      </c>
      <c r="O28" s="11">
        <f t="shared" si="2"/>
        <v>0</v>
      </c>
      <c r="P28" s="12" t="str">
        <f t="shared" si="2"/>
        <v>Tríceps</v>
      </c>
      <c r="Q28" s="11">
        <f t="shared" si="2"/>
        <v>0</v>
      </c>
      <c r="R28" s="11" t="str">
        <f t="shared" si="2"/>
        <v>AnteBraço</v>
      </c>
      <c r="S28" s="11" t="str">
        <f t="shared" si="2"/>
        <v>Extensão cot. uni.</v>
      </c>
      <c r="T28" s="11" t="str">
        <f t="shared" si="2"/>
        <v xml:space="preserve">Glúteo </v>
      </c>
      <c r="U28" s="11">
        <f t="shared" si="2"/>
        <v>0</v>
      </c>
      <c r="V28" s="12" t="str">
        <f t="shared" si="2"/>
        <v xml:space="preserve">Abdutor </v>
      </c>
      <c r="W28" s="11">
        <f t="shared" si="2"/>
        <v>0</v>
      </c>
      <c r="X28" s="12" t="str">
        <f t="shared" si="2"/>
        <v xml:space="preserve">Adutor </v>
      </c>
      <c r="Y28" s="11">
        <f t="shared" si="2"/>
        <v>0</v>
      </c>
      <c r="Z28" s="12" t="str">
        <f t="shared" si="2"/>
        <v>Coxa (Ant)</v>
      </c>
      <c r="AA28" s="11" t="str">
        <f t="shared" si="2"/>
        <v>Avanço</v>
      </c>
      <c r="AB28" s="12" t="str">
        <f t="shared" si="2"/>
        <v>Coxa (Pos)</v>
      </c>
      <c r="AC28" s="11">
        <f t="shared" si="2"/>
        <v>0</v>
      </c>
      <c r="AD28" s="12" t="str">
        <f t="shared" si="2"/>
        <v>Perna</v>
      </c>
      <c r="AE28" s="11">
        <f t="shared" si="2"/>
        <v>0</v>
      </c>
      <c r="AF28" s="12" t="str">
        <f t="shared" si="2"/>
        <v>Abdominal</v>
      </c>
      <c r="AG28" s="11">
        <f t="shared" si="2"/>
        <v>0</v>
      </c>
    </row>
    <row r="29" spans="1:33" x14ac:dyDescent="0.25">
      <c r="A29" s="344"/>
      <c r="B29" s="11" t="str">
        <f t="shared" si="3"/>
        <v>Coxa (Ant)</v>
      </c>
      <c r="C29" s="11">
        <f t="shared" si="4"/>
        <v>0</v>
      </c>
      <c r="D29" s="11" t="str">
        <f t="shared" si="2"/>
        <v xml:space="preserve">Trapézio </v>
      </c>
      <c r="E29" s="11">
        <f t="shared" si="2"/>
        <v>0</v>
      </c>
      <c r="F29" s="11" t="str">
        <f t="shared" si="2"/>
        <v>Ombro (Cla/Acr)</v>
      </c>
      <c r="G29" s="11">
        <f t="shared" si="2"/>
        <v>0</v>
      </c>
      <c r="H29" s="12" t="str">
        <f t="shared" si="2"/>
        <v>Ombro (Esp)</v>
      </c>
      <c r="I29" s="11">
        <f t="shared" si="2"/>
        <v>0</v>
      </c>
      <c r="J29" s="12" t="str">
        <f t="shared" si="2"/>
        <v>Costa</v>
      </c>
      <c r="K29" s="11" t="str">
        <f t="shared" si="2"/>
        <v>Hiperextensão</v>
      </c>
      <c r="L29" s="12" t="str">
        <f t="shared" si="2"/>
        <v>Peito</v>
      </c>
      <c r="M29" s="11" t="str">
        <f t="shared" si="2"/>
        <v>Voador</v>
      </c>
      <c r="N29" s="12" t="str">
        <f t="shared" si="2"/>
        <v>Bíceps</v>
      </c>
      <c r="O29" s="11">
        <f t="shared" si="2"/>
        <v>0</v>
      </c>
      <c r="P29" s="12" t="str">
        <f t="shared" si="2"/>
        <v>Tríceps</v>
      </c>
      <c r="Q29" s="11">
        <f t="shared" si="2"/>
        <v>0</v>
      </c>
      <c r="R29" s="11" t="str">
        <f t="shared" si="2"/>
        <v>AnteBraço</v>
      </c>
      <c r="S29" s="11" t="str">
        <f t="shared" si="2"/>
        <v>Tríceps uni. Curvado</v>
      </c>
      <c r="T29" s="11" t="str">
        <f t="shared" si="2"/>
        <v xml:space="preserve">Glúteo </v>
      </c>
      <c r="U29" s="11">
        <f t="shared" si="2"/>
        <v>0</v>
      </c>
      <c r="V29" s="12" t="str">
        <f t="shared" si="2"/>
        <v xml:space="preserve">Abdutor </v>
      </c>
      <c r="W29" s="11">
        <f t="shared" si="2"/>
        <v>0</v>
      </c>
      <c r="X29" s="12" t="str">
        <f t="shared" si="2"/>
        <v xml:space="preserve">Adutor </v>
      </c>
      <c r="Y29" s="11">
        <f t="shared" si="2"/>
        <v>0</v>
      </c>
      <c r="Z29" s="12" t="str">
        <f t="shared" si="2"/>
        <v>Coxa (Ant)</v>
      </c>
      <c r="AA29" s="11">
        <f t="shared" si="2"/>
        <v>0</v>
      </c>
      <c r="AB29" s="12" t="str">
        <f t="shared" si="2"/>
        <v>Coxa (Pos)</v>
      </c>
      <c r="AC29" s="11">
        <f t="shared" si="2"/>
        <v>0</v>
      </c>
      <c r="AD29" s="12" t="str">
        <f t="shared" si="2"/>
        <v>Perna</v>
      </c>
      <c r="AE29" s="11">
        <f t="shared" si="2"/>
        <v>0</v>
      </c>
      <c r="AF29" s="12" t="str">
        <f t="shared" si="2"/>
        <v>Abdominal</v>
      </c>
      <c r="AG29" s="11">
        <f t="shared" si="2"/>
        <v>0</v>
      </c>
    </row>
    <row r="30" spans="1:33" x14ac:dyDescent="0.25">
      <c r="A30" s="344"/>
      <c r="B30" s="11" t="str">
        <f t="shared" si="3"/>
        <v>Coxa (Ant)</v>
      </c>
      <c r="C30" s="11">
        <f t="shared" si="4"/>
        <v>0</v>
      </c>
      <c r="D30" s="11" t="str">
        <f t="shared" si="2"/>
        <v xml:space="preserve">Trapézio </v>
      </c>
      <c r="E30" s="11">
        <f t="shared" si="2"/>
        <v>0</v>
      </c>
      <c r="F30" s="11" t="str">
        <f t="shared" si="2"/>
        <v>Ombro (Cla/Acr)</v>
      </c>
      <c r="G30" s="11">
        <f t="shared" si="2"/>
        <v>0</v>
      </c>
      <c r="H30" s="12" t="str">
        <f t="shared" si="2"/>
        <v>Ombro (Esp)</v>
      </c>
      <c r="I30" s="11">
        <f t="shared" si="2"/>
        <v>0</v>
      </c>
      <c r="J30" s="12" t="str">
        <f t="shared" si="2"/>
        <v>Costa</v>
      </c>
      <c r="K30" s="11">
        <f t="shared" si="2"/>
        <v>0</v>
      </c>
      <c r="L30" s="12" t="str">
        <f t="shared" si="2"/>
        <v>Peito</v>
      </c>
      <c r="M30" s="11" t="str">
        <f t="shared" si="2"/>
        <v>Paralelas</v>
      </c>
      <c r="N30" s="12" t="str">
        <f t="shared" si="2"/>
        <v>Bíceps</v>
      </c>
      <c r="O30" s="11">
        <f t="shared" si="2"/>
        <v>0</v>
      </c>
      <c r="P30" s="12" t="str">
        <f t="shared" si="2"/>
        <v>Tríceps</v>
      </c>
      <c r="Q30" s="11">
        <f t="shared" si="2"/>
        <v>0</v>
      </c>
      <c r="R30" s="11" t="str">
        <f t="shared" si="2"/>
        <v>AnteBraço</v>
      </c>
      <c r="S30" s="11">
        <f t="shared" si="2"/>
        <v>0</v>
      </c>
      <c r="T30" s="11" t="str">
        <f t="shared" si="2"/>
        <v xml:space="preserve">Glúteo </v>
      </c>
      <c r="U30" s="11">
        <f t="shared" si="2"/>
        <v>0</v>
      </c>
      <c r="V30" s="12" t="str">
        <f t="shared" si="2"/>
        <v xml:space="preserve">Abdutor </v>
      </c>
      <c r="W30" s="11">
        <f t="shared" si="2"/>
        <v>0</v>
      </c>
      <c r="X30" s="12" t="str">
        <f t="shared" si="2"/>
        <v xml:space="preserve">Adutor </v>
      </c>
      <c r="Y30" s="11">
        <f t="shared" si="2"/>
        <v>0</v>
      </c>
      <c r="Z30" s="12" t="str">
        <f t="shared" si="2"/>
        <v>Coxa (Ant)</v>
      </c>
      <c r="AA30" s="11">
        <f t="shared" si="2"/>
        <v>0</v>
      </c>
      <c r="AB30" s="12" t="str">
        <f t="shared" si="2"/>
        <v>Coxa (Pos)</v>
      </c>
      <c r="AC30" s="11">
        <f t="shared" si="2"/>
        <v>0</v>
      </c>
      <c r="AD30" s="12" t="str">
        <f t="shared" si="2"/>
        <v>Perna</v>
      </c>
      <c r="AE30" s="11">
        <f t="shared" si="2"/>
        <v>0</v>
      </c>
      <c r="AF30" s="12" t="str">
        <f t="shared" si="2"/>
        <v>Abdominal</v>
      </c>
      <c r="AG30" s="11">
        <f t="shared" si="2"/>
        <v>0</v>
      </c>
    </row>
    <row r="31" spans="1:33" x14ac:dyDescent="0.25">
      <c r="A31" s="344"/>
      <c r="B31" s="11" t="str">
        <f t="shared" si="3"/>
        <v>Coxa (Ant)</v>
      </c>
      <c r="C31" s="11">
        <f t="shared" si="4"/>
        <v>0</v>
      </c>
      <c r="D31" s="11" t="str">
        <f t="shared" si="2"/>
        <v xml:space="preserve">Trapézio </v>
      </c>
      <c r="E31" s="11">
        <f t="shared" si="2"/>
        <v>0</v>
      </c>
      <c r="F31" s="11" t="str">
        <f t="shared" si="2"/>
        <v>Ombro (Cla/Acr)</v>
      </c>
      <c r="G31" s="11">
        <f t="shared" si="2"/>
        <v>0</v>
      </c>
      <c r="H31" s="12" t="str">
        <f t="shared" si="2"/>
        <v>Ombro (Esp)</v>
      </c>
      <c r="I31" s="11">
        <f t="shared" si="2"/>
        <v>0</v>
      </c>
      <c r="J31" s="12" t="str">
        <f t="shared" si="2"/>
        <v>Costa</v>
      </c>
      <c r="K31" s="11">
        <f t="shared" si="2"/>
        <v>0</v>
      </c>
      <c r="L31" s="12" t="str">
        <f t="shared" si="2"/>
        <v>Peito</v>
      </c>
      <c r="M31" s="11">
        <f t="shared" si="2"/>
        <v>0</v>
      </c>
      <c r="N31" s="12" t="str">
        <f t="shared" si="2"/>
        <v>Bíceps</v>
      </c>
      <c r="O31" s="11">
        <f t="shared" si="2"/>
        <v>0</v>
      </c>
      <c r="P31" s="12" t="str">
        <f t="shared" si="2"/>
        <v>Tríceps</v>
      </c>
      <c r="Q31" s="11">
        <f t="shared" si="2"/>
        <v>0</v>
      </c>
      <c r="R31" s="11" t="str">
        <f t="shared" si="2"/>
        <v>AnteBraço</v>
      </c>
      <c r="S31" s="11">
        <f t="shared" si="2"/>
        <v>0</v>
      </c>
      <c r="T31" s="11" t="str">
        <f t="shared" si="2"/>
        <v xml:space="preserve">Glúteo </v>
      </c>
      <c r="U31" s="11">
        <f t="shared" si="2"/>
        <v>0</v>
      </c>
      <c r="V31" s="12" t="str">
        <f t="shared" si="2"/>
        <v xml:space="preserve">Abdutor </v>
      </c>
      <c r="W31" s="11">
        <f t="shared" si="2"/>
        <v>0</v>
      </c>
      <c r="X31" s="12" t="str">
        <f t="shared" si="2"/>
        <v xml:space="preserve">Adutor </v>
      </c>
      <c r="Y31" s="11">
        <f t="shared" si="2"/>
        <v>0</v>
      </c>
      <c r="Z31" s="12" t="str">
        <f t="shared" si="2"/>
        <v>Coxa (Ant)</v>
      </c>
      <c r="AA31" s="11">
        <f t="shared" si="2"/>
        <v>0</v>
      </c>
      <c r="AB31" s="12" t="str">
        <f t="shared" si="2"/>
        <v>Coxa (Pos)</v>
      </c>
      <c r="AC31" s="11">
        <f t="shared" si="2"/>
        <v>0</v>
      </c>
      <c r="AD31" s="12" t="str">
        <f t="shared" si="2"/>
        <v>Perna</v>
      </c>
      <c r="AE31" s="11">
        <f t="shared" si="2"/>
        <v>0</v>
      </c>
      <c r="AF31" s="12" t="str">
        <f t="shared" si="2"/>
        <v>Abdominal</v>
      </c>
      <c r="AG31" s="11">
        <f t="shared" si="2"/>
        <v>0</v>
      </c>
    </row>
    <row r="32" spans="1:33" x14ac:dyDescent="0.25">
      <c r="A32" s="344"/>
      <c r="B32" s="11" t="str">
        <f t="shared" si="3"/>
        <v>Coxa (Ant)</v>
      </c>
      <c r="C32" s="11">
        <f t="shared" si="4"/>
        <v>0</v>
      </c>
      <c r="D32" s="11" t="str">
        <f t="shared" si="2"/>
        <v xml:space="preserve">Trapézio </v>
      </c>
      <c r="E32" s="11">
        <f t="shared" si="2"/>
        <v>0</v>
      </c>
      <c r="F32" s="11" t="str">
        <f t="shared" si="2"/>
        <v>Ombro (Cla/Acr)</v>
      </c>
      <c r="G32" s="11">
        <f t="shared" si="2"/>
        <v>0</v>
      </c>
      <c r="H32" s="12" t="str">
        <f t="shared" si="2"/>
        <v>Ombro (Esp)</v>
      </c>
      <c r="I32" s="11">
        <f>I12</f>
        <v>0</v>
      </c>
      <c r="J32" s="12" t="str">
        <f t="shared" si="2"/>
        <v>Costa</v>
      </c>
      <c r="K32" s="11">
        <f t="shared" si="2"/>
        <v>0</v>
      </c>
      <c r="L32" s="12" t="str">
        <f t="shared" si="2"/>
        <v>Peito</v>
      </c>
      <c r="M32" s="11">
        <f t="shared" si="2"/>
        <v>0</v>
      </c>
      <c r="N32" s="12" t="str">
        <f t="shared" si="2"/>
        <v>Bíceps</v>
      </c>
      <c r="O32" s="11">
        <f t="shared" si="2"/>
        <v>0</v>
      </c>
      <c r="P32" s="12" t="str">
        <f t="shared" si="2"/>
        <v>Tríceps</v>
      </c>
      <c r="Q32" s="11">
        <f t="shared" si="2"/>
        <v>0</v>
      </c>
      <c r="R32" s="11" t="str">
        <f t="shared" si="2"/>
        <v>AnteBraço</v>
      </c>
      <c r="S32" s="11">
        <f t="shared" si="2"/>
        <v>0</v>
      </c>
      <c r="T32" s="11" t="str">
        <f t="shared" ref="T32:AG40" si="5">T12</f>
        <v xml:space="preserve">Glúteo </v>
      </c>
      <c r="U32" s="11">
        <f t="shared" si="5"/>
        <v>0</v>
      </c>
      <c r="V32" s="12" t="str">
        <f t="shared" si="5"/>
        <v xml:space="preserve">Abdutor </v>
      </c>
      <c r="W32" s="11">
        <f t="shared" si="5"/>
        <v>0</v>
      </c>
      <c r="X32" s="12" t="str">
        <f t="shared" si="5"/>
        <v xml:space="preserve">Adutor </v>
      </c>
      <c r="Y32" s="11">
        <f t="shared" si="5"/>
        <v>0</v>
      </c>
      <c r="Z32" s="12" t="str">
        <f t="shared" si="5"/>
        <v>Coxa (Ant)</v>
      </c>
      <c r="AA32" s="11">
        <f t="shared" si="5"/>
        <v>0</v>
      </c>
      <c r="AB32" s="12" t="str">
        <f t="shared" si="5"/>
        <v>Coxa (Pos)</v>
      </c>
      <c r="AC32" s="11">
        <f t="shared" si="5"/>
        <v>0</v>
      </c>
      <c r="AD32" s="12" t="str">
        <f t="shared" si="5"/>
        <v>Perna</v>
      </c>
      <c r="AE32" s="11">
        <f t="shared" si="5"/>
        <v>0</v>
      </c>
      <c r="AF32" s="12" t="str">
        <f t="shared" si="5"/>
        <v>Abdominal</v>
      </c>
      <c r="AG32" s="11">
        <f t="shared" si="5"/>
        <v>0</v>
      </c>
    </row>
    <row r="33" spans="1:33" x14ac:dyDescent="0.25">
      <c r="A33" s="344"/>
      <c r="B33" s="11" t="str">
        <f t="shared" si="3"/>
        <v>Coxa (Ant)</v>
      </c>
      <c r="C33" s="11">
        <f t="shared" si="4"/>
        <v>0</v>
      </c>
      <c r="D33" s="11" t="str">
        <f t="shared" ref="D33:S40" si="6">D13</f>
        <v xml:space="preserve">Trapézio </v>
      </c>
      <c r="E33" s="11">
        <f t="shared" si="6"/>
        <v>0</v>
      </c>
      <c r="F33" s="11" t="str">
        <f t="shared" si="6"/>
        <v>Ombro (Cla/Acr)</v>
      </c>
      <c r="G33" s="11">
        <f t="shared" si="6"/>
        <v>0</v>
      </c>
      <c r="H33" s="12" t="str">
        <f t="shared" si="6"/>
        <v>Ombro (Esp)</v>
      </c>
      <c r="I33" s="11">
        <f t="shared" si="6"/>
        <v>0</v>
      </c>
      <c r="J33" s="12" t="str">
        <f t="shared" si="6"/>
        <v>Costa</v>
      </c>
      <c r="K33" s="11">
        <f t="shared" si="6"/>
        <v>0</v>
      </c>
      <c r="L33" s="12" t="str">
        <f t="shared" si="6"/>
        <v>Peito</v>
      </c>
      <c r="M33" s="11">
        <f t="shared" si="6"/>
        <v>0</v>
      </c>
      <c r="N33" s="12" t="str">
        <f t="shared" si="6"/>
        <v>Bíceps</v>
      </c>
      <c r="O33" s="11">
        <f t="shared" si="6"/>
        <v>0</v>
      </c>
      <c r="P33" s="12" t="str">
        <f t="shared" si="6"/>
        <v>Tríceps</v>
      </c>
      <c r="Q33" s="11">
        <f t="shared" si="6"/>
        <v>0</v>
      </c>
      <c r="R33" s="11" t="str">
        <f t="shared" si="6"/>
        <v>AnteBraço</v>
      </c>
      <c r="S33" s="11">
        <f t="shared" si="6"/>
        <v>0</v>
      </c>
      <c r="T33" s="11" t="str">
        <f t="shared" si="5"/>
        <v xml:space="preserve">Glúteo </v>
      </c>
      <c r="U33" s="11">
        <f t="shared" si="5"/>
        <v>0</v>
      </c>
      <c r="V33" s="12" t="str">
        <f t="shared" si="5"/>
        <v xml:space="preserve">Abdutor </v>
      </c>
      <c r="W33" s="11">
        <f t="shared" si="5"/>
        <v>0</v>
      </c>
      <c r="X33" s="12" t="str">
        <f t="shared" si="5"/>
        <v xml:space="preserve">Adutor </v>
      </c>
      <c r="Y33" s="11">
        <f t="shared" si="5"/>
        <v>0</v>
      </c>
      <c r="Z33" s="12" t="str">
        <f t="shared" si="5"/>
        <v>Coxa (Ant)</v>
      </c>
      <c r="AA33" s="11">
        <f t="shared" si="5"/>
        <v>0</v>
      </c>
      <c r="AB33" s="12" t="str">
        <f t="shared" si="5"/>
        <v>Coxa (Pos)</v>
      </c>
      <c r="AC33" s="11">
        <f t="shared" si="5"/>
        <v>0</v>
      </c>
      <c r="AD33" s="12" t="str">
        <f t="shared" si="5"/>
        <v>Perna</v>
      </c>
      <c r="AE33" s="11">
        <f t="shared" si="5"/>
        <v>0</v>
      </c>
      <c r="AF33" s="12" t="str">
        <f t="shared" si="5"/>
        <v>Abdominal</v>
      </c>
      <c r="AG33" s="11">
        <f t="shared" si="5"/>
        <v>0</v>
      </c>
    </row>
    <row r="34" spans="1:33" x14ac:dyDescent="0.25">
      <c r="A34" s="344"/>
      <c r="B34" s="11" t="str">
        <f t="shared" si="3"/>
        <v>Coxa (Ant)</v>
      </c>
      <c r="C34" s="11">
        <f t="shared" si="4"/>
        <v>0</v>
      </c>
      <c r="D34" s="11" t="str">
        <f t="shared" si="6"/>
        <v xml:space="preserve">Trapézio </v>
      </c>
      <c r="E34" s="11">
        <f t="shared" si="6"/>
        <v>0</v>
      </c>
      <c r="F34" s="11" t="str">
        <f t="shared" si="6"/>
        <v>Ombro (Cla/Acr)</v>
      </c>
      <c r="G34" s="11">
        <f t="shared" si="6"/>
        <v>0</v>
      </c>
      <c r="H34" s="12" t="str">
        <f t="shared" si="6"/>
        <v>Ombro (Esp)</v>
      </c>
      <c r="I34" s="11">
        <f t="shared" si="6"/>
        <v>0</v>
      </c>
      <c r="J34" s="12" t="str">
        <f t="shared" si="6"/>
        <v>Costa</v>
      </c>
      <c r="K34" s="11">
        <f t="shared" si="6"/>
        <v>0</v>
      </c>
      <c r="L34" s="12" t="str">
        <f t="shared" si="6"/>
        <v>Peito</v>
      </c>
      <c r="M34" s="11">
        <f t="shared" si="6"/>
        <v>0</v>
      </c>
      <c r="N34" s="12" t="str">
        <f t="shared" si="6"/>
        <v>Bíceps</v>
      </c>
      <c r="O34" s="11">
        <f t="shared" si="6"/>
        <v>0</v>
      </c>
      <c r="P34" s="12" t="str">
        <f t="shared" si="6"/>
        <v>Tríceps</v>
      </c>
      <c r="Q34" s="11">
        <f t="shared" si="6"/>
        <v>0</v>
      </c>
      <c r="R34" s="11" t="str">
        <f t="shared" si="6"/>
        <v>AnteBraço</v>
      </c>
      <c r="S34" s="11">
        <f t="shared" si="6"/>
        <v>0</v>
      </c>
      <c r="T34" s="11" t="str">
        <f t="shared" si="5"/>
        <v xml:space="preserve">Glúteo </v>
      </c>
      <c r="U34" s="11">
        <f t="shared" si="5"/>
        <v>0</v>
      </c>
      <c r="V34" s="12" t="str">
        <f t="shared" si="5"/>
        <v xml:space="preserve">Abdutor </v>
      </c>
      <c r="W34" s="11">
        <f t="shared" si="5"/>
        <v>0</v>
      </c>
      <c r="X34" s="12" t="str">
        <f t="shared" si="5"/>
        <v xml:space="preserve">Adutor </v>
      </c>
      <c r="Y34" s="11">
        <f t="shared" si="5"/>
        <v>0</v>
      </c>
      <c r="Z34" s="12" t="str">
        <f t="shared" si="5"/>
        <v>Coxa (Ant)</v>
      </c>
      <c r="AA34" s="11">
        <f t="shared" si="5"/>
        <v>0</v>
      </c>
      <c r="AB34" s="12" t="str">
        <f t="shared" si="5"/>
        <v>Coxa (Pos)</v>
      </c>
      <c r="AC34" s="11">
        <f t="shared" si="5"/>
        <v>0</v>
      </c>
      <c r="AD34" s="12" t="str">
        <f t="shared" si="5"/>
        <v>Perna</v>
      </c>
      <c r="AE34" s="11">
        <f t="shared" si="5"/>
        <v>0</v>
      </c>
      <c r="AF34" s="12" t="str">
        <f t="shared" si="5"/>
        <v>Abdominal</v>
      </c>
      <c r="AG34" s="11">
        <f t="shared" si="5"/>
        <v>0</v>
      </c>
    </row>
    <row r="35" spans="1:33" x14ac:dyDescent="0.25">
      <c r="A35" s="344"/>
      <c r="B35" s="11" t="str">
        <f t="shared" si="3"/>
        <v>Coxa (Ant)</v>
      </c>
      <c r="C35" s="11">
        <f t="shared" si="4"/>
        <v>0</v>
      </c>
      <c r="D35" s="11" t="str">
        <f t="shared" si="6"/>
        <v xml:space="preserve">Trapézio </v>
      </c>
      <c r="E35" s="11">
        <f t="shared" si="6"/>
        <v>0</v>
      </c>
      <c r="F35" s="11" t="str">
        <f t="shared" si="6"/>
        <v>Ombro (Cla/Acr)</v>
      </c>
      <c r="G35" s="11">
        <f t="shared" si="6"/>
        <v>0</v>
      </c>
      <c r="H35" s="12" t="str">
        <f t="shared" si="6"/>
        <v>Ombro (Esp)</v>
      </c>
      <c r="I35" s="11">
        <f t="shared" si="6"/>
        <v>0</v>
      </c>
      <c r="J35" s="12" t="str">
        <f t="shared" si="6"/>
        <v>Costa</v>
      </c>
      <c r="K35" s="11">
        <f t="shared" si="6"/>
        <v>0</v>
      </c>
      <c r="L35" s="12" t="str">
        <f t="shared" si="6"/>
        <v>Peito</v>
      </c>
      <c r="M35" s="11">
        <f t="shared" si="6"/>
        <v>0</v>
      </c>
      <c r="N35" s="12" t="str">
        <f t="shared" si="6"/>
        <v>Bíceps</v>
      </c>
      <c r="O35" s="11">
        <f t="shared" si="6"/>
        <v>0</v>
      </c>
      <c r="P35" s="12" t="str">
        <f t="shared" si="6"/>
        <v>Tríceps</v>
      </c>
      <c r="Q35" s="11">
        <f t="shared" si="6"/>
        <v>0</v>
      </c>
      <c r="R35" s="11" t="str">
        <f t="shared" si="6"/>
        <v>AnteBraço</v>
      </c>
      <c r="S35" s="11">
        <f t="shared" si="6"/>
        <v>0</v>
      </c>
      <c r="T35" s="11" t="str">
        <f t="shared" si="5"/>
        <v xml:space="preserve">Glúteo </v>
      </c>
      <c r="U35" s="11">
        <f t="shared" si="5"/>
        <v>0</v>
      </c>
      <c r="V35" s="12" t="str">
        <f t="shared" si="5"/>
        <v xml:space="preserve">Abdutor </v>
      </c>
      <c r="W35" s="11">
        <f t="shared" si="5"/>
        <v>0</v>
      </c>
      <c r="X35" s="12" t="str">
        <f t="shared" si="5"/>
        <v xml:space="preserve">Adutor </v>
      </c>
      <c r="Y35" s="11">
        <f t="shared" si="5"/>
        <v>0</v>
      </c>
      <c r="Z35" s="12" t="str">
        <f t="shared" si="5"/>
        <v>Coxa (Ant)</v>
      </c>
      <c r="AA35" s="11">
        <f t="shared" si="5"/>
        <v>0</v>
      </c>
      <c r="AB35" s="12" t="str">
        <f t="shared" si="5"/>
        <v>Coxa (Pos)</v>
      </c>
      <c r="AC35" s="11">
        <f t="shared" si="5"/>
        <v>0</v>
      </c>
      <c r="AD35" s="12" t="str">
        <f t="shared" si="5"/>
        <v>Perna</v>
      </c>
      <c r="AE35" s="11">
        <f t="shared" si="5"/>
        <v>0</v>
      </c>
      <c r="AF35" s="12" t="str">
        <f t="shared" si="5"/>
        <v>Abdominal</v>
      </c>
      <c r="AG35" s="11">
        <f t="shared" si="5"/>
        <v>0</v>
      </c>
    </row>
    <row r="36" spans="1:33" x14ac:dyDescent="0.25">
      <c r="A36" s="344"/>
      <c r="B36" s="11" t="str">
        <f t="shared" si="3"/>
        <v>Coxa (Ant)</v>
      </c>
      <c r="C36" s="11">
        <f t="shared" si="4"/>
        <v>0</v>
      </c>
      <c r="D36" s="11" t="str">
        <f t="shared" si="6"/>
        <v xml:space="preserve">Trapézio </v>
      </c>
      <c r="E36" s="11">
        <f t="shared" si="6"/>
        <v>0</v>
      </c>
      <c r="F36" s="11" t="str">
        <f t="shared" si="6"/>
        <v>Ombro (Cla/Acr)</v>
      </c>
      <c r="G36" s="11">
        <f t="shared" si="6"/>
        <v>0</v>
      </c>
      <c r="H36" s="12" t="str">
        <f t="shared" si="6"/>
        <v>Ombro (Esp)</v>
      </c>
      <c r="I36" s="11">
        <f t="shared" si="6"/>
        <v>0</v>
      </c>
      <c r="J36" s="12" t="str">
        <f t="shared" si="6"/>
        <v>Costa</v>
      </c>
      <c r="K36" s="11">
        <f t="shared" si="6"/>
        <v>0</v>
      </c>
      <c r="L36" s="12" t="str">
        <f t="shared" si="6"/>
        <v>Peito</v>
      </c>
      <c r="M36" s="11">
        <f t="shared" si="6"/>
        <v>0</v>
      </c>
      <c r="N36" s="12" t="str">
        <f t="shared" si="6"/>
        <v>Bíceps</v>
      </c>
      <c r="O36" s="11">
        <f t="shared" si="6"/>
        <v>0</v>
      </c>
      <c r="P36" s="12" t="str">
        <f t="shared" si="6"/>
        <v>Tríceps</v>
      </c>
      <c r="Q36" s="11">
        <f t="shared" si="6"/>
        <v>0</v>
      </c>
      <c r="R36" s="11" t="str">
        <f t="shared" si="6"/>
        <v>AnteBraço</v>
      </c>
      <c r="S36" s="11">
        <f t="shared" si="6"/>
        <v>0</v>
      </c>
      <c r="T36" s="11" t="str">
        <f t="shared" si="5"/>
        <v xml:space="preserve">Glúteo </v>
      </c>
      <c r="U36" s="11">
        <f t="shared" si="5"/>
        <v>0</v>
      </c>
      <c r="V36" s="12" t="str">
        <f t="shared" si="5"/>
        <v xml:space="preserve">Abdutor </v>
      </c>
      <c r="W36" s="11">
        <f t="shared" si="5"/>
        <v>0</v>
      </c>
      <c r="X36" s="12" t="str">
        <f t="shared" si="5"/>
        <v xml:space="preserve">Adutor </v>
      </c>
      <c r="Y36" s="11">
        <f t="shared" si="5"/>
        <v>0</v>
      </c>
      <c r="Z36" s="12" t="str">
        <f t="shared" si="5"/>
        <v>Coxa (Ant)</v>
      </c>
      <c r="AA36" s="11">
        <f t="shared" si="5"/>
        <v>0</v>
      </c>
      <c r="AB36" s="12" t="str">
        <f t="shared" si="5"/>
        <v>Coxa (Pos)</v>
      </c>
      <c r="AC36" s="11">
        <f t="shared" si="5"/>
        <v>0</v>
      </c>
      <c r="AD36" s="12" t="str">
        <f t="shared" si="5"/>
        <v>Perna</v>
      </c>
      <c r="AE36" s="11">
        <f t="shared" si="5"/>
        <v>0</v>
      </c>
      <c r="AF36" s="12" t="str">
        <f t="shared" si="5"/>
        <v>Abdominal</v>
      </c>
      <c r="AG36" s="11">
        <f t="shared" si="5"/>
        <v>0</v>
      </c>
    </row>
    <row r="37" spans="1:33" x14ac:dyDescent="0.25">
      <c r="A37" s="344"/>
      <c r="B37" s="11" t="str">
        <f t="shared" si="3"/>
        <v>Coxa (Ant)</v>
      </c>
      <c r="C37" s="11">
        <f t="shared" si="4"/>
        <v>0</v>
      </c>
      <c r="D37" s="11" t="str">
        <f t="shared" si="6"/>
        <v xml:space="preserve">Trapézio </v>
      </c>
      <c r="E37" s="11">
        <f t="shared" si="6"/>
        <v>0</v>
      </c>
      <c r="F37" s="11" t="str">
        <f t="shared" si="6"/>
        <v>Ombro (Cla/Acr)</v>
      </c>
      <c r="G37" s="11">
        <f t="shared" si="6"/>
        <v>0</v>
      </c>
      <c r="H37" s="12" t="str">
        <f t="shared" si="6"/>
        <v>Ombro (Esp)</v>
      </c>
      <c r="I37" s="11">
        <f t="shared" si="6"/>
        <v>0</v>
      </c>
      <c r="J37" s="12" t="str">
        <f t="shared" si="6"/>
        <v>Costa</v>
      </c>
      <c r="K37" s="11">
        <f t="shared" si="6"/>
        <v>0</v>
      </c>
      <c r="L37" s="12" t="str">
        <f t="shared" si="6"/>
        <v>Peito</v>
      </c>
      <c r="M37" s="11">
        <f t="shared" si="6"/>
        <v>0</v>
      </c>
      <c r="N37" s="12" t="str">
        <f t="shared" si="6"/>
        <v>Bíceps</v>
      </c>
      <c r="O37" s="11">
        <f t="shared" si="6"/>
        <v>0</v>
      </c>
      <c r="P37" s="12" t="str">
        <f t="shared" si="6"/>
        <v>Tríceps</v>
      </c>
      <c r="Q37" s="11">
        <f t="shared" si="6"/>
        <v>0</v>
      </c>
      <c r="R37" s="11" t="str">
        <f t="shared" si="6"/>
        <v>AnteBraço</v>
      </c>
      <c r="S37" s="11">
        <f t="shared" si="6"/>
        <v>0</v>
      </c>
      <c r="T37" s="11" t="str">
        <f t="shared" si="5"/>
        <v xml:space="preserve">Glúteo </v>
      </c>
      <c r="U37" s="11">
        <f t="shared" si="5"/>
        <v>0</v>
      </c>
      <c r="V37" s="12" t="str">
        <f t="shared" si="5"/>
        <v xml:space="preserve">Abdutor </v>
      </c>
      <c r="W37" s="11">
        <f t="shared" si="5"/>
        <v>0</v>
      </c>
      <c r="X37" s="12" t="str">
        <f t="shared" si="5"/>
        <v xml:space="preserve">Adutor </v>
      </c>
      <c r="Y37" s="11">
        <f t="shared" si="5"/>
        <v>0</v>
      </c>
      <c r="Z37" s="12" t="str">
        <f t="shared" si="5"/>
        <v>Coxa (Ant)</v>
      </c>
      <c r="AA37" s="11">
        <f t="shared" si="5"/>
        <v>0</v>
      </c>
      <c r="AB37" s="12" t="str">
        <f t="shared" si="5"/>
        <v>Coxa (Pos)</v>
      </c>
      <c r="AC37" s="11">
        <f t="shared" si="5"/>
        <v>0</v>
      </c>
      <c r="AD37" s="12" t="str">
        <f t="shared" si="5"/>
        <v>Perna</v>
      </c>
      <c r="AE37" s="11">
        <f t="shared" si="5"/>
        <v>0</v>
      </c>
      <c r="AF37" s="12" t="str">
        <f t="shared" si="5"/>
        <v>Abdominal</v>
      </c>
      <c r="AG37" s="11">
        <f t="shared" si="5"/>
        <v>0</v>
      </c>
    </row>
    <row r="38" spans="1:33" x14ac:dyDescent="0.25">
      <c r="A38" s="344"/>
      <c r="B38" s="11" t="str">
        <f t="shared" si="3"/>
        <v>Coxa (Ant)</v>
      </c>
      <c r="C38" s="11">
        <f t="shared" si="4"/>
        <v>0</v>
      </c>
      <c r="D38" s="11" t="str">
        <f t="shared" si="6"/>
        <v xml:space="preserve">Trapézio </v>
      </c>
      <c r="E38" s="11">
        <f t="shared" si="6"/>
        <v>0</v>
      </c>
      <c r="F38" s="11" t="str">
        <f t="shared" si="6"/>
        <v>Ombro (Cla/Acr)</v>
      </c>
      <c r="G38" s="11">
        <f t="shared" si="6"/>
        <v>0</v>
      </c>
      <c r="H38" s="12" t="str">
        <f t="shared" si="6"/>
        <v>Ombro (Esp)</v>
      </c>
      <c r="I38" s="11">
        <f t="shared" si="6"/>
        <v>0</v>
      </c>
      <c r="J38" s="12" t="str">
        <f t="shared" si="6"/>
        <v>Costa</v>
      </c>
      <c r="K38" s="11">
        <f t="shared" si="6"/>
        <v>0</v>
      </c>
      <c r="L38" s="12" t="str">
        <f t="shared" si="6"/>
        <v>Peito</v>
      </c>
      <c r="M38" s="11">
        <f t="shared" si="6"/>
        <v>0</v>
      </c>
      <c r="N38" s="12" t="str">
        <f t="shared" si="6"/>
        <v>Bíceps</v>
      </c>
      <c r="O38" s="11">
        <f t="shared" si="6"/>
        <v>0</v>
      </c>
      <c r="P38" s="12" t="str">
        <f t="shared" si="6"/>
        <v>Tríceps</v>
      </c>
      <c r="Q38" s="11">
        <f t="shared" si="6"/>
        <v>0</v>
      </c>
      <c r="R38" s="11" t="str">
        <f t="shared" si="6"/>
        <v>AnteBraço</v>
      </c>
      <c r="S38" s="11">
        <f t="shared" si="6"/>
        <v>0</v>
      </c>
      <c r="T38" s="11" t="str">
        <f t="shared" si="5"/>
        <v xml:space="preserve">Glúteo </v>
      </c>
      <c r="U38" s="11">
        <f t="shared" si="5"/>
        <v>0</v>
      </c>
      <c r="V38" s="12" t="str">
        <f t="shared" si="5"/>
        <v xml:space="preserve">Abdutor </v>
      </c>
      <c r="W38" s="11">
        <f t="shared" si="5"/>
        <v>0</v>
      </c>
      <c r="X38" s="12" t="str">
        <f t="shared" si="5"/>
        <v xml:space="preserve">Adutor </v>
      </c>
      <c r="Y38" s="11">
        <f t="shared" si="5"/>
        <v>0</v>
      </c>
      <c r="Z38" s="12" t="str">
        <f t="shared" si="5"/>
        <v>Coxa (Ant)</v>
      </c>
      <c r="AA38" s="11">
        <f t="shared" si="5"/>
        <v>0</v>
      </c>
      <c r="AB38" s="12" t="str">
        <f t="shared" si="5"/>
        <v>Coxa (Pos)</v>
      </c>
      <c r="AC38" s="11">
        <f t="shared" si="5"/>
        <v>0</v>
      </c>
      <c r="AD38" s="12" t="str">
        <f t="shared" si="5"/>
        <v>Perna</v>
      </c>
      <c r="AE38" s="11">
        <f t="shared" si="5"/>
        <v>0</v>
      </c>
      <c r="AF38" s="12" t="str">
        <f t="shared" si="5"/>
        <v>Abdominal</v>
      </c>
      <c r="AG38" s="11">
        <f t="shared" si="5"/>
        <v>0</v>
      </c>
    </row>
    <row r="39" spans="1:33" x14ac:dyDescent="0.25">
      <c r="A39" s="344"/>
      <c r="B39" s="11" t="str">
        <f t="shared" si="3"/>
        <v>Coxa (Ant)</v>
      </c>
      <c r="C39" s="11">
        <f t="shared" si="4"/>
        <v>0</v>
      </c>
      <c r="D39" s="11" t="str">
        <f t="shared" si="6"/>
        <v xml:space="preserve">Trapézio </v>
      </c>
      <c r="E39" s="11">
        <f t="shared" si="6"/>
        <v>0</v>
      </c>
      <c r="F39" s="11" t="str">
        <f t="shared" si="6"/>
        <v>Ombro (Cla/Acr)</v>
      </c>
      <c r="G39" s="11">
        <f t="shared" si="6"/>
        <v>0</v>
      </c>
      <c r="H39" s="12" t="str">
        <f t="shared" si="6"/>
        <v>Ombro (Esp)</v>
      </c>
      <c r="I39" s="11">
        <f t="shared" si="6"/>
        <v>0</v>
      </c>
      <c r="J39" s="12" t="str">
        <f t="shared" si="6"/>
        <v>Costa</v>
      </c>
      <c r="K39" s="11">
        <f t="shared" si="6"/>
        <v>0</v>
      </c>
      <c r="L39" s="12" t="str">
        <f t="shared" si="6"/>
        <v>Peito</v>
      </c>
      <c r="M39" s="11">
        <f t="shared" si="6"/>
        <v>0</v>
      </c>
      <c r="N39" s="12" t="str">
        <f t="shared" si="6"/>
        <v>Bíceps</v>
      </c>
      <c r="O39" s="11">
        <f t="shared" si="6"/>
        <v>0</v>
      </c>
      <c r="P39" s="12" t="str">
        <f t="shared" si="6"/>
        <v>Tríceps</v>
      </c>
      <c r="Q39" s="11">
        <f t="shared" si="6"/>
        <v>0</v>
      </c>
      <c r="R39" s="11" t="str">
        <f t="shared" si="6"/>
        <v>AnteBraço</v>
      </c>
      <c r="S39" s="11">
        <f t="shared" si="6"/>
        <v>0</v>
      </c>
      <c r="T39" s="11" t="str">
        <f t="shared" si="5"/>
        <v xml:space="preserve">Glúteo </v>
      </c>
      <c r="U39" s="11">
        <f t="shared" si="5"/>
        <v>0</v>
      </c>
      <c r="V39" s="12" t="str">
        <f t="shared" si="5"/>
        <v xml:space="preserve">Abdutor </v>
      </c>
      <c r="W39" s="11">
        <f t="shared" si="5"/>
        <v>0</v>
      </c>
      <c r="X39" s="12" t="str">
        <f t="shared" si="5"/>
        <v xml:space="preserve">Adutor </v>
      </c>
      <c r="Y39" s="11">
        <f t="shared" si="5"/>
        <v>0</v>
      </c>
      <c r="Z39" s="12" t="str">
        <f t="shared" si="5"/>
        <v>Coxa (Ant)</v>
      </c>
      <c r="AA39" s="11">
        <f t="shared" si="5"/>
        <v>0</v>
      </c>
      <c r="AB39" s="12" t="str">
        <f t="shared" si="5"/>
        <v>Coxa (Pos)</v>
      </c>
      <c r="AC39" s="11">
        <f t="shared" si="5"/>
        <v>0</v>
      </c>
      <c r="AD39" s="12" t="str">
        <f t="shared" si="5"/>
        <v>Perna</v>
      </c>
      <c r="AE39" s="11">
        <f t="shared" si="5"/>
        <v>0</v>
      </c>
      <c r="AF39" s="12" t="str">
        <f t="shared" si="5"/>
        <v>Abdominal</v>
      </c>
      <c r="AG39" s="11">
        <f t="shared" si="5"/>
        <v>0</v>
      </c>
    </row>
    <row r="40" spans="1:33" x14ac:dyDescent="0.25">
      <c r="A40" s="344"/>
      <c r="B40" s="11" t="str">
        <f t="shared" si="3"/>
        <v>Coxa (Ant)</v>
      </c>
      <c r="C40" s="11">
        <f t="shared" si="4"/>
        <v>0</v>
      </c>
      <c r="D40" s="11" t="str">
        <f t="shared" si="6"/>
        <v xml:space="preserve">Trapézio </v>
      </c>
      <c r="E40" s="11">
        <f t="shared" si="6"/>
        <v>0</v>
      </c>
      <c r="F40" s="11" t="str">
        <f t="shared" si="6"/>
        <v>Ombro (Cla/Acr)</v>
      </c>
      <c r="G40" s="11">
        <f t="shared" si="6"/>
        <v>0</v>
      </c>
      <c r="H40" s="12" t="str">
        <f t="shared" si="6"/>
        <v>Ombro (Esp)</v>
      </c>
      <c r="I40" s="11">
        <f t="shared" si="6"/>
        <v>0</v>
      </c>
      <c r="J40" s="12" t="str">
        <f t="shared" si="6"/>
        <v>Costa</v>
      </c>
      <c r="K40" s="11">
        <f t="shared" si="6"/>
        <v>0</v>
      </c>
      <c r="L40" s="12" t="str">
        <f t="shared" si="6"/>
        <v>Peito</v>
      </c>
      <c r="M40" s="11">
        <f t="shared" si="6"/>
        <v>0</v>
      </c>
      <c r="N40" s="12" t="str">
        <f t="shared" si="6"/>
        <v>Bíceps</v>
      </c>
      <c r="O40" s="11">
        <f t="shared" si="6"/>
        <v>0</v>
      </c>
      <c r="P40" s="12" t="str">
        <f t="shared" si="6"/>
        <v>Tríceps</v>
      </c>
      <c r="Q40" s="11">
        <f t="shared" si="6"/>
        <v>0</v>
      </c>
      <c r="R40" s="11" t="str">
        <f t="shared" si="6"/>
        <v>AnteBraço</v>
      </c>
      <c r="S40" s="11">
        <f t="shared" si="6"/>
        <v>0</v>
      </c>
      <c r="T40" s="11" t="str">
        <f t="shared" si="5"/>
        <v xml:space="preserve">Glúteo </v>
      </c>
      <c r="U40" s="11">
        <f t="shared" si="5"/>
        <v>0</v>
      </c>
      <c r="V40" s="12" t="str">
        <f t="shared" si="5"/>
        <v xml:space="preserve">Abdutor </v>
      </c>
      <c r="W40" s="11">
        <f t="shared" si="5"/>
        <v>0</v>
      </c>
      <c r="X40" s="12" t="str">
        <f t="shared" si="5"/>
        <v xml:space="preserve">Adutor </v>
      </c>
      <c r="Y40" s="11">
        <f t="shared" si="5"/>
        <v>0</v>
      </c>
      <c r="Z40" s="12" t="str">
        <f t="shared" si="5"/>
        <v>Coxa (Ant)</v>
      </c>
      <c r="AA40" s="11">
        <f t="shared" si="5"/>
        <v>0</v>
      </c>
      <c r="AB40" s="12" t="str">
        <f t="shared" si="5"/>
        <v>Coxa (Pos)</v>
      </c>
      <c r="AC40" s="11">
        <f t="shared" si="5"/>
        <v>0</v>
      </c>
      <c r="AD40" s="12" t="str">
        <f t="shared" si="5"/>
        <v>Perna</v>
      </c>
      <c r="AE40" s="11">
        <f t="shared" si="5"/>
        <v>0</v>
      </c>
      <c r="AF40" s="12" t="str">
        <f t="shared" si="5"/>
        <v>Abdominal</v>
      </c>
      <c r="AG40" s="11">
        <f t="shared" si="5"/>
        <v>0</v>
      </c>
    </row>
    <row r="41" spans="1:33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11" t="s">
        <v>40</v>
      </c>
      <c r="B42" s="11" t="s">
        <v>41</v>
      </c>
      <c r="C42" s="11"/>
      <c r="D42" s="341" t="str">
        <f>D22</f>
        <v xml:space="preserve">Trapézio </v>
      </c>
      <c r="E42" s="341"/>
      <c r="F42" s="341" t="str">
        <f>F22</f>
        <v>Ombro (Cla/Acr)</v>
      </c>
      <c r="G42" s="341"/>
      <c r="H42" s="341" t="str">
        <f>H22</f>
        <v>Ombro (Esp)</v>
      </c>
      <c r="I42" s="341"/>
      <c r="J42" s="341" t="str">
        <f>J22</f>
        <v>Costa</v>
      </c>
      <c r="K42" s="341"/>
      <c r="L42" s="341" t="str">
        <f>L22</f>
        <v>Peito</v>
      </c>
      <c r="M42" s="341"/>
      <c r="N42" s="341" t="str">
        <f>N22</f>
        <v>Bíceps</v>
      </c>
      <c r="O42" s="341"/>
      <c r="P42" s="341" t="str">
        <f>P22</f>
        <v>Tríceps</v>
      </c>
      <c r="Q42" s="341"/>
      <c r="R42" s="341" t="str">
        <f>R22</f>
        <v>AnteBraço</v>
      </c>
      <c r="S42" s="341"/>
      <c r="T42" s="341" t="str">
        <f>T22</f>
        <v xml:space="preserve">Glúteo </v>
      </c>
      <c r="U42" s="341"/>
      <c r="V42" s="341" t="str">
        <f>V22</f>
        <v xml:space="preserve">Abdutor </v>
      </c>
      <c r="W42" s="341"/>
      <c r="X42" s="341" t="str">
        <f>X22</f>
        <v xml:space="preserve">Adutor </v>
      </c>
      <c r="Y42" s="341"/>
      <c r="Z42" s="341" t="str">
        <f>Z22</f>
        <v>Coxa (Ant)</v>
      </c>
      <c r="AA42" s="341"/>
      <c r="AB42" s="341" t="str">
        <f>AB22</f>
        <v>Coxa (Pos)</v>
      </c>
      <c r="AC42" s="341"/>
      <c r="AD42" s="341" t="str">
        <f>AD22</f>
        <v>Perna</v>
      </c>
      <c r="AE42" s="341"/>
      <c r="AF42" s="341" t="str">
        <f>AF22</f>
        <v>Abdominal</v>
      </c>
      <c r="AG42" s="341"/>
    </row>
    <row r="43" spans="1:33" x14ac:dyDescent="0.25">
      <c r="A43" s="11"/>
      <c r="B43" s="343" t="str">
        <f>Planilha!D97</f>
        <v>Coxa (Ant)</v>
      </c>
      <c r="C43" s="343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</row>
    <row r="44" spans="1:33" x14ac:dyDescent="0.25">
      <c r="A44" s="344">
        <v>3</v>
      </c>
      <c r="B44" s="11" t="str">
        <f>B43</f>
        <v>Coxa (Ant)</v>
      </c>
      <c r="C44" s="11" t="str">
        <f>IF(AND(B44=D44),E44,IF(AND(B44=F44),G44,IF(AND(B44=H44),I44,IF(AND(B44=J44),K44,IF(AND(B44=L44),M44,IF(AND(B44=N44),O44,IF(AND(B44=P44),Q44,IF(AND(B44=R44),S44,IF(AND(B44=T44),U44,IF(AND(B44=V44),W44,IF(AND(B44=X44),Y44,IF(AND(B44=Z44),AA44,IF(AND(B44=AB44),AC44,IF(AND(B44=AD44),AE44,IF(AND(B44=AF44),AG44," ")))))))))))))))</f>
        <v>Agachamento</v>
      </c>
      <c r="D44" s="11" t="str">
        <f t="shared" ref="D44:AG52" si="7">D24</f>
        <v xml:space="preserve">Trapézio </v>
      </c>
      <c r="E44" s="11" t="str">
        <f t="shared" si="7"/>
        <v>Elevação de ombros</v>
      </c>
      <c r="F44" s="11" t="str">
        <f t="shared" si="7"/>
        <v>Ombro (Cla/Acr)</v>
      </c>
      <c r="G44" s="11" t="str">
        <f t="shared" si="7"/>
        <v>Desenvolvimento</v>
      </c>
      <c r="H44" s="12" t="str">
        <f t="shared" si="7"/>
        <v>Ombro (Esp)</v>
      </c>
      <c r="I44" s="11" t="str">
        <f t="shared" si="7"/>
        <v>Voador inv.</v>
      </c>
      <c r="J44" s="12" t="str">
        <f t="shared" si="7"/>
        <v>Costa</v>
      </c>
      <c r="K44" s="11" t="str">
        <f t="shared" si="7"/>
        <v>Puxada à frente</v>
      </c>
      <c r="L44" s="12" t="str">
        <f t="shared" si="7"/>
        <v>Peito</v>
      </c>
      <c r="M44" s="11" t="str">
        <f t="shared" si="7"/>
        <v>Supino</v>
      </c>
      <c r="N44" s="12" t="str">
        <f t="shared" si="7"/>
        <v>Bíceps</v>
      </c>
      <c r="O44" s="11" t="str">
        <f t="shared" si="7"/>
        <v>Rosca direta</v>
      </c>
      <c r="P44" s="12" t="str">
        <f t="shared" si="7"/>
        <v>Tríceps</v>
      </c>
      <c r="Q44" s="11" t="str">
        <f t="shared" si="7"/>
        <v>Rosca testa</v>
      </c>
      <c r="R44" s="11" t="str">
        <f t="shared" si="7"/>
        <v>AnteBraço</v>
      </c>
      <c r="S44" s="11" t="str">
        <f t="shared" si="7"/>
        <v>Rosca punho</v>
      </c>
      <c r="T44" s="11" t="str">
        <f t="shared" si="7"/>
        <v xml:space="preserve">Glúteo </v>
      </c>
      <c r="U44" s="11" t="str">
        <f t="shared" si="7"/>
        <v>Glúteo em pé</v>
      </c>
      <c r="V44" s="12" t="str">
        <f t="shared" si="7"/>
        <v xml:space="preserve">Abdutor </v>
      </c>
      <c r="W44" s="11" t="str">
        <f t="shared" si="7"/>
        <v>Abdutor maq.</v>
      </c>
      <c r="X44" s="12" t="str">
        <f t="shared" si="7"/>
        <v xml:space="preserve">Adutor </v>
      </c>
      <c r="Y44" s="11" t="str">
        <f t="shared" si="7"/>
        <v>Adutor maq</v>
      </c>
      <c r="Z44" s="12" t="str">
        <f t="shared" si="7"/>
        <v>Coxa (Ant)</v>
      </c>
      <c r="AA44" s="11" t="str">
        <f t="shared" si="7"/>
        <v>Agachamento</v>
      </c>
      <c r="AB44" s="12" t="str">
        <f t="shared" si="7"/>
        <v>Coxa (Pos)</v>
      </c>
      <c r="AC44" s="11" t="str">
        <f t="shared" si="7"/>
        <v>Stiff</v>
      </c>
      <c r="AD44" s="12" t="str">
        <f t="shared" si="7"/>
        <v>Perna</v>
      </c>
      <c r="AE44" s="11" t="str">
        <f t="shared" si="7"/>
        <v>Gêmeos em pé</v>
      </c>
      <c r="AF44" s="12" t="str">
        <f t="shared" si="7"/>
        <v>Abdominal</v>
      </c>
      <c r="AG44" s="11" t="str">
        <f t="shared" si="7"/>
        <v>Elevação de pernas</v>
      </c>
    </row>
    <row r="45" spans="1:33" x14ac:dyDescent="0.25">
      <c r="A45" s="344"/>
      <c r="B45" s="11" t="str">
        <f t="shared" ref="B45:B60" si="8">B44</f>
        <v>Coxa (Ant)</v>
      </c>
      <c r="C45" s="11" t="str">
        <f t="shared" ref="C45:C60" si="9">IF(AND(B45=D45),E45,IF(AND(B45=F45),G45,IF(AND(B45=H45),I45,IF(AND(B45=J45),K45,IF(AND(B45=L45),M45,IF(AND(B45=N45),O45,IF(AND(B45=P45),Q45,IF(AND(B45=R45),S45,IF(AND(B45=T45),U45,IF(AND(B45=V45),W45,IF(AND(B45=X45),Y45,IF(AND(B45=Z45),AA45,IF(AND(B45=AB45),AC45,IF(AND(B45=AD45),AE45,IF(AND(B45=AF45),AG45," ")))))))))))))))</f>
        <v>Agachamento hack</v>
      </c>
      <c r="D45" s="11" t="str">
        <f t="shared" si="7"/>
        <v xml:space="preserve">Trapézio </v>
      </c>
      <c r="E45" s="11" t="str">
        <f t="shared" si="7"/>
        <v>Remada alta</v>
      </c>
      <c r="F45" s="11" t="str">
        <f t="shared" si="7"/>
        <v>Ombro (Cla/Acr)</v>
      </c>
      <c r="G45" s="11" t="str">
        <f t="shared" si="7"/>
        <v>Levantamento lateral</v>
      </c>
      <c r="H45" s="12" t="str">
        <f t="shared" si="7"/>
        <v>Ombro (Esp)</v>
      </c>
      <c r="I45" s="11" t="str">
        <f t="shared" si="7"/>
        <v>Crucifixo inv.</v>
      </c>
      <c r="J45" s="12" t="str">
        <f t="shared" si="7"/>
        <v>Costa</v>
      </c>
      <c r="K45" s="11" t="str">
        <f t="shared" si="7"/>
        <v>Remada sentada</v>
      </c>
      <c r="L45" s="12" t="str">
        <f t="shared" si="7"/>
        <v>Peito</v>
      </c>
      <c r="M45" s="11" t="str">
        <f t="shared" si="7"/>
        <v>Supino inclinado</v>
      </c>
      <c r="N45" s="12" t="str">
        <f t="shared" si="7"/>
        <v>Bíceps</v>
      </c>
      <c r="O45" s="11" t="str">
        <f t="shared" si="7"/>
        <v>Rosca alternada</v>
      </c>
      <c r="P45" s="12" t="str">
        <f t="shared" si="7"/>
        <v>Tríceps</v>
      </c>
      <c r="Q45" s="11" t="str">
        <f t="shared" si="7"/>
        <v>Rosca francesa</v>
      </c>
      <c r="R45" s="11" t="str">
        <f t="shared" si="7"/>
        <v>AnteBraço</v>
      </c>
      <c r="S45" s="11" t="str">
        <f t="shared" si="7"/>
        <v>Rosca punho inv.</v>
      </c>
      <c r="T45" s="11" t="str">
        <f t="shared" si="7"/>
        <v xml:space="preserve">Glúteo </v>
      </c>
      <c r="U45" s="11" t="str">
        <f t="shared" si="7"/>
        <v>Glúteo 4 apoios</v>
      </c>
      <c r="V45" s="12" t="str">
        <f t="shared" si="7"/>
        <v xml:space="preserve">Abdutor </v>
      </c>
      <c r="W45" s="11" t="str">
        <f t="shared" si="7"/>
        <v>Abdutor apo.</v>
      </c>
      <c r="X45" s="12" t="str">
        <f t="shared" si="7"/>
        <v xml:space="preserve">Adutor </v>
      </c>
      <c r="Y45" s="11" t="str">
        <f t="shared" si="7"/>
        <v>Adutor apo.</v>
      </c>
      <c r="Z45" s="12" t="str">
        <f t="shared" si="7"/>
        <v>Coxa (Ant)</v>
      </c>
      <c r="AA45" s="11" t="str">
        <f t="shared" si="7"/>
        <v>Agachamento hack</v>
      </c>
      <c r="AB45" s="12" t="str">
        <f t="shared" si="7"/>
        <v>Coxa (Pos)</v>
      </c>
      <c r="AC45" s="11" t="str">
        <f t="shared" si="7"/>
        <v>Flexão de perna</v>
      </c>
      <c r="AD45" s="12" t="str">
        <f t="shared" si="7"/>
        <v>Perna</v>
      </c>
      <c r="AE45" s="11" t="str">
        <f t="shared" si="7"/>
        <v>Gêmeos sentado</v>
      </c>
      <c r="AF45" s="12" t="str">
        <f t="shared" si="7"/>
        <v>Abdominal</v>
      </c>
      <c r="AG45" s="11" t="str">
        <f t="shared" si="7"/>
        <v>Supra-abdominal</v>
      </c>
    </row>
    <row r="46" spans="1:33" x14ac:dyDescent="0.25">
      <c r="A46" s="344"/>
      <c r="B46" s="11" t="str">
        <f t="shared" si="8"/>
        <v>Coxa (Ant)</v>
      </c>
      <c r="C46" s="11" t="str">
        <f t="shared" si="9"/>
        <v>Extensão de perna</v>
      </c>
      <c r="D46" s="11" t="str">
        <f t="shared" si="7"/>
        <v xml:space="preserve">Trapézio </v>
      </c>
      <c r="E46" s="11">
        <f t="shared" si="7"/>
        <v>0</v>
      </c>
      <c r="F46" s="11" t="str">
        <f t="shared" si="7"/>
        <v>Ombro (Cla/Acr)</v>
      </c>
      <c r="G46" s="11" t="str">
        <f t="shared" si="7"/>
        <v>Elevação frontal</v>
      </c>
      <c r="H46" s="12" t="str">
        <f t="shared" si="7"/>
        <v>Ombro (Esp)</v>
      </c>
      <c r="I46" s="11">
        <f t="shared" si="7"/>
        <v>0</v>
      </c>
      <c r="J46" s="12" t="str">
        <f t="shared" si="7"/>
        <v>Costa</v>
      </c>
      <c r="K46" s="11" t="str">
        <f t="shared" si="7"/>
        <v>Remada unilteral</v>
      </c>
      <c r="L46" s="12" t="str">
        <f t="shared" si="7"/>
        <v>Peito</v>
      </c>
      <c r="M46" s="11" t="str">
        <f t="shared" si="7"/>
        <v>Supino declinado</v>
      </c>
      <c r="N46" s="12" t="str">
        <f t="shared" si="7"/>
        <v>Bíceps</v>
      </c>
      <c r="O46" s="11" t="str">
        <f t="shared" si="7"/>
        <v>Rosca concentrada</v>
      </c>
      <c r="P46" s="12" t="str">
        <f t="shared" si="7"/>
        <v>Tríceps</v>
      </c>
      <c r="Q46" s="11" t="str">
        <f t="shared" si="7"/>
        <v>Extensão de cotovelo (cabo)</v>
      </c>
      <c r="R46" s="11" t="str">
        <f t="shared" si="7"/>
        <v>AnteBraço</v>
      </c>
      <c r="S46" s="11" t="str">
        <f t="shared" si="7"/>
        <v>Rosca direta peg. pro.</v>
      </c>
      <c r="T46" s="11" t="str">
        <f t="shared" si="7"/>
        <v xml:space="preserve">Glúteo </v>
      </c>
      <c r="U46" s="11">
        <f t="shared" si="7"/>
        <v>0</v>
      </c>
      <c r="V46" s="12" t="str">
        <f t="shared" si="7"/>
        <v xml:space="preserve">Abdutor </v>
      </c>
      <c r="W46" s="11" t="str">
        <f t="shared" si="7"/>
        <v>Abdutor cabo</v>
      </c>
      <c r="X46" s="12" t="str">
        <f t="shared" si="7"/>
        <v xml:space="preserve">Adutor </v>
      </c>
      <c r="Y46" s="11" t="str">
        <f t="shared" si="7"/>
        <v>Adutor cabo</v>
      </c>
      <c r="Z46" s="12" t="str">
        <f t="shared" si="7"/>
        <v>Coxa (Ant)</v>
      </c>
      <c r="AA46" s="11" t="str">
        <f t="shared" si="7"/>
        <v>Extensão de perna</v>
      </c>
      <c r="AB46" s="12" t="str">
        <f t="shared" si="7"/>
        <v>Coxa (Pos)</v>
      </c>
      <c r="AC46" s="11" t="str">
        <f t="shared" si="7"/>
        <v>Flexora em pé</v>
      </c>
      <c r="AD46" s="12" t="str">
        <f t="shared" si="7"/>
        <v>Perna</v>
      </c>
      <c r="AE46" s="11" t="str">
        <f t="shared" si="7"/>
        <v>Burrinho maq.</v>
      </c>
      <c r="AF46" s="12" t="str">
        <f t="shared" si="7"/>
        <v>Abdominal</v>
      </c>
      <c r="AG46" s="11" t="str">
        <f t="shared" si="7"/>
        <v>Flexão lateral</v>
      </c>
    </row>
    <row r="47" spans="1:33" x14ac:dyDescent="0.25">
      <c r="A47" s="344"/>
      <c r="B47" s="11" t="str">
        <f t="shared" si="8"/>
        <v>Coxa (Ant)</v>
      </c>
      <c r="C47" s="11" t="str">
        <f t="shared" si="9"/>
        <v>Leg press</v>
      </c>
      <c r="D47" s="11" t="str">
        <f t="shared" si="7"/>
        <v xml:space="preserve">Trapézio </v>
      </c>
      <c r="E47" s="11">
        <f t="shared" si="7"/>
        <v>0</v>
      </c>
      <c r="F47" s="11" t="str">
        <f t="shared" si="7"/>
        <v>Ombro (Cla/Acr)</v>
      </c>
      <c r="G47" s="11">
        <f t="shared" si="7"/>
        <v>0</v>
      </c>
      <c r="H47" s="12" t="str">
        <f t="shared" si="7"/>
        <v>Ombro (Esp)</v>
      </c>
      <c r="I47" s="11">
        <f t="shared" si="7"/>
        <v>0</v>
      </c>
      <c r="J47" s="12" t="str">
        <f t="shared" si="7"/>
        <v>Costa</v>
      </c>
      <c r="K47" s="11" t="str">
        <f t="shared" si="7"/>
        <v>Remada curvada</v>
      </c>
      <c r="L47" s="12" t="str">
        <f t="shared" si="7"/>
        <v>Peito</v>
      </c>
      <c r="M47" s="11" t="str">
        <f t="shared" si="7"/>
        <v>Crucifixo</v>
      </c>
      <c r="N47" s="12" t="str">
        <f t="shared" si="7"/>
        <v>Bíceps</v>
      </c>
      <c r="O47" s="11" t="str">
        <f t="shared" si="7"/>
        <v>Rosca scott</v>
      </c>
      <c r="P47" s="12" t="str">
        <f t="shared" si="7"/>
        <v>Tríceps</v>
      </c>
      <c r="Q47" s="11">
        <f t="shared" si="7"/>
        <v>0</v>
      </c>
      <c r="R47" s="11" t="str">
        <f t="shared" si="7"/>
        <v>AnteBraço</v>
      </c>
      <c r="S47" s="11" t="str">
        <f t="shared" si="7"/>
        <v>Extensão de cotovelo</v>
      </c>
      <c r="T47" s="11" t="str">
        <f t="shared" si="7"/>
        <v xml:space="preserve">Glúteo </v>
      </c>
      <c r="U47" s="11">
        <f t="shared" si="7"/>
        <v>0</v>
      </c>
      <c r="V47" s="12" t="str">
        <f t="shared" si="7"/>
        <v xml:space="preserve">Abdutor </v>
      </c>
      <c r="W47" s="11">
        <f t="shared" si="7"/>
        <v>0</v>
      </c>
      <c r="X47" s="12" t="str">
        <f t="shared" si="7"/>
        <v xml:space="preserve">Adutor </v>
      </c>
      <c r="Y47" s="11">
        <f t="shared" si="7"/>
        <v>0</v>
      </c>
      <c r="Z47" s="12" t="str">
        <f t="shared" si="7"/>
        <v>Coxa (Ant)</v>
      </c>
      <c r="AA47" s="11" t="str">
        <f t="shared" si="7"/>
        <v>Leg press</v>
      </c>
      <c r="AB47" s="12" t="str">
        <f t="shared" si="7"/>
        <v>Coxa (Pos)</v>
      </c>
      <c r="AC47" s="11" t="str">
        <f t="shared" si="7"/>
        <v>Flexora sentado</v>
      </c>
      <c r="AD47" s="12" t="str">
        <f t="shared" si="7"/>
        <v>Perna</v>
      </c>
      <c r="AE47" s="11" t="str">
        <f t="shared" si="7"/>
        <v>Tibial</v>
      </c>
      <c r="AF47" s="12" t="str">
        <f t="shared" si="7"/>
        <v>Abdominal</v>
      </c>
      <c r="AG47" s="11">
        <f t="shared" si="7"/>
        <v>0</v>
      </c>
    </row>
    <row r="48" spans="1:33" x14ac:dyDescent="0.25">
      <c r="A48" s="344"/>
      <c r="B48" s="11" t="str">
        <f t="shared" si="8"/>
        <v>Coxa (Ant)</v>
      </c>
      <c r="C48" s="11" t="str">
        <f t="shared" si="9"/>
        <v>Avanço</v>
      </c>
      <c r="D48" s="11" t="str">
        <f t="shared" si="7"/>
        <v xml:space="preserve">Trapézio </v>
      </c>
      <c r="E48" s="11">
        <f t="shared" si="7"/>
        <v>0</v>
      </c>
      <c r="F48" s="11" t="str">
        <f t="shared" si="7"/>
        <v>Ombro (Cla/Acr)</v>
      </c>
      <c r="G48" s="11">
        <f t="shared" si="7"/>
        <v>0</v>
      </c>
      <c r="H48" s="12" t="str">
        <f t="shared" si="7"/>
        <v>Ombro (Esp)</v>
      </c>
      <c r="I48" s="11">
        <f t="shared" si="7"/>
        <v>0</v>
      </c>
      <c r="J48" s="12" t="str">
        <f t="shared" si="7"/>
        <v>Costa</v>
      </c>
      <c r="K48" s="11" t="str">
        <f t="shared" si="7"/>
        <v>Levantamento terra</v>
      </c>
      <c r="L48" s="12" t="str">
        <f t="shared" si="7"/>
        <v>Peito</v>
      </c>
      <c r="M48" s="11" t="str">
        <f t="shared" si="7"/>
        <v>Cross over</v>
      </c>
      <c r="N48" s="12" t="str">
        <f t="shared" si="7"/>
        <v>Bíceps</v>
      </c>
      <c r="O48" s="11">
        <f t="shared" si="7"/>
        <v>0</v>
      </c>
      <c r="P48" s="12" t="str">
        <f t="shared" si="7"/>
        <v>Tríceps</v>
      </c>
      <c r="Q48" s="11">
        <f t="shared" si="7"/>
        <v>0</v>
      </c>
      <c r="R48" s="11" t="str">
        <f t="shared" si="7"/>
        <v>AnteBraço</v>
      </c>
      <c r="S48" s="11" t="str">
        <f t="shared" si="7"/>
        <v>Extensão cot. uni.</v>
      </c>
      <c r="T48" s="11" t="str">
        <f t="shared" si="7"/>
        <v xml:space="preserve">Glúteo </v>
      </c>
      <c r="U48" s="11">
        <f t="shared" si="7"/>
        <v>0</v>
      </c>
      <c r="V48" s="12" t="str">
        <f t="shared" si="7"/>
        <v xml:space="preserve">Abdutor </v>
      </c>
      <c r="W48" s="11">
        <f t="shared" si="7"/>
        <v>0</v>
      </c>
      <c r="X48" s="12" t="str">
        <f t="shared" si="7"/>
        <v xml:space="preserve">Adutor </v>
      </c>
      <c r="Y48" s="11">
        <f t="shared" si="7"/>
        <v>0</v>
      </c>
      <c r="Z48" s="12" t="str">
        <f t="shared" si="7"/>
        <v>Coxa (Ant)</v>
      </c>
      <c r="AA48" s="11" t="str">
        <f t="shared" si="7"/>
        <v>Avanço</v>
      </c>
      <c r="AB48" s="12" t="str">
        <f t="shared" si="7"/>
        <v>Coxa (Pos)</v>
      </c>
      <c r="AC48" s="11">
        <f t="shared" si="7"/>
        <v>0</v>
      </c>
      <c r="AD48" s="12" t="str">
        <f t="shared" si="7"/>
        <v>Perna</v>
      </c>
      <c r="AE48" s="11">
        <f t="shared" si="7"/>
        <v>0</v>
      </c>
      <c r="AF48" s="12" t="str">
        <f t="shared" si="7"/>
        <v>Abdominal</v>
      </c>
      <c r="AG48" s="11">
        <f t="shared" si="7"/>
        <v>0</v>
      </c>
    </row>
    <row r="49" spans="1:33" x14ac:dyDescent="0.25">
      <c r="A49" s="344"/>
      <c r="B49" s="11" t="str">
        <f t="shared" si="8"/>
        <v>Coxa (Ant)</v>
      </c>
      <c r="C49" s="11">
        <f t="shared" si="9"/>
        <v>0</v>
      </c>
      <c r="D49" s="11" t="str">
        <f t="shared" si="7"/>
        <v xml:space="preserve">Trapézio </v>
      </c>
      <c r="E49" s="11">
        <f t="shared" si="7"/>
        <v>0</v>
      </c>
      <c r="F49" s="11" t="str">
        <f t="shared" si="7"/>
        <v>Ombro (Cla/Acr)</v>
      </c>
      <c r="G49" s="11">
        <f t="shared" si="7"/>
        <v>0</v>
      </c>
      <c r="H49" s="12" t="str">
        <f t="shared" si="7"/>
        <v>Ombro (Esp)</v>
      </c>
      <c r="I49" s="11">
        <f t="shared" si="7"/>
        <v>0</v>
      </c>
      <c r="J49" s="12" t="str">
        <f t="shared" si="7"/>
        <v>Costa</v>
      </c>
      <c r="K49" s="11" t="str">
        <f t="shared" si="7"/>
        <v>Hiperextensão</v>
      </c>
      <c r="L49" s="12" t="str">
        <f t="shared" si="7"/>
        <v>Peito</v>
      </c>
      <c r="M49" s="11" t="str">
        <f t="shared" si="7"/>
        <v>Voador</v>
      </c>
      <c r="N49" s="12" t="str">
        <f t="shared" si="7"/>
        <v>Bíceps</v>
      </c>
      <c r="O49" s="11">
        <f t="shared" si="7"/>
        <v>0</v>
      </c>
      <c r="P49" s="12" t="str">
        <f t="shared" si="7"/>
        <v>Tríceps</v>
      </c>
      <c r="Q49" s="11">
        <f t="shared" si="7"/>
        <v>0</v>
      </c>
      <c r="R49" s="11" t="str">
        <f t="shared" si="7"/>
        <v>AnteBraço</v>
      </c>
      <c r="S49" s="11" t="str">
        <f t="shared" si="7"/>
        <v>Tríceps uni. Curvado</v>
      </c>
      <c r="T49" s="11" t="str">
        <f t="shared" si="7"/>
        <v xml:space="preserve">Glúteo </v>
      </c>
      <c r="U49" s="11">
        <f t="shared" si="7"/>
        <v>0</v>
      </c>
      <c r="V49" s="12" t="str">
        <f t="shared" si="7"/>
        <v xml:space="preserve">Abdutor </v>
      </c>
      <c r="W49" s="11">
        <f t="shared" si="7"/>
        <v>0</v>
      </c>
      <c r="X49" s="12" t="str">
        <f t="shared" si="7"/>
        <v xml:space="preserve">Adutor </v>
      </c>
      <c r="Y49" s="11">
        <f t="shared" si="7"/>
        <v>0</v>
      </c>
      <c r="Z49" s="12" t="str">
        <f t="shared" si="7"/>
        <v>Coxa (Ant)</v>
      </c>
      <c r="AA49" s="11">
        <f t="shared" si="7"/>
        <v>0</v>
      </c>
      <c r="AB49" s="12" t="str">
        <f t="shared" si="7"/>
        <v>Coxa (Pos)</v>
      </c>
      <c r="AC49" s="11">
        <f t="shared" si="7"/>
        <v>0</v>
      </c>
      <c r="AD49" s="12" t="str">
        <f t="shared" si="7"/>
        <v>Perna</v>
      </c>
      <c r="AE49" s="11">
        <f t="shared" si="7"/>
        <v>0</v>
      </c>
      <c r="AF49" s="12" t="str">
        <f t="shared" si="7"/>
        <v>Abdominal</v>
      </c>
      <c r="AG49" s="11">
        <f t="shared" si="7"/>
        <v>0</v>
      </c>
    </row>
    <row r="50" spans="1:33" x14ac:dyDescent="0.25">
      <c r="A50" s="344"/>
      <c r="B50" s="11" t="str">
        <f t="shared" si="8"/>
        <v>Coxa (Ant)</v>
      </c>
      <c r="C50" s="11">
        <f t="shared" si="9"/>
        <v>0</v>
      </c>
      <c r="D50" s="11" t="str">
        <f t="shared" si="7"/>
        <v xml:space="preserve">Trapézio </v>
      </c>
      <c r="E50" s="11">
        <f t="shared" si="7"/>
        <v>0</v>
      </c>
      <c r="F50" s="11" t="str">
        <f t="shared" si="7"/>
        <v>Ombro (Cla/Acr)</v>
      </c>
      <c r="G50" s="11">
        <f t="shared" si="7"/>
        <v>0</v>
      </c>
      <c r="H50" s="12" t="str">
        <f t="shared" si="7"/>
        <v>Ombro (Esp)</v>
      </c>
      <c r="I50" s="11">
        <f t="shared" si="7"/>
        <v>0</v>
      </c>
      <c r="J50" s="12" t="str">
        <f t="shared" si="7"/>
        <v>Costa</v>
      </c>
      <c r="K50" s="11">
        <f t="shared" si="7"/>
        <v>0</v>
      </c>
      <c r="L50" s="12" t="str">
        <f t="shared" si="7"/>
        <v>Peito</v>
      </c>
      <c r="M50" s="11" t="str">
        <f t="shared" si="7"/>
        <v>Paralelas</v>
      </c>
      <c r="N50" s="12" t="str">
        <f t="shared" si="7"/>
        <v>Bíceps</v>
      </c>
      <c r="O50" s="11">
        <f t="shared" si="7"/>
        <v>0</v>
      </c>
      <c r="P50" s="12" t="str">
        <f t="shared" si="7"/>
        <v>Tríceps</v>
      </c>
      <c r="Q50" s="11">
        <f t="shared" si="7"/>
        <v>0</v>
      </c>
      <c r="R50" s="11" t="str">
        <f t="shared" si="7"/>
        <v>AnteBraço</v>
      </c>
      <c r="S50" s="11">
        <f t="shared" si="7"/>
        <v>0</v>
      </c>
      <c r="T50" s="11" t="str">
        <f t="shared" si="7"/>
        <v xml:space="preserve">Glúteo </v>
      </c>
      <c r="U50" s="11">
        <f t="shared" si="7"/>
        <v>0</v>
      </c>
      <c r="V50" s="12" t="str">
        <f t="shared" si="7"/>
        <v xml:space="preserve">Abdutor </v>
      </c>
      <c r="W50" s="11">
        <f t="shared" si="7"/>
        <v>0</v>
      </c>
      <c r="X50" s="12" t="str">
        <f t="shared" si="7"/>
        <v xml:space="preserve">Adutor </v>
      </c>
      <c r="Y50" s="11">
        <f t="shared" si="7"/>
        <v>0</v>
      </c>
      <c r="Z50" s="12" t="str">
        <f t="shared" si="7"/>
        <v>Coxa (Ant)</v>
      </c>
      <c r="AA50" s="11">
        <f t="shared" si="7"/>
        <v>0</v>
      </c>
      <c r="AB50" s="12" t="str">
        <f t="shared" si="7"/>
        <v>Coxa (Pos)</v>
      </c>
      <c r="AC50" s="11">
        <f t="shared" si="7"/>
        <v>0</v>
      </c>
      <c r="AD50" s="12" t="str">
        <f t="shared" si="7"/>
        <v>Perna</v>
      </c>
      <c r="AE50" s="11">
        <f t="shared" si="7"/>
        <v>0</v>
      </c>
      <c r="AF50" s="12" t="str">
        <f t="shared" si="7"/>
        <v>Abdominal</v>
      </c>
      <c r="AG50" s="11">
        <f t="shared" si="7"/>
        <v>0</v>
      </c>
    </row>
    <row r="51" spans="1:33" x14ac:dyDescent="0.25">
      <c r="A51" s="344"/>
      <c r="B51" s="11" t="str">
        <f t="shared" si="8"/>
        <v>Coxa (Ant)</v>
      </c>
      <c r="C51" s="11">
        <f t="shared" si="9"/>
        <v>0</v>
      </c>
      <c r="D51" s="11" t="str">
        <f t="shared" si="7"/>
        <v xml:space="preserve">Trapézio </v>
      </c>
      <c r="E51" s="11">
        <f t="shared" si="7"/>
        <v>0</v>
      </c>
      <c r="F51" s="11" t="str">
        <f t="shared" si="7"/>
        <v>Ombro (Cla/Acr)</v>
      </c>
      <c r="G51" s="11">
        <f t="shared" si="7"/>
        <v>0</v>
      </c>
      <c r="H51" s="12" t="str">
        <f t="shared" si="7"/>
        <v>Ombro (Esp)</v>
      </c>
      <c r="I51" s="11">
        <f t="shared" si="7"/>
        <v>0</v>
      </c>
      <c r="J51" s="12" t="str">
        <f t="shared" si="7"/>
        <v>Costa</v>
      </c>
      <c r="K51" s="11">
        <f t="shared" si="7"/>
        <v>0</v>
      </c>
      <c r="L51" s="12" t="str">
        <f t="shared" si="7"/>
        <v>Peito</v>
      </c>
      <c r="M51" s="11">
        <f t="shared" si="7"/>
        <v>0</v>
      </c>
      <c r="N51" s="12" t="str">
        <f t="shared" si="7"/>
        <v>Bíceps</v>
      </c>
      <c r="O51" s="11">
        <f t="shared" si="7"/>
        <v>0</v>
      </c>
      <c r="P51" s="12" t="str">
        <f t="shared" si="7"/>
        <v>Tríceps</v>
      </c>
      <c r="Q51" s="11">
        <f t="shared" si="7"/>
        <v>0</v>
      </c>
      <c r="R51" s="11" t="str">
        <f t="shared" si="7"/>
        <v>AnteBraço</v>
      </c>
      <c r="S51" s="11">
        <f t="shared" si="7"/>
        <v>0</v>
      </c>
      <c r="T51" s="11" t="str">
        <f t="shared" si="7"/>
        <v xml:space="preserve">Glúteo </v>
      </c>
      <c r="U51" s="11">
        <f t="shared" si="7"/>
        <v>0</v>
      </c>
      <c r="V51" s="12" t="str">
        <f t="shared" si="7"/>
        <v xml:space="preserve">Abdutor </v>
      </c>
      <c r="W51" s="11">
        <f t="shared" si="7"/>
        <v>0</v>
      </c>
      <c r="X51" s="12" t="str">
        <f t="shared" si="7"/>
        <v xml:space="preserve">Adutor </v>
      </c>
      <c r="Y51" s="11">
        <f t="shared" si="7"/>
        <v>0</v>
      </c>
      <c r="Z51" s="12" t="str">
        <f t="shared" si="7"/>
        <v>Coxa (Ant)</v>
      </c>
      <c r="AA51" s="11">
        <f t="shared" si="7"/>
        <v>0</v>
      </c>
      <c r="AB51" s="12" t="str">
        <f t="shared" si="7"/>
        <v>Coxa (Pos)</v>
      </c>
      <c r="AC51" s="11">
        <f t="shared" si="7"/>
        <v>0</v>
      </c>
      <c r="AD51" s="12" t="str">
        <f t="shared" si="7"/>
        <v>Perna</v>
      </c>
      <c r="AE51" s="11">
        <f t="shared" si="7"/>
        <v>0</v>
      </c>
      <c r="AF51" s="12" t="str">
        <f t="shared" si="7"/>
        <v>Abdominal</v>
      </c>
      <c r="AG51" s="11">
        <f t="shared" si="7"/>
        <v>0</v>
      </c>
    </row>
    <row r="52" spans="1:33" x14ac:dyDescent="0.25">
      <c r="A52" s="344"/>
      <c r="B52" s="11" t="str">
        <f t="shared" si="8"/>
        <v>Coxa (Ant)</v>
      </c>
      <c r="C52" s="11">
        <f t="shared" si="9"/>
        <v>0</v>
      </c>
      <c r="D52" s="11" t="str">
        <f t="shared" si="7"/>
        <v xml:space="preserve">Trapézio </v>
      </c>
      <c r="E52" s="11">
        <f t="shared" si="7"/>
        <v>0</v>
      </c>
      <c r="F52" s="11" t="str">
        <f t="shared" si="7"/>
        <v>Ombro (Cla/Acr)</v>
      </c>
      <c r="G52" s="11">
        <f t="shared" si="7"/>
        <v>0</v>
      </c>
      <c r="H52" s="12" t="str">
        <f t="shared" si="7"/>
        <v>Ombro (Esp)</v>
      </c>
      <c r="I52" s="11">
        <f t="shared" si="7"/>
        <v>0</v>
      </c>
      <c r="J52" s="12" t="str">
        <f t="shared" si="7"/>
        <v>Costa</v>
      </c>
      <c r="K52" s="11">
        <f t="shared" si="7"/>
        <v>0</v>
      </c>
      <c r="L52" s="12" t="str">
        <f t="shared" si="7"/>
        <v>Peito</v>
      </c>
      <c r="M52" s="11">
        <f t="shared" si="7"/>
        <v>0</v>
      </c>
      <c r="N52" s="12" t="str">
        <f t="shared" si="7"/>
        <v>Bíceps</v>
      </c>
      <c r="O52" s="11">
        <f t="shared" si="7"/>
        <v>0</v>
      </c>
      <c r="P52" s="12" t="str">
        <f t="shared" si="7"/>
        <v>Tríceps</v>
      </c>
      <c r="Q52" s="11">
        <f t="shared" si="7"/>
        <v>0</v>
      </c>
      <c r="R52" s="11" t="str">
        <f t="shared" si="7"/>
        <v>AnteBraço</v>
      </c>
      <c r="S52" s="11">
        <f t="shared" ref="D52:AG60" si="10">S32</f>
        <v>0</v>
      </c>
      <c r="T52" s="11" t="str">
        <f t="shared" si="10"/>
        <v xml:space="preserve">Glúteo </v>
      </c>
      <c r="U52" s="11">
        <f t="shared" si="10"/>
        <v>0</v>
      </c>
      <c r="V52" s="12" t="str">
        <f t="shared" si="10"/>
        <v xml:space="preserve">Abdutor </v>
      </c>
      <c r="W52" s="11">
        <f t="shared" si="10"/>
        <v>0</v>
      </c>
      <c r="X52" s="12" t="str">
        <f t="shared" si="10"/>
        <v xml:space="preserve">Adutor </v>
      </c>
      <c r="Y52" s="11">
        <f t="shared" si="10"/>
        <v>0</v>
      </c>
      <c r="Z52" s="12" t="str">
        <f t="shared" si="10"/>
        <v>Coxa (Ant)</v>
      </c>
      <c r="AA52" s="11">
        <f t="shared" si="10"/>
        <v>0</v>
      </c>
      <c r="AB52" s="12" t="str">
        <f t="shared" si="10"/>
        <v>Coxa (Pos)</v>
      </c>
      <c r="AC52" s="11">
        <f t="shared" si="10"/>
        <v>0</v>
      </c>
      <c r="AD52" s="12" t="str">
        <f t="shared" si="10"/>
        <v>Perna</v>
      </c>
      <c r="AE52" s="11">
        <f t="shared" si="10"/>
        <v>0</v>
      </c>
      <c r="AF52" s="12" t="str">
        <f t="shared" si="10"/>
        <v>Abdominal</v>
      </c>
      <c r="AG52" s="11">
        <f t="shared" si="10"/>
        <v>0</v>
      </c>
    </row>
    <row r="53" spans="1:33" x14ac:dyDescent="0.25">
      <c r="A53" s="344"/>
      <c r="B53" s="11" t="str">
        <f t="shared" si="8"/>
        <v>Coxa (Ant)</v>
      </c>
      <c r="C53" s="11">
        <f t="shared" si="9"/>
        <v>0</v>
      </c>
      <c r="D53" s="11" t="str">
        <f t="shared" si="10"/>
        <v xml:space="preserve">Trapézio </v>
      </c>
      <c r="E53" s="11">
        <f t="shared" si="10"/>
        <v>0</v>
      </c>
      <c r="F53" s="11" t="str">
        <f t="shared" si="10"/>
        <v>Ombro (Cla/Acr)</v>
      </c>
      <c r="G53" s="11">
        <f t="shared" si="10"/>
        <v>0</v>
      </c>
      <c r="H53" s="12" t="str">
        <f t="shared" si="10"/>
        <v>Ombro (Esp)</v>
      </c>
      <c r="I53" s="11">
        <f t="shared" si="10"/>
        <v>0</v>
      </c>
      <c r="J53" s="12" t="str">
        <f t="shared" si="10"/>
        <v>Costa</v>
      </c>
      <c r="K53" s="11">
        <f t="shared" si="10"/>
        <v>0</v>
      </c>
      <c r="L53" s="12" t="str">
        <f t="shared" si="10"/>
        <v>Peito</v>
      </c>
      <c r="M53" s="11">
        <f t="shared" si="10"/>
        <v>0</v>
      </c>
      <c r="N53" s="12" t="str">
        <f t="shared" si="10"/>
        <v>Bíceps</v>
      </c>
      <c r="O53" s="11">
        <f t="shared" si="10"/>
        <v>0</v>
      </c>
      <c r="P53" s="12" t="str">
        <f t="shared" si="10"/>
        <v>Tríceps</v>
      </c>
      <c r="Q53" s="11">
        <f t="shared" si="10"/>
        <v>0</v>
      </c>
      <c r="R53" s="11" t="str">
        <f t="shared" si="10"/>
        <v>AnteBraço</v>
      </c>
      <c r="S53" s="11">
        <f t="shared" si="10"/>
        <v>0</v>
      </c>
      <c r="T53" s="11" t="str">
        <f t="shared" si="10"/>
        <v xml:space="preserve">Glúteo </v>
      </c>
      <c r="U53" s="11">
        <f t="shared" si="10"/>
        <v>0</v>
      </c>
      <c r="V53" s="12" t="str">
        <f t="shared" si="10"/>
        <v xml:space="preserve">Abdutor </v>
      </c>
      <c r="W53" s="11">
        <f t="shared" si="10"/>
        <v>0</v>
      </c>
      <c r="X53" s="12" t="str">
        <f t="shared" si="10"/>
        <v xml:space="preserve">Adutor </v>
      </c>
      <c r="Y53" s="11">
        <f t="shared" si="10"/>
        <v>0</v>
      </c>
      <c r="Z53" s="12" t="str">
        <f t="shared" si="10"/>
        <v>Coxa (Ant)</v>
      </c>
      <c r="AA53" s="11">
        <f t="shared" si="10"/>
        <v>0</v>
      </c>
      <c r="AB53" s="12" t="str">
        <f t="shared" si="10"/>
        <v>Coxa (Pos)</v>
      </c>
      <c r="AC53" s="11">
        <f t="shared" si="10"/>
        <v>0</v>
      </c>
      <c r="AD53" s="12" t="str">
        <f t="shared" si="10"/>
        <v>Perna</v>
      </c>
      <c r="AE53" s="11">
        <f t="shared" si="10"/>
        <v>0</v>
      </c>
      <c r="AF53" s="12" t="str">
        <f t="shared" si="10"/>
        <v>Abdominal</v>
      </c>
      <c r="AG53" s="11">
        <f t="shared" si="10"/>
        <v>0</v>
      </c>
    </row>
    <row r="54" spans="1:33" x14ac:dyDescent="0.25">
      <c r="A54" s="344"/>
      <c r="B54" s="11" t="str">
        <f t="shared" si="8"/>
        <v>Coxa (Ant)</v>
      </c>
      <c r="C54" s="11">
        <f t="shared" si="9"/>
        <v>0</v>
      </c>
      <c r="D54" s="11" t="str">
        <f t="shared" si="10"/>
        <v xml:space="preserve">Trapézio </v>
      </c>
      <c r="E54" s="11">
        <f t="shared" si="10"/>
        <v>0</v>
      </c>
      <c r="F54" s="11" t="str">
        <f t="shared" si="10"/>
        <v>Ombro (Cla/Acr)</v>
      </c>
      <c r="G54" s="11">
        <f t="shared" si="10"/>
        <v>0</v>
      </c>
      <c r="H54" s="12" t="str">
        <f t="shared" si="10"/>
        <v>Ombro (Esp)</v>
      </c>
      <c r="I54" s="11">
        <f t="shared" si="10"/>
        <v>0</v>
      </c>
      <c r="J54" s="12" t="str">
        <f t="shared" si="10"/>
        <v>Costa</v>
      </c>
      <c r="K54" s="11">
        <f t="shared" si="10"/>
        <v>0</v>
      </c>
      <c r="L54" s="12" t="str">
        <f t="shared" si="10"/>
        <v>Peito</v>
      </c>
      <c r="M54" s="11">
        <f t="shared" si="10"/>
        <v>0</v>
      </c>
      <c r="N54" s="12" t="str">
        <f t="shared" si="10"/>
        <v>Bíceps</v>
      </c>
      <c r="O54" s="11">
        <f t="shared" si="10"/>
        <v>0</v>
      </c>
      <c r="P54" s="12" t="str">
        <f t="shared" si="10"/>
        <v>Tríceps</v>
      </c>
      <c r="Q54" s="11">
        <f t="shared" si="10"/>
        <v>0</v>
      </c>
      <c r="R54" s="11" t="str">
        <f t="shared" si="10"/>
        <v>AnteBraço</v>
      </c>
      <c r="S54" s="11">
        <f t="shared" si="10"/>
        <v>0</v>
      </c>
      <c r="T54" s="11" t="str">
        <f t="shared" si="10"/>
        <v xml:space="preserve">Glúteo </v>
      </c>
      <c r="U54" s="11">
        <f t="shared" si="10"/>
        <v>0</v>
      </c>
      <c r="V54" s="12" t="str">
        <f t="shared" si="10"/>
        <v xml:space="preserve">Abdutor </v>
      </c>
      <c r="W54" s="11">
        <f t="shared" si="10"/>
        <v>0</v>
      </c>
      <c r="X54" s="12" t="str">
        <f t="shared" si="10"/>
        <v xml:space="preserve">Adutor </v>
      </c>
      <c r="Y54" s="11">
        <f t="shared" si="10"/>
        <v>0</v>
      </c>
      <c r="Z54" s="12" t="str">
        <f t="shared" si="10"/>
        <v>Coxa (Ant)</v>
      </c>
      <c r="AA54" s="11">
        <f t="shared" si="10"/>
        <v>0</v>
      </c>
      <c r="AB54" s="12" t="str">
        <f t="shared" si="10"/>
        <v>Coxa (Pos)</v>
      </c>
      <c r="AC54" s="11">
        <f t="shared" si="10"/>
        <v>0</v>
      </c>
      <c r="AD54" s="12" t="str">
        <f t="shared" si="10"/>
        <v>Perna</v>
      </c>
      <c r="AE54" s="11">
        <f t="shared" si="10"/>
        <v>0</v>
      </c>
      <c r="AF54" s="12" t="str">
        <f t="shared" si="10"/>
        <v>Abdominal</v>
      </c>
      <c r="AG54" s="11">
        <f t="shared" si="10"/>
        <v>0</v>
      </c>
    </row>
    <row r="55" spans="1:33" x14ac:dyDescent="0.25">
      <c r="A55" s="344"/>
      <c r="B55" s="11" t="str">
        <f t="shared" si="8"/>
        <v>Coxa (Ant)</v>
      </c>
      <c r="C55" s="11">
        <f t="shared" si="9"/>
        <v>0</v>
      </c>
      <c r="D55" s="11" t="str">
        <f t="shared" si="10"/>
        <v xml:space="preserve">Trapézio </v>
      </c>
      <c r="E55" s="11">
        <f t="shared" si="10"/>
        <v>0</v>
      </c>
      <c r="F55" s="11" t="str">
        <f t="shared" si="10"/>
        <v>Ombro (Cla/Acr)</v>
      </c>
      <c r="G55" s="11">
        <f t="shared" si="10"/>
        <v>0</v>
      </c>
      <c r="H55" s="12" t="str">
        <f t="shared" si="10"/>
        <v>Ombro (Esp)</v>
      </c>
      <c r="I55" s="11">
        <f t="shared" si="10"/>
        <v>0</v>
      </c>
      <c r="J55" s="12" t="str">
        <f t="shared" si="10"/>
        <v>Costa</v>
      </c>
      <c r="K55" s="11">
        <f t="shared" si="10"/>
        <v>0</v>
      </c>
      <c r="L55" s="12" t="str">
        <f t="shared" si="10"/>
        <v>Peito</v>
      </c>
      <c r="M55" s="11">
        <f t="shared" si="10"/>
        <v>0</v>
      </c>
      <c r="N55" s="12" t="str">
        <f t="shared" si="10"/>
        <v>Bíceps</v>
      </c>
      <c r="O55" s="11">
        <f t="shared" si="10"/>
        <v>0</v>
      </c>
      <c r="P55" s="12" t="str">
        <f t="shared" si="10"/>
        <v>Tríceps</v>
      </c>
      <c r="Q55" s="11">
        <f t="shared" si="10"/>
        <v>0</v>
      </c>
      <c r="R55" s="11" t="str">
        <f t="shared" si="10"/>
        <v>AnteBraço</v>
      </c>
      <c r="S55" s="11">
        <f t="shared" si="10"/>
        <v>0</v>
      </c>
      <c r="T55" s="11" t="str">
        <f t="shared" si="10"/>
        <v xml:space="preserve">Glúteo </v>
      </c>
      <c r="U55" s="11">
        <f t="shared" si="10"/>
        <v>0</v>
      </c>
      <c r="V55" s="12" t="str">
        <f t="shared" si="10"/>
        <v xml:space="preserve">Abdutor </v>
      </c>
      <c r="W55" s="11">
        <f t="shared" si="10"/>
        <v>0</v>
      </c>
      <c r="X55" s="12" t="str">
        <f t="shared" si="10"/>
        <v xml:space="preserve">Adutor </v>
      </c>
      <c r="Y55" s="11">
        <f t="shared" si="10"/>
        <v>0</v>
      </c>
      <c r="Z55" s="12" t="str">
        <f t="shared" si="10"/>
        <v>Coxa (Ant)</v>
      </c>
      <c r="AA55" s="11">
        <f t="shared" si="10"/>
        <v>0</v>
      </c>
      <c r="AB55" s="12" t="str">
        <f t="shared" si="10"/>
        <v>Coxa (Pos)</v>
      </c>
      <c r="AC55" s="11">
        <f t="shared" si="10"/>
        <v>0</v>
      </c>
      <c r="AD55" s="12" t="str">
        <f t="shared" si="10"/>
        <v>Perna</v>
      </c>
      <c r="AE55" s="11">
        <f t="shared" si="10"/>
        <v>0</v>
      </c>
      <c r="AF55" s="12" t="str">
        <f t="shared" si="10"/>
        <v>Abdominal</v>
      </c>
      <c r="AG55" s="11">
        <f t="shared" si="10"/>
        <v>0</v>
      </c>
    </row>
    <row r="56" spans="1:33" x14ac:dyDescent="0.25">
      <c r="A56" s="344"/>
      <c r="B56" s="11" t="str">
        <f t="shared" si="8"/>
        <v>Coxa (Ant)</v>
      </c>
      <c r="C56" s="11">
        <f t="shared" si="9"/>
        <v>0</v>
      </c>
      <c r="D56" s="11" t="str">
        <f t="shared" si="10"/>
        <v xml:space="preserve">Trapézio </v>
      </c>
      <c r="E56" s="11">
        <f t="shared" si="10"/>
        <v>0</v>
      </c>
      <c r="F56" s="11" t="str">
        <f t="shared" si="10"/>
        <v>Ombro (Cla/Acr)</v>
      </c>
      <c r="G56" s="11">
        <f t="shared" si="10"/>
        <v>0</v>
      </c>
      <c r="H56" s="12" t="str">
        <f t="shared" si="10"/>
        <v>Ombro (Esp)</v>
      </c>
      <c r="I56" s="11">
        <f t="shared" si="10"/>
        <v>0</v>
      </c>
      <c r="J56" s="12" t="str">
        <f t="shared" si="10"/>
        <v>Costa</v>
      </c>
      <c r="K56" s="11">
        <f t="shared" si="10"/>
        <v>0</v>
      </c>
      <c r="L56" s="12" t="str">
        <f t="shared" si="10"/>
        <v>Peito</v>
      </c>
      <c r="M56" s="11">
        <f t="shared" si="10"/>
        <v>0</v>
      </c>
      <c r="N56" s="12" t="str">
        <f t="shared" si="10"/>
        <v>Bíceps</v>
      </c>
      <c r="O56" s="11">
        <f t="shared" si="10"/>
        <v>0</v>
      </c>
      <c r="P56" s="12" t="str">
        <f t="shared" si="10"/>
        <v>Tríceps</v>
      </c>
      <c r="Q56" s="11">
        <f t="shared" si="10"/>
        <v>0</v>
      </c>
      <c r="R56" s="11" t="str">
        <f t="shared" si="10"/>
        <v>AnteBraço</v>
      </c>
      <c r="S56" s="11">
        <f t="shared" si="10"/>
        <v>0</v>
      </c>
      <c r="T56" s="11" t="str">
        <f t="shared" si="10"/>
        <v xml:space="preserve">Glúteo </v>
      </c>
      <c r="U56" s="11">
        <f t="shared" si="10"/>
        <v>0</v>
      </c>
      <c r="V56" s="12" t="str">
        <f t="shared" si="10"/>
        <v xml:space="preserve">Abdutor </v>
      </c>
      <c r="W56" s="11">
        <f t="shared" si="10"/>
        <v>0</v>
      </c>
      <c r="X56" s="12" t="str">
        <f t="shared" si="10"/>
        <v xml:space="preserve">Adutor </v>
      </c>
      <c r="Y56" s="11">
        <f t="shared" si="10"/>
        <v>0</v>
      </c>
      <c r="Z56" s="12" t="str">
        <f t="shared" si="10"/>
        <v>Coxa (Ant)</v>
      </c>
      <c r="AA56" s="11">
        <f t="shared" si="10"/>
        <v>0</v>
      </c>
      <c r="AB56" s="12" t="str">
        <f t="shared" si="10"/>
        <v>Coxa (Pos)</v>
      </c>
      <c r="AC56" s="11">
        <f t="shared" si="10"/>
        <v>0</v>
      </c>
      <c r="AD56" s="12" t="str">
        <f t="shared" si="10"/>
        <v>Perna</v>
      </c>
      <c r="AE56" s="11">
        <f t="shared" si="10"/>
        <v>0</v>
      </c>
      <c r="AF56" s="12" t="str">
        <f t="shared" si="10"/>
        <v>Abdominal</v>
      </c>
      <c r="AG56" s="11">
        <f t="shared" si="10"/>
        <v>0</v>
      </c>
    </row>
    <row r="57" spans="1:33" x14ac:dyDescent="0.25">
      <c r="A57" s="344"/>
      <c r="B57" s="11" t="str">
        <f t="shared" si="8"/>
        <v>Coxa (Ant)</v>
      </c>
      <c r="C57" s="11">
        <f t="shared" si="9"/>
        <v>0</v>
      </c>
      <c r="D57" s="11" t="str">
        <f t="shared" si="10"/>
        <v xml:space="preserve">Trapézio </v>
      </c>
      <c r="E57" s="11">
        <f t="shared" si="10"/>
        <v>0</v>
      </c>
      <c r="F57" s="11" t="str">
        <f t="shared" si="10"/>
        <v>Ombro (Cla/Acr)</v>
      </c>
      <c r="G57" s="11">
        <f t="shared" si="10"/>
        <v>0</v>
      </c>
      <c r="H57" s="12" t="str">
        <f t="shared" si="10"/>
        <v>Ombro (Esp)</v>
      </c>
      <c r="I57" s="11">
        <f t="shared" si="10"/>
        <v>0</v>
      </c>
      <c r="J57" s="12" t="str">
        <f t="shared" si="10"/>
        <v>Costa</v>
      </c>
      <c r="K57" s="11">
        <f t="shared" si="10"/>
        <v>0</v>
      </c>
      <c r="L57" s="12" t="str">
        <f t="shared" si="10"/>
        <v>Peito</v>
      </c>
      <c r="M57" s="11">
        <f t="shared" si="10"/>
        <v>0</v>
      </c>
      <c r="N57" s="12" t="str">
        <f t="shared" si="10"/>
        <v>Bíceps</v>
      </c>
      <c r="O57" s="11">
        <f t="shared" si="10"/>
        <v>0</v>
      </c>
      <c r="P57" s="12" t="str">
        <f t="shared" si="10"/>
        <v>Tríceps</v>
      </c>
      <c r="Q57" s="11">
        <f t="shared" si="10"/>
        <v>0</v>
      </c>
      <c r="R57" s="11" t="str">
        <f t="shared" si="10"/>
        <v>AnteBraço</v>
      </c>
      <c r="S57" s="11">
        <f t="shared" si="10"/>
        <v>0</v>
      </c>
      <c r="T57" s="11" t="str">
        <f t="shared" si="10"/>
        <v xml:space="preserve">Glúteo </v>
      </c>
      <c r="U57" s="11">
        <f t="shared" si="10"/>
        <v>0</v>
      </c>
      <c r="V57" s="12" t="str">
        <f t="shared" si="10"/>
        <v xml:space="preserve">Abdutor </v>
      </c>
      <c r="W57" s="11">
        <f t="shared" si="10"/>
        <v>0</v>
      </c>
      <c r="X57" s="12" t="str">
        <f t="shared" si="10"/>
        <v xml:space="preserve">Adutor </v>
      </c>
      <c r="Y57" s="11">
        <f t="shared" si="10"/>
        <v>0</v>
      </c>
      <c r="Z57" s="12" t="str">
        <f t="shared" si="10"/>
        <v>Coxa (Ant)</v>
      </c>
      <c r="AA57" s="11">
        <f t="shared" si="10"/>
        <v>0</v>
      </c>
      <c r="AB57" s="12" t="str">
        <f t="shared" si="10"/>
        <v>Coxa (Pos)</v>
      </c>
      <c r="AC57" s="11">
        <f t="shared" si="10"/>
        <v>0</v>
      </c>
      <c r="AD57" s="12" t="str">
        <f t="shared" si="10"/>
        <v>Perna</v>
      </c>
      <c r="AE57" s="11">
        <f t="shared" si="10"/>
        <v>0</v>
      </c>
      <c r="AF57" s="12" t="str">
        <f t="shared" si="10"/>
        <v>Abdominal</v>
      </c>
      <c r="AG57" s="11">
        <f t="shared" si="10"/>
        <v>0</v>
      </c>
    </row>
    <row r="58" spans="1:33" x14ac:dyDescent="0.25">
      <c r="A58" s="344"/>
      <c r="B58" s="11" t="str">
        <f t="shared" si="8"/>
        <v>Coxa (Ant)</v>
      </c>
      <c r="C58" s="11">
        <f t="shared" si="9"/>
        <v>0</v>
      </c>
      <c r="D58" s="11" t="str">
        <f t="shared" si="10"/>
        <v xml:space="preserve">Trapézio </v>
      </c>
      <c r="E58" s="11">
        <f t="shared" si="10"/>
        <v>0</v>
      </c>
      <c r="F58" s="11" t="str">
        <f t="shared" si="10"/>
        <v>Ombro (Cla/Acr)</v>
      </c>
      <c r="G58" s="11">
        <f t="shared" si="10"/>
        <v>0</v>
      </c>
      <c r="H58" s="12" t="str">
        <f t="shared" si="10"/>
        <v>Ombro (Esp)</v>
      </c>
      <c r="I58" s="11">
        <f t="shared" si="10"/>
        <v>0</v>
      </c>
      <c r="J58" s="12" t="str">
        <f t="shared" si="10"/>
        <v>Costa</v>
      </c>
      <c r="K58" s="11">
        <f t="shared" si="10"/>
        <v>0</v>
      </c>
      <c r="L58" s="12" t="str">
        <f t="shared" si="10"/>
        <v>Peito</v>
      </c>
      <c r="M58" s="11">
        <f t="shared" si="10"/>
        <v>0</v>
      </c>
      <c r="N58" s="12" t="str">
        <f t="shared" si="10"/>
        <v>Bíceps</v>
      </c>
      <c r="O58" s="11">
        <f t="shared" si="10"/>
        <v>0</v>
      </c>
      <c r="P58" s="12" t="str">
        <f t="shared" si="10"/>
        <v>Tríceps</v>
      </c>
      <c r="Q58" s="11">
        <f t="shared" si="10"/>
        <v>0</v>
      </c>
      <c r="R58" s="11" t="str">
        <f t="shared" si="10"/>
        <v>AnteBraço</v>
      </c>
      <c r="S58" s="11">
        <f t="shared" si="10"/>
        <v>0</v>
      </c>
      <c r="T58" s="11" t="str">
        <f t="shared" si="10"/>
        <v xml:space="preserve">Glúteo </v>
      </c>
      <c r="U58" s="11">
        <f t="shared" si="10"/>
        <v>0</v>
      </c>
      <c r="V58" s="12" t="str">
        <f t="shared" si="10"/>
        <v xml:space="preserve">Abdutor </v>
      </c>
      <c r="W58" s="11">
        <f t="shared" si="10"/>
        <v>0</v>
      </c>
      <c r="X58" s="12" t="str">
        <f t="shared" si="10"/>
        <v xml:space="preserve">Adutor </v>
      </c>
      <c r="Y58" s="11">
        <f t="shared" si="10"/>
        <v>0</v>
      </c>
      <c r="Z58" s="12" t="str">
        <f t="shared" si="10"/>
        <v>Coxa (Ant)</v>
      </c>
      <c r="AA58" s="11">
        <f t="shared" si="10"/>
        <v>0</v>
      </c>
      <c r="AB58" s="12" t="str">
        <f t="shared" si="10"/>
        <v>Coxa (Pos)</v>
      </c>
      <c r="AC58" s="11">
        <f t="shared" si="10"/>
        <v>0</v>
      </c>
      <c r="AD58" s="12" t="str">
        <f t="shared" si="10"/>
        <v>Perna</v>
      </c>
      <c r="AE58" s="11">
        <f t="shared" si="10"/>
        <v>0</v>
      </c>
      <c r="AF58" s="12" t="str">
        <f t="shared" si="10"/>
        <v>Abdominal</v>
      </c>
      <c r="AG58" s="11">
        <f t="shared" si="10"/>
        <v>0</v>
      </c>
    </row>
    <row r="59" spans="1:33" x14ac:dyDescent="0.25">
      <c r="A59" s="344"/>
      <c r="B59" s="11" t="str">
        <f t="shared" si="8"/>
        <v>Coxa (Ant)</v>
      </c>
      <c r="C59" s="11">
        <f t="shared" si="9"/>
        <v>0</v>
      </c>
      <c r="D59" s="11" t="str">
        <f t="shared" si="10"/>
        <v xml:space="preserve">Trapézio </v>
      </c>
      <c r="E59" s="11">
        <f t="shared" si="10"/>
        <v>0</v>
      </c>
      <c r="F59" s="11" t="str">
        <f t="shared" si="10"/>
        <v>Ombro (Cla/Acr)</v>
      </c>
      <c r="G59" s="11">
        <f t="shared" si="10"/>
        <v>0</v>
      </c>
      <c r="H59" s="12" t="str">
        <f t="shared" si="10"/>
        <v>Ombro (Esp)</v>
      </c>
      <c r="I59" s="11">
        <f t="shared" si="10"/>
        <v>0</v>
      </c>
      <c r="J59" s="12" t="str">
        <f t="shared" si="10"/>
        <v>Costa</v>
      </c>
      <c r="K59" s="11">
        <f t="shared" si="10"/>
        <v>0</v>
      </c>
      <c r="L59" s="12" t="str">
        <f t="shared" si="10"/>
        <v>Peito</v>
      </c>
      <c r="M59" s="11">
        <f t="shared" si="10"/>
        <v>0</v>
      </c>
      <c r="N59" s="12" t="str">
        <f t="shared" si="10"/>
        <v>Bíceps</v>
      </c>
      <c r="O59" s="11">
        <f t="shared" si="10"/>
        <v>0</v>
      </c>
      <c r="P59" s="12" t="str">
        <f t="shared" si="10"/>
        <v>Tríceps</v>
      </c>
      <c r="Q59" s="11">
        <f t="shared" si="10"/>
        <v>0</v>
      </c>
      <c r="R59" s="11" t="str">
        <f t="shared" si="10"/>
        <v>AnteBraço</v>
      </c>
      <c r="S59" s="11">
        <f t="shared" si="10"/>
        <v>0</v>
      </c>
      <c r="T59" s="11" t="str">
        <f t="shared" si="10"/>
        <v xml:space="preserve">Glúteo </v>
      </c>
      <c r="U59" s="11">
        <f t="shared" si="10"/>
        <v>0</v>
      </c>
      <c r="V59" s="12" t="str">
        <f t="shared" si="10"/>
        <v xml:space="preserve">Abdutor </v>
      </c>
      <c r="W59" s="11">
        <f t="shared" si="10"/>
        <v>0</v>
      </c>
      <c r="X59" s="12" t="str">
        <f t="shared" si="10"/>
        <v xml:space="preserve">Adutor </v>
      </c>
      <c r="Y59" s="11">
        <f t="shared" si="10"/>
        <v>0</v>
      </c>
      <c r="Z59" s="12" t="str">
        <f t="shared" si="10"/>
        <v>Coxa (Ant)</v>
      </c>
      <c r="AA59" s="11">
        <f t="shared" si="10"/>
        <v>0</v>
      </c>
      <c r="AB59" s="12" t="str">
        <f t="shared" si="10"/>
        <v>Coxa (Pos)</v>
      </c>
      <c r="AC59" s="11">
        <f t="shared" si="10"/>
        <v>0</v>
      </c>
      <c r="AD59" s="12" t="str">
        <f t="shared" si="10"/>
        <v>Perna</v>
      </c>
      <c r="AE59" s="11">
        <f t="shared" si="10"/>
        <v>0</v>
      </c>
      <c r="AF59" s="12" t="str">
        <f t="shared" si="10"/>
        <v>Abdominal</v>
      </c>
      <c r="AG59" s="11">
        <f t="shared" si="10"/>
        <v>0</v>
      </c>
    </row>
    <row r="60" spans="1:33" x14ac:dyDescent="0.25">
      <c r="A60" s="344"/>
      <c r="B60" s="11" t="str">
        <f t="shared" si="8"/>
        <v>Coxa (Ant)</v>
      </c>
      <c r="C60" s="11">
        <f t="shared" si="9"/>
        <v>0</v>
      </c>
      <c r="D60" s="11" t="str">
        <f t="shared" si="10"/>
        <v xml:space="preserve">Trapézio </v>
      </c>
      <c r="E60" s="11">
        <f t="shared" si="10"/>
        <v>0</v>
      </c>
      <c r="F60" s="11" t="str">
        <f t="shared" si="10"/>
        <v>Ombro (Cla/Acr)</v>
      </c>
      <c r="G60" s="11">
        <f t="shared" si="10"/>
        <v>0</v>
      </c>
      <c r="H60" s="12" t="str">
        <f t="shared" si="10"/>
        <v>Ombro (Esp)</v>
      </c>
      <c r="I60" s="11">
        <f t="shared" si="10"/>
        <v>0</v>
      </c>
      <c r="J60" s="12" t="str">
        <f t="shared" si="10"/>
        <v>Costa</v>
      </c>
      <c r="K60" s="11">
        <f t="shared" si="10"/>
        <v>0</v>
      </c>
      <c r="L60" s="12" t="str">
        <f t="shared" si="10"/>
        <v>Peito</v>
      </c>
      <c r="M60" s="11">
        <f t="shared" si="10"/>
        <v>0</v>
      </c>
      <c r="N60" s="12" t="str">
        <f t="shared" si="10"/>
        <v>Bíceps</v>
      </c>
      <c r="O60" s="11">
        <f t="shared" si="10"/>
        <v>0</v>
      </c>
      <c r="P60" s="12" t="str">
        <f t="shared" si="10"/>
        <v>Tríceps</v>
      </c>
      <c r="Q60" s="11">
        <f t="shared" si="10"/>
        <v>0</v>
      </c>
      <c r="R60" s="11" t="str">
        <f t="shared" si="10"/>
        <v>AnteBraço</v>
      </c>
      <c r="S60" s="11">
        <f t="shared" si="10"/>
        <v>0</v>
      </c>
      <c r="T60" s="11" t="str">
        <f t="shared" si="10"/>
        <v xml:space="preserve">Glúteo </v>
      </c>
      <c r="U60" s="11">
        <f t="shared" si="10"/>
        <v>0</v>
      </c>
      <c r="V60" s="12" t="str">
        <f t="shared" si="10"/>
        <v xml:space="preserve">Abdutor </v>
      </c>
      <c r="W60" s="11">
        <f t="shared" si="10"/>
        <v>0</v>
      </c>
      <c r="X60" s="12" t="str">
        <f t="shared" si="10"/>
        <v xml:space="preserve">Adutor </v>
      </c>
      <c r="Y60" s="11">
        <f t="shared" si="10"/>
        <v>0</v>
      </c>
      <c r="Z60" s="12" t="str">
        <f t="shared" si="10"/>
        <v>Coxa (Ant)</v>
      </c>
      <c r="AA60" s="11">
        <f t="shared" si="10"/>
        <v>0</v>
      </c>
      <c r="AB60" s="12" t="str">
        <f t="shared" si="10"/>
        <v>Coxa (Pos)</v>
      </c>
      <c r="AC60" s="11">
        <f t="shared" si="10"/>
        <v>0</v>
      </c>
      <c r="AD60" s="12" t="str">
        <f t="shared" si="10"/>
        <v>Perna</v>
      </c>
      <c r="AE60" s="11">
        <f t="shared" si="10"/>
        <v>0</v>
      </c>
      <c r="AF60" s="12" t="str">
        <f t="shared" si="10"/>
        <v>Abdominal</v>
      </c>
      <c r="AG60" s="11">
        <f t="shared" si="10"/>
        <v>0</v>
      </c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 t="s">
        <v>40</v>
      </c>
      <c r="B62" s="11" t="s">
        <v>41</v>
      </c>
      <c r="C62" s="11"/>
      <c r="D62" s="341" t="str">
        <f>D42</f>
        <v xml:space="preserve">Trapézio </v>
      </c>
      <c r="E62" s="341"/>
      <c r="F62" s="341" t="str">
        <f>F42</f>
        <v>Ombro (Cla/Acr)</v>
      </c>
      <c r="G62" s="341"/>
      <c r="H62" s="341" t="str">
        <f>H42</f>
        <v>Ombro (Esp)</v>
      </c>
      <c r="I62" s="341"/>
      <c r="J62" s="341" t="str">
        <f>J42</f>
        <v>Costa</v>
      </c>
      <c r="K62" s="341"/>
      <c r="L62" s="341" t="str">
        <f>L42</f>
        <v>Peito</v>
      </c>
      <c r="M62" s="341"/>
      <c r="N62" s="341" t="str">
        <f>N42</f>
        <v>Bíceps</v>
      </c>
      <c r="O62" s="341"/>
      <c r="P62" s="341" t="str">
        <f>P42</f>
        <v>Tríceps</v>
      </c>
      <c r="Q62" s="341"/>
      <c r="R62" s="341" t="str">
        <f>R42</f>
        <v>AnteBraço</v>
      </c>
      <c r="S62" s="341"/>
      <c r="T62" s="341" t="str">
        <f>T42</f>
        <v xml:space="preserve">Glúteo </v>
      </c>
      <c r="U62" s="341"/>
      <c r="V62" s="341" t="str">
        <f>V42</f>
        <v xml:space="preserve">Abdutor </v>
      </c>
      <c r="W62" s="341"/>
      <c r="X62" s="341" t="str">
        <f>X42</f>
        <v xml:space="preserve">Adutor </v>
      </c>
      <c r="Y62" s="341"/>
      <c r="Z62" s="341" t="str">
        <f>Z42</f>
        <v>Coxa (Ant)</v>
      </c>
      <c r="AA62" s="341"/>
      <c r="AB62" s="341" t="str">
        <f>AB42</f>
        <v>Coxa (Pos)</v>
      </c>
      <c r="AC62" s="341"/>
      <c r="AD62" s="341" t="str">
        <f>AD42</f>
        <v>Perna</v>
      </c>
      <c r="AE62" s="341"/>
      <c r="AF62" s="341" t="str">
        <f>AF42</f>
        <v>Abdominal</v>
      </c>
      <c r="AG62" s="341"/>
    </row>
    <row r="63" spans="1:33" x14ac:dyDescent="0.25">
      <c r="A63" s="11"/>
      <c r="B63" s="343" t="str">
        <f>Planilha!D98</f>
        <v>Coxa (Pos)</v>
      </c>
      <c r="C63" s="343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</row>
    <row r="64" spans="1:33" x14ac:dyDescent="0.25">
      <c r="A64" s="344">
        <v>4</v>
      </c>
      <c r="B64" s="11" t="str">
        <f>B63</f>
        <v>Coxa (Pos)</v>
      </c>
      <c r="C64" s="11" t="str">
        <f>IF(AND(B64=D64),E64,IF(AND(B64=F64),G64,IF(AND(B64=H64),I64,IF(AND(B64=J64),K64,IF(AND(B64=L64),M64,IF(AND(B64=N64),O64,IF(AND(B64=P64),Q64,IF(AND(B64=R64),S64,IF(AND(B64=T64),U64,IF(AND(B64=V64),W64,IF(AND(B64=X64),Y64,IF(AND(B64=Z64),AA64,IF(AND(B64=AB64),AC64,IF(AND(B64=AD64),AE64,IF(AND(B64=AF64),AG64," ")))))))))))))))</f>
        <v>Stiff</v>
      </c>
      <c r="D64" s="11" t="str">
        <f t="shared" ref="D64:AG72" si="11">D44</f>
        <v xml:space="preserve">Trapézio </v>
      </c>
      <c r="E64" s="11" t="str">
        <f t="shared" si="11"/>
        <v>Elevação de ombros</v>
      </c>
      <c r="F64" s="11" t="str">
        <f t="shared" si="11"/>
        <v>Ombro (Cla/Acr)</v>
      </c>
      <c r="G64" s="11" t="str">
        <f t="shared" si="11"/>
        <v>Desenvolvimento</v>
      </c>
      <c r="H64" s="12" t="str">
        <f t="shared" si="11"/>
        <v>Ombro (Esp)</v>
      </c>
      <c r="I64" s="11" t="str">
        <f t="shared" si="11"/>
        <v>Voador inv.</v>
      </c>
      <c r="J64" s="12" t="str">
        <f t="shared" si="11"/>
        <v>Costa</v>
      </c>
      <c r="K64" s="11" t="str">
        <f t="shared" si="11"/>
        <v>Puxada à frente</v>
      </c>
      <c r="L64" s="12" t="str">
        <f t="shared" si="11"/>
        <v>Peito</v>
      </c>
      <c r="M64" s="11" t="str">
        <f t="shared" si="11"/>
        <v>Supino</v>
      </c>
      <c r="N64" s="12" t="str">
        <f t="shared" si="11"/>
        <v>Bíceps</v>
      </c>
      <c r="O64" s="11" t="str">
        <f t="shared" si="11"/>
        <v>Rosca direta</v>
      </c>
      <c r="P64" s="12" t="str">
        <f t="shared" si="11"/>
        <v>Tríceps</v>
      </c>
      <c r="Q64" s="11" t="str">
        <f t="shared" si="11"/>
        <v>Rosca testa</v>
      </c>
      <c r="R64" s="11" t="str">
        <f t="shared" si="11"/>
        <v>AnteBraço</v>
      </c>
      <c r="S64" s="11" t="str">
        <f t="shared" si="11"/>
        <v>Rosca punho</v>
      </c>
      <c r="T64" s="11" t="str">
        <f t="shared" si="11"/>
        <v xml:space="preserve">Glúteo </v>
      </c>
      <c r="U64" s="11" t="str">
        <f t="shared" si="11"/>
        <v>Glúteo em pé</v>
      </c>
      <c r="V64" s="12" t="str">
        <f t="shared" si="11"/>
        <v xml:space="preserve">Abdutor </v>
      </c>
      <c r="W64" s="11" t="str">
        <f t="shared" si="11"/>
        <v>Abdutor maq.</v>
      </c>
      <c r="X64" s="12" t="str">
        <f t="shared" si="11"/>
        <v xml:space="preserve">Adutor </v>
      </c>
      <c r="Y64" s="11" t="str">
        <f t="shared" si="11"/>
        <v>Adutor maq</v>
      </c>
      <c r="Z64" s="12" t="str">
        <f t="shared" si="11"/>
        <v>Coxa (Ant)</v>
      </c>
      <c r="AA64" s="11" t="str">
        <f t="shared" si="11"/>
        <v>Agachamento</v>
      </c>
      <c r="AB64" s="12" t="str">
        <f t="shared" si="11"/>
        <v>Coxa (Pos)</v>
      </c>
      <c r="AC64" s="11" t="str">
        <f t="shared" si="11"/>
        <v>Stiff</v>
      </c>
      <c r="AD64" s="12" t="str">
        <f t="shared" si="11"/>
        <v>Perna</v>
      </c>
      <c r="AE64" s="11" t="str">
        <f t="shared" si="11"/>
        <v>Gêmeos em pé</v>
      </c>
      <c r="AF64" s="12" t="str">
        <f t="shared" si="11"/>
        <v>Abdominal</v>
      </c>
      <c r="AG64" s="11" t="str">
        <f t="shared" si="11"/>
        <v>Elevação de pernas</v>
      </c>
    </row>
    <row r="65" spans="1:33" x14ac:dyDescent="0.25">
      <c r="A65" s="344"/>
      <c r="B65" s="11" t="str">
        <f t="shared" ref="B65:B80" si="12">B64</f>
        <v>Coxa (Pos)</v>
      </c>
      <c r="C65" s="11" t="str">
        <f t="shared" ref="C65:C80" si="13">IF(AND(B65=D65),E65,IF(AND(B65=F65),G65,IF(AND(B65=H65),I65,IF(AND(B65=J65),K65,IF(AND(B65=L65),M65,IF(AND(B65=N65),O65,IF(AND(B65=P65),Q65,IF(AND(B65=R65),S65,IF(AND(B65=T65),U65,IF(AND(B65=V65),W65,IF(AND(B65=X65),Y65,IF(AND(B65=Z65),AA65,IF(AND(B65=AB65),AC65,IF(AND(B65=AD65),AE65,IF(AND(B65=AF65),AG65," ")))))))))))))))</f>
        <v>Flexão de perna</v>
      </c>
      <c r="D65" s="11" t="str">
        <f t="shared" si="11"/>
        <v xml:space="preserve">Trapézio </v>
      </c>
      <c r="E65" s="11" t="str">
        <f t="shared" si="11"/>
        <v>Remada alta</v>
      </c>
      <c r="F65" s="11" t="str">
        <f t="shared" si="11"/>
        <v>Ombro (Cla/Acr)</v>
      </c>
      <c r="G65" s="11" t="str">
        <f t="shared" si="11"/>
        <v>Levantamento lateral</v>
      </c>
      <c r="H65" s="12" t="str">
        <f t="shared" si="11"/>
        <v>Ombro (Esp)</v>
      </c>
      <c r="I65" s="11" t="str">
        <f t="shared" si="11"/>
        <v>Crucifixo inv.</v>
      </c>
      <c r="J65" s="12" t="str">
        <f t="shared" si="11"/>
        <v>Costa</v>
      </c>
      <c r="K65" s="11" t="str">
        <f t="shared" si="11"/>
        <v>Remada sentada</v>
      </c>
      <c r="L65" s="12" t="str">
        <f t="shared" si="11"/>
        <v>Peito</v>
      </c>
      <c r="M65" s="11" t="str">
        <f t="shared" si="11"/>
        <v>Supino inclinado</v>
      </c>
      <c r="N65" s="12" t="str">
        <f t="shared" si="11"/>
        <v>Bíceps</v>
      </c>
      <c r="O65" s="11" t="str">
        <f t="shared" si="11"/>
        <v>Rosca alternada</v>
      </c>
      <c r="P65" s="12" t="str">
        <f t="shared" si="11"/>
        <v>Tríceps</v>
      </c>
      <c r="Q65" s="11" t="str">
        <f t="shared" si="11"/>
        <v>Rosca francesa</v>
      </c>
      <c r="R65" s="11" t="str">
        <f t="shared" si="11"/>
        <v>AnteBraço</v>
      </c>
      <c r="S65" s="11" t="str">
        <f t="shared" si="11"/>
        <v>Rosca punho inv.</v>
      </c>
      <c r="T65" s="11" t="str">
        <f t="shared" si="11"/>
        <v xml:space="preserve">Glúteo </v>
      </c>
      <c r="U65" s="11" t="str">
        <f t="shared" si="11"/>
        <v>Glúteo 4 apoios</v>
      </c>
      <c r="V65" s="12" t="str">
        <f t="shared" si="11"/>
        <v xml:space="preserve">Abdutor </v>
      </c>
      <c r="W65" s="11" t="str">
        <f t="shared" si="11"/>
        <v>Abdutor apo.</v>
      </c>
      <c r="X65" s="12" t="str">
        <f t="shared" si="11"/>
        <v xml:space="preserve">Adutor </v>
      </c>
      <c r="Y65" s="11" t="str">
        <f t="shared" si="11"/>
        <v>Adutor apo.</v>
      </c>
      <c r="Z65" s="12" t="str">
        <f t="shared" si="11"/>
        <v>Coxa (Ant)</v>
      </c>
      <c r="AA65" s="11" t="str">
        <f t="shared" si="11"/>
        <v>Agachamento hack</v>
      </c>
      <c r="AB65" s="12" t="str">
        <f t="shared" si="11"/>
        <v>Coxa (Pos)</v>
      </c>
      <c r="AC65" s="11" t="str">
        <f t="shared" si="11"/>
        <v>Flexão de perna</v>
      </c>
      <c r="AD65" s="12" t="str">
        <f t="shared" si="11"/>
        <v>Perna</v>
      </c>
      <c r="AE65" s="11" t="str">
        <f t="shared" si="11"/>
        <v>Gêmeos sentado</v>
      </c>
      <c r="AF65" s="12" t="str">
        <f t="shared" si="11"/>
        <v>Abdominal</v>
      </c>
      <c r="AG65" s="11" t="str">
        <f t="shared" si="11"/>
        <v>Supra-abdominal</v>
      </c>
    </row>
    <row r="66" spans="1:33" x14ac:dyDescent="0.25">
      <c r="A66" s="344"/>
      <c r="B66" s="11" t="str">
        <f t="shared" si="12"/>
        <v>Coxa (Pos)</v>
      </c>
      <c r="C66" s="11" t="str">
        <f t="shared" si="13"/>
        <v>Flexora em pé</v>
      </c>
      <c r="D66" s="11" t="str">
        <f t="shared" si="11"/>
        <v xml:space="preserve">Trapézio </v>
      </c>
      <c r="E66" s="11">
        <f t="shared" si="11"/>
        <v>0</v>
      </c>
      <c r="F66" s="11" t="str">
        <f t="shared" si="11"/>
        <v>Ombro (Cla/Acr)</v>
      </c>
      <c r="G66" s="11" t="str">
        <f t="shared" si="11"/>
        <v>Elevação frontal</v>
      </c>
      <c r="H66" s="12" t="str">
        <f t="shared" si="11"/>
        <v>Ombro (Esp)</v>
      </c>
      <c r="I66" s="11">
        <f t="shared" si="11"/>
        <v>0</v>
      </c>
      <c r="J66" s="12" t="str">
        <f t="shared" si="11"/>
        <v>Costa</v>
      </c>
      <c r="K66" s="11" t="str">
        <f t="shared" si="11"/>
        <v>Remada unilteral</v>
      </c>
      <c r="L66" s="12" t="str">
        <f t="shared" si="11"/>
        <v>Peito</v>
      </c>
      <c r="M66" s="11" t="str">
        <f t="shared" si="11"/>
        <v>Supino declinado</v>
      </c>
      <c r="N66" s="12" t="str">
        <f t="shared" si="11"/>
        <v>Bíceps</v>
      </c>
      <c r="O66" s="11" t="str">
        <f t="shared" si="11"/>
        <v>Rosca concentrada</v>
      </c>
      <c r="P66" s="12" t="str">
        <f t="shared" si="11"/>
        <v>Tríceps</v>
      </c>
      <c r="Q66" s="11" t="str">
        <f t="shared" si="11"/>
        <v>Extensão de cotovelo (cabo)</v>
      </c>
      <c r="R66" s="11" t="str">
        <f t="shared" si="11"/>
        <v>AnteBraço</v>
      </c>
      <c r="S66" s="11" t="str">
        <f t="shared" si="11"/>
        <v>Rosca direta peg. pro.</v>
      </c>
      <c r="T66" s="11" t="str">
        <f t="shared" si="11"/>
        <v xml:space="preserve">Glúteo </v>
      </c>
      <c r="U66" s="11">
        <f t="shared" si="11"/>
        <v>0</v>
      </c>
      <c r="V66" s="12" t="str">
        <f t="shared" si="11"/>
        <v xml:space="preserve">Abdutor </v>
      </c>
      <c r="W66" s="11" t="str">
        <f t="shared" si="11"/>
        <v>Abdutor cabo</v>
      </c>
      <c r="X66" s="12" t="str">
        <f t="shared" si="11"/>
        <v xml:space="preserve">Adutor </v>
      </c>
      <c r="Y66" s="11" t="str">
        <f t="shared" si="11"/>
        <v>Adutor cabo</v>
      </c>
      <c r="Z66" s="12" t="str">
        <f t="shared" si="11"/>
        <v>Coxa (Ant)</v>
      </c>
      <c r="AA66" s="11" t="str">
        <f t="shared" si="11"/>
        <v>Extensão de perna</v>
      </c>
      <c r="AB66" s="12" t="str">
        <f t="shared" si="11"/>
        <v>Coxa (Pos)</v>
      </c>
      <c r="AC66" s="11" t="str">
        <f t="shared" si="11"/>
        <v>Flexora em pé</v>
      </c>
      <c r="AD66" s="12" t="str">
        <f t="shared" si="11"/>
        <v>Perna</v>
      </c>
      <c r="AE66" s="11" t="str">
        <f t="shared" si="11"/>
        <v>Burrinho maq.</v>
      </c>
      <c r="AF66" s="12" t="str">
        <f t="shared" si="11"/>
        <v>Abdominal</v>
      </c>
      <c r="AG66" s="11" t="str">
        <f t="shared" si="11"/>
        <v>Flexão lateral</v>
      </c>
    </row>
    <row r="67" spans="1:33" x14ac:dyDescent="0.25">
      <c r="A67" s="344"/>
      <c r="B67" s="11" t="str">
        <f t="shared" si="12"/>
        <v>Coxa (Pos)</v>
      </c>
      <c r="C67" s="11" t="str">
        <f t="shared" si="13"/>
        <v>Flexora sentado</v>
      </c>
      <c r="D67" s="11" t="str">
        <f t="shared" si="11"/>
        <v xml:space="preserve">Trapézio </v>
      </c>
      <c r="E67" s="11">
        <f t="shared" si="11"/>
        <v>0</v>
      </c>
      <c r="F67" s="11" t="str">
        <f t="shared" si="11"/>
        <v>Ombro (Cla/Acr)</v>
      </c>
      <c r="G67" s="11">
        <f t="shared" si="11"/>
        <v>0</v>
      </c>
      <c r="H67" s="12" t="str">
        <f t="shared" si="11"/>
        <v>Ombro (Esp)</v>
      </c>
      <c r="I67" s="11">
        <f t="shared" si="11"/>
        <v>0</v>
      </c>
      <c r="J67" s="12" t="str">
        <f t="shared" si="11"/>
        <v>Costa</v>
      </c>
      <c r="K67" s="11" t="str">
        <f t="shared" si="11"/>
        <v>Remada curvada</v>
      </c>
      <c r="L67" s="12" t="str">
        <f t="shared" si="11"/>
        <v>Peito</v>
      </c>
      <c r="M67" s="11" t="str">
        <f t="shared" si="11"/>
        <v>Crucifixo</v>
      </c>
      <c r="N67" s="12" t="str">
        <f t="shared" si="11"/>
        <v>Bíceps</v>
      </c>
      <c r="O67" s="11" t="str">
        <f t="shared" si="11"/>
        <v>Rosca scott</v>
      </c>
      <c r="P67" s="12" t="str">
        <f t="shared" si="11"/>
        <v>Tríceps</v>
      </c>
      <c r="Q67" s="11">
        <f t="shared" si="11"/>
        <v>0</v>
      </c>
      <c r="R67" s="11" t="str">
        <f t="shared" si="11"/>
        <v>AnteBraço</v>
      </c>
      <c r="S67" s="11" t="str">
        <f t="shared" si="11"/>
        <v>Extensão de cotovelo</v>
      </c>
      <c r="T67" s="11" t="str">
        <f t="shared" si="11"/>
        <v xml:space="preserve">Glúteo </v>
      </c>
      <c r="U67" s="11">
        <f t="shared" si="11"/>
        <v>0</v>
      </c>
      <c r="V67" s="12" t="str">
        <f t="shared" si="11"/>
        <v xml:space="preserve">Abdutor </v>
      </c>
      <c r="W67" s="11">
        <f t="shared" si="11"/>
        <v>0</v>
      </c>
      <c r="X67" s="12" t="str">
        <f t="shared" si="11"/>
        <v xml:space="preserve">Adutor </v>
      </c>
      <c r="Y67" s="11">
        <f t="shared" si="11"/>
        <v>0</v>
      </c>
      <c r="Z67" s="12" t="str">
        <f t="shared" si="11"/>
        <v>Coxa (Ant)</v>
      </c>
      <c r="AA67" s="11" t="str">
        <f t="shared" si="11"/>
        <v>Leg press</v>
      </c>
      <c r="AB67" s="12" t="str">
        <f t="shared" si="11"/>
        <v>Coxa (Pos)</v>
      </c>
      <c r="AC67" s="11" t="str">
        <f t="shared" si="11"/>
        <v>Flexora sentado</v>
      </c>
      <c r="AD67" s="12" t="str">
        <f t="shared" si="11"/>
        <v>Perna</v>
      </c>
      <c r="AE67" s="11" t="str">
        <f t="shared" si="11"/>
        <v>Tibial</v>
      </c>
      <c r="AF67" s="12" t="str">
        <f t="shared" si="11"/>
        <v>Abdominal</v>
      </c>
      <c r="AG67" s="11">
        <f t="shared" si="11"/>
        <v>0</v>
      </c>
    </row>
    <row r="68" spans="1:33" x14ac:dyDescent="0.25">
      <c r="A68" s="344"/>
      <c r="B68" s="11" t="str">
        <f t="shared" si="12"/>
        <v>Coxa (Pos)</v>
      </c>
      <c r="C68" s="11">
        <f t="shared" si="13"/>
        <v>0</v>
      </c>
      <c r="D68" s="11" t="str">
        <f t="shared" si="11"/>
        <v xml:space="preserve">Trapézio </v>
      </c>
      <c r="E68" s="11">
        <f t="shared" si="11"/>
        <v>0</v>
      </c>
      <c r="F68" s="11" t="str">
        <f t="shared" si="11"/>
        <v>Ombro (Cla/Acr)</v>
      </c>
      <c r="G68" s="11">
        <f t="shared" si="11"/>
        <v>0</v>
      </c>
      <c r="H68" s="12" t="str">
        <f t="shared" si="11"/>
        <v>Ombro (Esp)</v>
      </c>
      <c r="I68" s="11">
        <f t="shared" si="11"/>
        <v>0</v>
      </c>
      <c r="J68" s="12" t="str">
        <f t="shared" si="11"/>
        <v>Costa</v>
      </c>
      <c r="K68" s="11" t="str">
        <f t="shared" si="11"/>
        <v>Levantamento terra</v>
      </c>
      <c r="L68" s="12" t="str">
        <f t="shared" si="11"/>
        <v>Peito</v>
      </c>
      <c r="M68" s="11" t="str">
        <f t="shared" si="11"/>
        <v>Cross over</v>
      </c>
      <c r="N68" s="12" t="str">
        <f t="shared" si="11"/>
        <v>Bíceps</v>
      </c>
      <c r="O68" s="11">
        <f t="shared" si="11"/>
        <v>0</v>
      </c>
      <c r="P68" s="12" t="str">
        <f t="shared" si="11"/>
        <v>Tríceps</v>
      </c>
      <c r="Q68" s="11">
        <f t="shared" si="11"/>
        <v>0</v>
      </c>
      <c r="R68" s="11" t="str">
        <f t="shared" si="11"/>
        <v>AnteBraço</v>
      </c>
      <c r="S68" s="11" t="str">
        <f t="shared" si="11"/>
        <v>Extensão cot. uni.</v>
      </c>
      <c r="T68" s="11" t="str">
        <f t="shared" si="11"/>
        <v xml:space="preserve">Glúteo </v>
      </c>
      <c r="U68" s="11">
        <f t="shared" si="11"/>
        <v>0</v>
      </c>
      <c r="V68" s="12" t="str">
        <f t="shared" si="11"/>
        <v xml:space="preserve">Abdutor </v>
      </c>
      <c r="W68" s="11">
        <f t="shared" si="11"/>
        <v>0</v>
      </c>
      <c r="X68" s="12" t="str">
        <f t="shared" si="11"/>
        <v xml:space="preserve">Adutor </v>
      </c>
      <c r="Y68" s="11">
        <f t="shared" si="11"/>
        <v>0</v>
      </c>
      <c r="Z68" s="12" t="str">
        <f t="shared" si="11"/>
        <v>Coxa (Ant)</v>
      </c>
      <c r="AA68" s="11" t="str">
        <f t="shared" si="11"/>
        <v>Avanço</v>
      </c>
      <c r="AB68" s="12" t="str">
        <f t="shared" si="11"/>
        <v>Coxa (Pos)</v>
      </c>
      <c r="AC68" s="11">
        <f t="shared" si="11"/>
        <v>0</v>
      </c>
      <c r="AD68" s="12" t="str">
        <f t="shared" si="11"/>
        <v>Perna</v>
      </c>
      <c r="AE68" s="11">
        <f t="shared" si="11"/>
        <v>0</v>
      </c>
      <c r="AF68" s="12" t="str">
        <f t="shared" si="11"/>
        <v>Abdominal</v>
      </c>
      <c r="AG68" s="11">
        <f t="shared" si="11"/>
        <v>0</v>
      </c>
    </row>
    <row r="69" spans="1:33" x14ac:dyDescent="0.25">
      <c r="A69" s="344"/>
      <c r="B69" s="11" t="str">
        <f t="shared" si="12"/>
        <v>Coxa (Pos)</v>
      </c>
      <c r="C69" s="11">
        <f t="shared" si="13"/>
        <v>0</v>
      </c>
      <c r="D69" s="11" t="str">
        <f t="shared" si="11"/>
        <v xml:space="preserve">Trapézio </v>
      </c>
      <c r="E69" s="11">
        <f t="shared" si="11"/>
        <v>0</v>
      </c>
      <c r="F69" s="11" t="str">
        <f t="shared" si="11"/>
        <v>Ombro (Cla/Acr)</v>
      </c>
      <c r="G69" s="11">
        <f t="shared" si="11"/>
        <v>0</v>
      </c>
      <c r="H69" s="12" t="str">
        <f t="shared" si="11"/>
        <v>Ombro (Esp)</v>
      </c>
      <c r="I69" s="11">
        <f t="shared" si="11"/>
        <v>0</v>
      </c>
      <c r="J69" s="12" t="str">
        <f t="shared" si="11"/>
        <v>Costa</v>
      </c>
      <c r="K69" s="11" t="str">
        <f t="shared" si="11"/>
        <v>Hiperextensão</v>
      </c>
      <c r="L69" s="12" t="str">
        <f t="shared" si="11"/>
        <v>Peito</v>
      </c>
      <c r="M69" s="11" t="str">
        <f t="shared" si="11"/>
        <v>Voador</v>
      </c>
      <c r="N69" s="12" t="str">
        <f t="shared" si="11"/>
        <v>Bíceps</v>
      </c>
      <c r="O69" s="11">
        <f t="shared" si="11"/>
        <v>0</v>
      </c>
      <c r="P69" s="12" t="str">
        <f t="shared" si="11"/>
        <v>Tríceps</v>
      </c>
      <c r="Q69" s="11">
        <f t="shared" si="11"/>
        <v>0</v>
      </c>
      <c r="R69" s="11" t="str">
        <f t="shared" si="11"/>
        <v>AnteBraço</v>
      </c>
      <c r="S69" s="11" t="str">
        <f t="shared" si="11"/>
        <v>Tríceps uni. Curvado</v>
      </c>
      <c r="T69" s="11" t="str">
        <f t="shared" si="11"/>
        <v xml:space="preserve">Glúteo </v>
      </c>
      <c r="U69" s="11">
        <f t="shared" si="11"/>
        <v>0</v>
      </c>
      <c r="V69" s="12" t="str">
        <f t="shared" si="11"/>
        <v xml:space="preserve">Abdutor </v>
      </c>
      <c r="W69" s="11">
        <f t="shared" si="11"/>
        <v>0</v>
      </c>
      <c r="X69" s="12" t="str">
        <f t="shared" si="11"/>
        <v xml:space="preserve">Adutor </v>
      </c>
      <c r="Y69" s="11">
        <f t="shared" si="11"/>
        <v>0</v>
      </c>
      <c r="Z69" s="12" t="str">
        <f t="shared" si="11"/>
        <v>Coxa (Ant)</v>
      </c>
      <c r="AA69" s="11">
        <f t="shared" si="11"/>
        <v>0</v>
      </c>
      <c r="AB69" s="12" t="str">
        <f t="shared" si="11"/>
        <v>Coxa (Pos)</v>
      </c>
      <c r="AC69" s="11">
        <f t="shared" si="11"/>
        <v>0</v>
      </c>
      <c r="AD69" s="12" t="str">
        <f t="shared" si="11"/>
        <v>Perna</v>
      </c>
      <c r="AE69" s="11">
        <f t="shared" si="11"/>
        <v>0</v>
      </c>
      <c r="AF69" s="12" t="str">
        <f t="shared" si="11"/>
        <v>Abdominal</v>
      </c>
      <c r="AG69" s="11">
        <f t="shared" si="11"/>
        <v>0</v>
      </c>
    </row>
    <row r="70" spans="1:33" x14ac:dyDescent="0.25">
      <c r="A70" s="344"/>
      <c r="B70" s="11" t="str">
        <f t="shared" si="12"/>
        <v>Coxa (Pos)</v>
      </c>
      <c r="C70" s="11">
        <f t="shared" si="13"/>
        <v>0</v>
      </c>
      <c r="D70" s="11" t="str">
        <f t="shared" si="11"/>
        <v xml:space="preserve">Trapézio </v>
      </c>
      <c r="E70" s="11">
        <f t="shared" si="11"/>
        <v>0</v>
      </c>
      <c r="F70" s="11" t="str">
        <f t="shared" si="11"/>
        <v>Ombro (Cla/Acr)</v>
      </c>
      <c r="G70" s="11">
        <f t="shared" si="11"/>
        <v>0</v>
      </c>
      <c r="H70" s="12" t="str">
        <f t="shared" si="11"/>
        <v>Ombro (Esp)</v>
      </c>
      <c r="I70" s="11">
        <f t="shared" si="11"/>
        <v>0</v>
      </c>
      <c r="J70" s="12" t="str">
        <f t="shared" si="11"/>
        <v>Costa</v>
      </c>
      <c r="K70" s="11">
        <f t="shared" si="11"/>
        <v>0</v>
      </c>
      <c r="L70" s="12" t="str">
        <f t="shared" si="11"/>
        <v>Peito</v>
      </c>
      <c r="M70" s="11" t="str">
        <f t="shared" si="11"/>
        <v>Paralelas</v>
      </c>
      <c r="N70" s="12" t="str">
        <f t="shared" si="11"/>
        <v>Bíceps</v>
      </c>
      <c r="O70" s="11">
        <f t="shared" si="11"/>
        <v>0</v>
      </c>
      <c r="P70" s="12" t="str">
        <f t="shared" si="11"/>
        <v>Tríceps</v>
      </c>
      <c r="Q70" s="11">
        <f t="shared" si="11"/>
        <v>0</v>
      </c>
      <c r="R70" s="11" t="str">
        <f t="shared" si="11"/>
        <v>AnteBraço</v>
      </c>
      <c r="S70" s="11">
        <f t="shared" si="11"/>
        <v>0</v>
      </c>
      <c r="T70" s="11" t="str">
        <f t="shared" si="11"/>
        <v xml:space="preserve">Glúteo </v>
      </c>
      <c r="U70" s="11">
        <f t="shared" si="11"/>
        <v>0</v>
      </c>
      <c r="V70" s="12" t="str">
        <f t="shared" si="11"/>
        <v xml:space="preserve">Abdutor </v>
      </c>
      <c r="W70" s="11">
        <f t="shared" si="11"/>
        <v>0</v>
      </c>
      <c r="X70" s="12" t="str">
        <f t="shared" si="11"/>
        <v xml:space="preserve">Adutor </v>
      </c>
      <c r="Y70" s="11">
        <f t="shared" si="11"/>
        <v>0</v>
      </c>
      <c r="Z70" s="12" t="str">
        <f t="shared" si="11"/>
        <v>Coxa (Ant)</v>
      </c>
      <c r="AA70" s="11">
        <f t="shared" si="11"/>
        <v>0</v>
      </c>
      <c r="AB70" s="12" t="str">
        <f t="shared" si="11"/>
        <v>Coxa (Pos)</v>
      </c>
      <c r="AC70" s="11">
        <f t="shared" si="11"/>
        <v>0</v>
      </c>
      <c r="AD70" s="12" t="str">
        <f t="shared" si="11"/>
        <v>Perna</v>
      </c>
      <c r="AE70" s="11">
        <f t="shared" si="11"/>
        <v>0</v>
      </c>
      <c r="AF70" s="12" t="str">
        <f t="shared" si="11"/>
        <v>Abdominal</v>
      </c>
      <c r="AG70" s="11">
        <f t="shared" si="11"/>
        <v>0</v>
      </c>
    </row>
    <row r="71" spans="1:33" x14ac:dyDescent="0.25">
      <c r="A71" s="344"/>
      <c r="B71" s="11" t="str">
        <f t="shared" si="12"/>
        <v>Coxa (Pos)</v>
      </c>
      <c r="C71" s="11">
        <f t="shared" si="13"/>
        <v>0</v>
      </c>
      <c r="D71" s="11" t="str">
        <f t="shared" si="11"/>
        <v xml:space="preserve">Trapézio </v>
      </c>
      <c r="E71" s="11">
        <f t="shared" si="11"/>
        <v>0</v>
      </c>
      <c r="F71" s="11" t="str">
        <f t="shared" si="11"/>
        <v>Ombro (Cla/Acr)</v>
      </c>
      <c r="G71" s="11">
        <f t="shared" si="11"/>
        <v>0</v>
      </c>
      <c r="H71" s="12" t="str">
        <f t="shared" si="11"/>
        <v>Ombro (Esp)</v>
      </c>
      <c r="I71" s="11">
        <f t="shared" si="11"/>
        <v>0</v>
      </c>
      <c r="J71" s="12" t="str">
        <f t="shared" si="11"/>
        <v>Costa</v>
      </c>
      <c r="K71" s="11">
        <f t="shared" si="11"/>
        <v>0</v>
      </c>
      <c r="L71" s="12" t="str">
        <f t="shared" si="11"/>
        <v>Peito</v>
      </c>
      <c r="M71" s="11">
        <f t="shared" si="11"/>
        <v>0</v>
      </c>
      <c r="N71" s="12" t="str">
        <f t="shared" si="11"/>
        <v>Bíceps</v>
      </c>
      <c r="O71" s="11">
        <f t="shared" si="11"/>
        <v>0</v>
      </c>
      <c r="P71" s="12" t="str">
        <f t="shared" si="11"/>
        <v>Tríceps</v>
      </c>
      <c r="Q71" s="11">
        <f t="shared" si="11"/>
        <v>0</v>
      </c>
      <c r="R71" s="11" t="str">
        <f t="shared" si="11"/>
        <v>AnteBraço</v>
      </c>
      <c r="S71" s="11">
        <f t="shared" si="11"/>
        <v>0</v>
      </c>
      <c r="T71" s="11" t="str">
        <f t="shared" si="11"/>
        <v xml:space="preserve">Glúteo </v>
      </c>
      <c r="U71" s="11">
        <f t="shared" si="11"/>
        <v>0</v>
      </c>
      <c r="V71" s="12" t="str">
        <f t="shared" si="11"/>
        <v xml:space="preserve">Abdutor </v>
      </c>
      <c r="W71" s="11">
        <f t="shared" si="11"/>
        <v>0</v>
      </c>
      <c r="X71" s="12" t="str">
        <f t="shared" si="11"/>
        <v xml:space="preserve">Adutor </v>
      </c>
      <c r="Y71" s="11">
        <f t="shared" si="11"/>
        <v>0</v>
      </c>
      <c r="Z71" s="12" t="str">
        <f t="shared" si="11"/>
        <v>Coxa (Ant)</v>
      </c>
      <c r="AA71" s="11">
        <f t="shared" si="11"/>
        <v>0</v>
      </c>
      <c r="AB71" s="12" t="str">
        <f t="shared" si="11"/>
        <v>Coxa (Pos)</v>
      </c>
      <c r="AC71" s="11">
        <f t="shared" si="11"/>
        <v>0</v>
      </c>
      <c r="AD71" s="12" t="str">
        <f t="shared" si="11"/>
        <v>Perna</v>
      </c>
      <c r="AE71" s="11">
        <f t="shared" si="11"/>
        <v>0</v>
      </c>
      <c r="AF71" s="12" t="str">
        <f t="shared" si="11"/>
        <v>Abdominal</v>
      </c>
      <c r="AG71" s="11">
        <f t="shared" si="11"/>
        <v>0</v>
      </c>
    </row>
    <row r="72" spans="1:33" x14ac:dyDescent="0.25">
      <c r="A72" s="344"/>
      <c r="B72" s="11" t="str">
        <f t="shared" si="12"/>
        <v>Coxa (Pos)</v>
      </c>
      <c r="C72" s="11">
        <f t="shared" si="13"/>
        <v>0</v>
      </c>
      <c r="D72" s="11" t="str">
        <f t="shared" si="11"/>
        <v xml:space="preserve">Trapézio </v>
      </c>
      <c r="E72" s="11">
        <f t="shared" si="11"/>
        <v>0</v>
      </c>
      <c r="F72" s="11" t="str">
        <f t="shared" si="11"/>
        <v>Ombro (Cla/Acr)</v>
      </c>
      <c r="G72" s="11">
        <f t="shared" si="11"/>
        <v>0</v>
      </c>
      <c r="H72" s="12" t="str">
        <f t="shared" si="11"/>
        <v>Ombro (Esp)</v>
      </c>
      <c r="I72" s="11">
        <f t="shared" si="11"/>
        <v>0</v>
      </c>
      <c r="J72" s="12" t="str">
        <f t="shared" si="11"/>
        <v>Costa</v>
      </c>
      <c r="K72" s="11">
        <f t="shared" si="11"/>
        <v>0</v>
      </c>
      <c r="L72" s="12" t="str">
        <f t="shared" si="11"/>
        <v>Peito</v>
      </c>
      <c r="M72" s="11">
        <f t="shared" si="11"/>
        <v>0</v>
      </c>
      <c r="N72" s="12" t="str">
        <f t="shared" si="11"/>
        <v>Bíceps</v>
      </c>
      <c r="O72" s="11">
        <f t="shared" si="11"/>
        <v>0</v>
      </c>
      <c r="P72" s="12" t="str">
        <f t="shared" si="11"/>
        <v>Tríceps</v>
      </c>
      <c r="Q72" s="11">
        <f t="shared" si="11"/>
        <v>0</v>
      </c>
      <c r="R72" s="11" t="str">
        <f t="shared" si="11"/>
        <v>AnteBraço</v>
      </c>
      <c r="S72" s="11">
        <f t="shared" ref="S72:AG80" si="14">S52</f>
        <v>0</v>
      </c>
      <c r="T72" s="11" t="str">
        <f t="shared" si="14"/>
        <v xml:space="preserve">Glúteo </v>
      </c>
      <c r="U72" s="11">
        <f t="shared" si="14"/>
        <v>0</v>
      </c>
      <c r="V72" s="12" t="str">
        <f t="shared" si="14"/>
        <v xml:space="preserve">Abdutor </v>
      </c>
      <c r="W72" s="11">
        <f t="shared" si="14"/>
        <v>0</v>
      </c>
      <c r="X72" s="12" t="str">
        <f t="shared" si="14"/>
        <v xml:space="preserve">Adutor </v>
      </c>
      <c r="Y72" s="11">
        <f t="shared" si="14"/>
        <v>0</v>
      </c>
      <c r="Z72" s="12" t="str">
        <f t="shared" si="14"/>
        <v>Coxa (Ant)</v>
      </c>
      <c r="AA72" s="11">
        <f t="shared" si="14"/>
        <v>0</v>
      </c>
      <c r="AB72" s="12" t="str">
        <f t="shared" si="14"/>
        <v>Coxa (Pos)</v>
      </c>
      <c r="AC72" s="11">
        <f t="shared" si="14"/>
        <v>0</v>
      </c>
      <c r="AD72" s="12" t="str">
        <f t="shared" si="14"/>
        <v>Perna</v>
      </c>
      <c r="AE72" s="11">
        <f t="shared" si="14"/>
        <v>0</v>
      </c>
      <c r="AF72" s="12" t="str">
        <f t="shared" si="14"/>
        <v>Abdominal</v>
      </c>
      <c r="AG72" s="11">
        <f t="shared" si="14"/>
        <v>0</v>
      </c>
    </row>
    <row r="73" spans="1:33" x14ac:dyDescent="0.25">
      <c r="A73" s="344"/>
      <c r="B73" s="11" t="str">
        <f t="shared" si="12"/>
        <v>Coxa (Pos)</v>
      </c>
      <c r="C73" s="11">
        <f t="shared" si="13"/>
        <v>0</v>
      </c>
      <c r="D73" s="11" t="str">
        <f t="shared" ref="D73:R80" si="15">D53</f>
        <v xml:space="preserve">Trapézio </v>
      </c>
      <c r="E73" s="11">
        <f t="shared" si="15"/>
        <v>0</v>
      </c>
      <c r="F73" s="11" t="str">
        <f t="shared" si="15"/>
        <v>Ombro (Cla/Acr)</v>
      </c>
      <c r="G73" s="11">
        <f t="shared" si="15"/>
        <v>0</v>
      </c>
      <c r="H73" s="12" t="str">
        <f t="shared" si="15"/>
        <v>Ombro (Esp)</v>
      </c>
      <c r="I73" s="11">
        <f t="shared" si="15"/>
        <v>0</v>
      </c>
      <c r="J73" s="12" t="str">
        <f t="shared" si="15"/>
        <v>Costa</v>
      </c>
      <c r="K73" s="11">
        <f t="shared" si="15"/>
        <v>0</v>
      </c>
      <c r="L73" s="12" t="str">
        <f t="shared" si="15"/>
        <v>Peito</v>
      </c>
      <c r="M73" s="11">
        <f t="shared" si="15"/>
        <v>0</v>
      </c>
      <c r="N73" s="12" t="str">
        <f t="shared" si="15"/>
        <v>Bíceps</v>
      </c>
      <c r="O73" s="11">
        <f t="shared" si="15"/>
        <v>0</v>
      </c>
      <c r="P73" s="12" t="str">
        <f t="shared" si="15"/>
        <v>Tríceps</v>
      </c>
      <c r="Q73" s="11">
        <f t="shared" si="15"/>
        <v>0</v>
      </c>
      <c r="R73" s="11" t="str">
        <f t="shared" si="15"/>
        <v>AnteBraço</v>
      </c>
      <c r="S73" s="11">
        <f t="shared" si="14"/>
        <v>0</v>
      </c>
      <c r="T73" s="11" t="str">
        <f t="shared" si="14"/>
        <v xml:space="preserve">Glúteo </v>
      </c>
      <c r="U73" s="11">
        <f t="shared" si="14"/>
        <v>0</v>
      </c>
      <c r="V73" s="12" t="str">
        <f t="shared" si="14"/>
        <v xml:space="preserve">Abdutor </v>
      </c>
      <c r="W73" s="11">
        <f t="shared" si="14"/>
        <v>0</v>
      </c>
      <c r="X73" s="12" t="str">
        <f t="shared" si="14"/>
        <v xml:space="preserve">Adutor </v>
      </c>
      <c r="Y73" s="11">
        <f t="shared" si="14"/>
        <v>0</v>
      </c>
      <c r="Z73" s="12" t="str">
        <f t="shared" si="14"/>
        <v>Coxa (Ant)</v>
      </c>
      <c r="AA73" s="11">
        <f t="shared" si="14"/>
        <v>0</v>
      </c>
      <c r="AB73" s="12" t="str">
        <f t="shared" si="14"/>
        <v>Coxa (Pos)</v>
      </c>
      <c r="AC73" s="11">
        <f t="shared" si="14"/>
        <v>0</v>
      </c>
      <c r="AD73" s="12" t="str">
        <f t="shared" si="14"/>
        <v>Perna</v>
      </c>
      <c r="AE73" s="11">
        <f t="shared" si="14"/>
        <v>0</v>
      </c>
      <c r="AF73" s="12" t="str">
        <f t="shared" si="14"/>
        <v>Abdominal</v>
      </c>
      <c r="AG73" s="11">
        <f t="shared" si="14"/>
        <v>0</v>
      </c>
    </row>
    <row r="74" spans="1:33" x14ac:dyDescent="0.25">
      <c r="A74" s="344"/>
      <c r="B74" s="11" t="str">
        <f t="shared" si="12"/>
        <v>Coxa (Pos)</v>
      </c>
      <c r="C74" s="11">
        <f t="shared" si="13"/>
        <v>0</v>
      </c>
      <c r="D74" s="11" t="str">
        <f t="shared" si="15"/>
        <v xml:space="preserve">Trapézio </v>
      </c>
      <c r="E74" s="11">
        <f t="shared" si="15"/>
        <v>0</v>
      </c>
      <c r="F74" s="11" t="str">
        <f t="shared" si="15"/>
        <v>Ombro (Cla/Acr)</v>
      </c>
      <c r="G74" s="11">
        <f t="shared" si="15"/>
        <v>0</v>
      </c>
      <c r="H74" s="12" t="str">
        <f t="shared" si="15"/>
        <v>Ombro (Esp)</v>
      </c>
      <c r="I74" s="11">
        <f t="shared" si="15"/>
        <v>0</v>
      </c>
      <c r="J74" s="12" t="str">
        <f t="shared" si="15"/>
        <v>Costa</v>
      </c>
      <c r="K74" s="11">
        <f t="shared" si="15"/>
        <v>0</v>
      </c>
      <c r="L74" s="12" t="str">
        <f t="shared" si="15"/>
        <v>Peito</v>
      </c>
      <c r="M74" s="11">
        <f t="shared" si="15"/>
        <v>0</v>
      </c>
      <c r="N74" s="12" t="str">
        <f t="shared" si="15"/>
        <v>Bíceps</v>
      </c>
      <c r="O74" s="11">
        <f t="shared" si="15"/>
        <v>0</v>
      </c>
      <c r="P74" s="12" t="str">
        <f t="shared" si="15"/>
        <v>Tríceps</v>
      </c>
      <c r="Q74" s="11">
        <f t="shared" si="15"/>
        <v>0</v>
      </c>
      <c r="R74" s="11" t="str">
        <f t="shared" si="15"/>
        <v>AnteBraço</v>
      </c>
      <c r="S74" s="11">
        <f t="shared" si="14"/>
        <v>0</v>
      </c>
      <c r="T74" s="11" t="str">
        <f t="shared" si="14"/>
        <v xml:space="preserve">Glúteo </v>
      </c>
      <c r="U74" s="11">
        <f t="shared" si="14"/>
        <v>0</v>
      </c>
      <c r="V74" s="12" t="str">
        <f t="shared" si="14"/>
        <v xml:space="preserve">Abdutor </v>
      </c>
      <c r="W74" s="11">
        <f t="shared" si="14"/>
        <v>0</v>
      </c>
      <c r="X74" s="12" t="str">
        <f t="shared" si="14"/>
        <v xml:space="preserve">Adutor </v>
      </c>
      <c r="Y74" s="11">
        <f t="shared" si="14"/>
        <v>0</v>
      </c>
      <c r="Z74" s="12" t="str">
        <f t="shared" si="14"/>
        <v>Coxa (Ant)</v>
      </c>
      <c r="AA74" s="11">
        <f t="shared" si="14"/>
        <v>0</v>
      </c>
      <c r="AB74" s="12" t="str">
        <f t="shared" si="14"/>
        <v>Coxa (Pos)</v>
      </c>
      <c r="AC74" s="11">
        <f t="shared" si="14"/>
        <v>0</v>
      </c>
      <c r="AD74" s="12" t="str">
        <f t="shared" si="14"/>
        <v>Perna</v>
      </c>
      <c r="AE74" s="11">
        <f t="shared" si="14"/>
        <v>0</v>
      </c>
      <c r="AF74" s="12" t="str">
        <f t="shared" si="14"/>
        <v>Abdominal</v>
      </c>
      <c r="AG74" s="11">
        <f t="shared" si="14"/>
        <v>0</v>
      </c>
    </row>
    <row r="75" spans="1:33" x14ac:dyDescent="0.25">
      <c r="A75" s="344"/>
      <c r="B75" s="11" t="str">
        <f t="shared" si="12"/>
        <v>Coxa (Pos)</v>
      </c>
      <c r="C75" s="11">
        <f t="shared" si="13"/>
        <v>0</v>
      </c>
      <c r="D75" s="11" t="str">
        <f t="shared" si="15"/>
        <v xml:space="preserve">Trapézio </v>
      </c>
      <c r="E75" s="11">
        <f t="shared" si="15"/>
        <v>0</v>
      </c>
      <c r="F75" s="11" t="str">
        <f t="shared" si="15"/>
        <v>Ombro (Cla/Acr)</v>
      </c>
      <c r="G75" s="11">
        <f t="shared" si="15"/>
        <v>0</v>
      </c>
      <c r="H75" s="12" t="str">
        <f t="shared" si="15"/>
        <v>Ombro (Esp)</v>
      </c>
      <c r="I75" s="11">
        <f t="shared" si="15"/>
        <v>0</v>
      </c>
      <c r="J75" s="12" t="str">
        <f t="shared" si="15"/>
        <v>Costa</v>
      </c>
      <c r="K75" s="11">
        <f t="shared" si="15"/>
        <v>0</v>
      </c>
      <c r="L75" s="12" t="str">
        <f t="shared" si="15"/>
        <v>Peito</v>
      </c>
      <c r="M75" s="11">
        <f t="shared" si="15"/>
        <v>0</v>
      </c>
      <c r="N75" s="12" t="str">
        <f t="shared" si="15"/>
        <v>Bíceps</v>
      </c>
      <c r="O75" s="11">
        <f t="shared" si="15"/>
        <v>0</v>
      </c>
      <c r="P75" s="12" t="str">
        <f t="shared" si="15"/>
        <v>Tríceps</v>
      </c>
      <c r="Q75" s="11">
        <f t="shared" si="15"/>
        <v>0</v>
      </c>
      <c r="R75" s="11" t="str">
        <f t="shared" si="15"/>
        <v>AnteBraço</v>
      </c>
      <c r="S75" s="11">
        <f t="shared" si="14"/>
        <v>0</v>
      </c>
      <c r="T75" s="11" t="str">
        <f t="shared" si="14"/>
        <v xml:space="preserve">Glúteo </v>
      </c>
      <c r="U75" s="11">
        <f t="shared" si="14"/>
        <v>0</v>
      </c>
      <c r="V75" s="12" t="str">
        <f t="shared" si="14"/>
        <v xml:space="preserve">Abdutor </v>
      </c>
      <c r="W75" s="11">
        <f t="shared" si="14"/>
        <v>0</v>
      </c>
      <c r="X75" s="12" t="str">
        <f t="shared" si="14"/>
        <v xml:space="preserve">Adutor </v>
      </c>
      <c r="Y75" s="11">
        <f t="shared" si="14"/>
        <v>0</v>
      </c>
      <c r="Z75" s="12" t="str">
        <f t="shared" si="14"/>
        <v>Coxa (Ant)</v>
      </c>
      <c r="AA75" s="11">
        <f t="shared" si="14"/>
        <v>0</v>
      </c>
      <c r="AB75" s="12" t="str">
        <f t="shared" si="14"/>
        <v>Coxa (Pos)</v>
      </c>
      <c r="AC75" s="11">
        <f t="shared" si="14"/>
        <v>0</v>
      </c>
      <c r="AD75" s="12" t="str">
        <f t="shared" si="14"/>
        <v>Perna</v>
      </c>
      <c r="AE75" s="11">
        <f t="shared" si="14"/>
        <v>0</v>
      </c>
      <c r="AF75" s="12" t="str">
        <f t="shared" si="14"/>
        <v>Abdominal</v>
      </c>
      <c r="AG75" s="11">
        <f t="shared" si="14"/>
        <v>0</v>
      </c>
    </row>
    <row r="76" spans="1:33" x14ac:dyDescent="0.25">
      <c r="A76" s="344"/>
      <c r="B76" s="11" t="str">
        <f t="shared" si="12"/>
        <v>Coxa (Pos)</v>
      </c>
      <c r="C76" s="11">
        <f t="shared" si="13"/>
        <v>0</v>
      </c>
      <c r="D76" s="11" t="str">
        <f t="shared" si="15"/>
        <v xml:space="preserve">Trapézio </v>
      </c>
      <c r="E76" s="11">
        <f t="shared" si="15"/>
        <v>0</v>
      </c>
      <c r="F76" s="11" t="str">
        <f t="shared" si="15"/>
        <v>Ombro (Cla/Acr)</v>
      </c>
      <c r="G76" s="11">
        <f t="shared" si="15"/>
        <v>0</v>
      </c>
      <c r="H76" s="12" t="str">
        <f t="shared" si="15"/>
        <v>Ombro (Esp)</v>
      </c>
      <c r="I76" s="11">
        <f t="shared" si="15"/>
        <v>0</v>
      </c>
      <c r="J76" s="12" t="str">
        <f t="shared" si="15"/>
        <v>Costa</v>
      </c>
      <c r="K76" s="11">
        <f t="shared" si="15"/>
        <v>0</v>
      </c>
      <c r="L76" s="12" t="str">
        <f t="shared" si="15"/>
        <v>Peito</v>
      </c>
      <c r="M76" s="11">
        <f t="shared" si="15"/>
        <v>0</v>
      </c>
      <c r="N76" s="12" t="str">
        <f t="shared" si="15"/>
        <v>Bíceps</v>
      </c>
      <c r="O76" s="11">
        <f t="shared" si="15"/>
        <v>0</v>
      </c>
      <c r="P76" s="12" t="str">
        <f t="shared" si="15"/>
        <v>Tríceps</v>
      </c>
      <c r="Q76" s="11">
        <f t="shared" si="15"/>
        <v>0</v>
      </c>
      <c r="R76" s="11" t="str">
        <f t="shared" si="15"/>
        <v>AnteBraço</v>
      </c>
      <c r="S76" s="11">
        <f t="shared" si="14"/>
        <v>0</v>
      </c>
      <c r="T76" s="11" t="str">
        <f t="shared" si="14"/>
        <v xml:space="preserve">Glúteo </v>
      </c>
      <c r="U76" s="11">
        <f t="shared" si="14"/>
        <v>0</v>
      </c>
      <c r="V76" s="12" t="str">
        <f t="shared" si="14"/>
        <v xml:space="preserve">Abdutor </v>
      </c>
      <c r="W76" s="11">
        <f t="shared" si="14"/>
        <v>0</v>
      </c>
      <c r="X76" s="12" t="str">
        <f t="shared" si="14"/>
        <v xml:space="preserve">Adutor </v>
      </c>
      <c r="Y76" s="11">
        <f t="shared" si="14"/>
        <v>0</v>
      </c>
      <c r="Z76" s="12" t="str">
        <f t="shared" si="14"/>
        <v>Coxa (Ant)</v>
      </c>
      <c r="AA76" s="11">
        <f t="shared" si="14"/>
        <v>0</v>
      </c>
      <c r="AB76" s="12" t="str">
        <f t="shared" si="14"/>
        <v>Coxa (Pos)</v>
      </c>
      <c r="AC76" s="11">
        <f t="shared" si="14"/>
        <v>0</v>
      </c>
      <c r="AD76" s="12" t="str">
        <f t="shared" si="14"/>
        <v>Perna</v>
      </c>
      <c r="AE76" s="11">
        <f t="shared" si="14"/>
        <v>0</v>
      </c>
      <c r="AF76" s="12" t="str">
        <f t="shared" si="14"/>
        <v>Abdominal</v>
      </c>
      <c r="AG76" s="11">
        <f t="shared" si="14"/>
        <v>0</v>
      </c>
    </row>
    <row r="77" spans="1:33" x14ac:dyDescent="0.25">
      <c r="A77" s="344"/>
      <c r="B77" s="11" t="str">
        <f t="shared" si="12"/>
        <v>Coxa (Pos)</v>
      </c>
      <c r="C77" s="11">
        <f t="shared" si="13"/>
        <v>0</v>
      </c>
      <c r="D77" s="11" t="str">
        <f t="shared" si="15"/>
        <v xml:space="preserve">Trapézio </v>
      </c>
      <c r="E77" s="11">
        <f t="shared" si="15"/>
        <v>0</v>
      </c>
      <c r="F77" s="11" t="str">
        <f t="shared" si="15"/>
        <v>Ombro (Cla/Acr)</v>
      </c>
      <c r="G77" s="11">
        <f t="shared" si="15"/>
        <v>0</v>
      </c>
      <c r="H77" s="12" t="str">
        <f t="shared" si="15"/>
        <v>Ombro (Esp)</v>
      </c>
      <c r="I77" s="11">
        <f t="shared" si="15"/>
        <v>0</v>
      </c>
      <c r="J77" s="12" t="str">
        <f t="shared" si="15"/>
        <v>Costa</v>
      </c>
      <c r="K77" s="11">
        <f t="shared" si="15"/>
        <v>0</v>
      </c>
      <c r="L77" s="12" t="str">
        <f t="shared" si="15"/>
        <v>Peito</v>
      </c>
      <c r="M77" s="11">
        <f t="shared" si="15"/>
        <v>0</v>
      </c>
      <c r="N77" s="12" t="str">
        <f t="shared" si="15"/>
        <v>Bíceps</v>
      </c>
      <c r="O77" s="11">
        <f t="shared" si="15"/>
        <v>0</v>
      </c>
      <c r="P77" s="12" t="str">
        <f t="shared" si="15"/>
        <v>Tríceps</v>
      </c>
      <c r="Q77" s="11">
        <f t="shared" si="15"/>
        <v>0</v>
      </c>
      <c r="R77" s="11" t="str">
        <f t="shared" si="15"/>
        <v>AnteBraço</v>
      </c>
      <c r="S77" s="11">
        <f t="shared" si="14"/>
        <v>0</v>
      </c>
      <c r="T77" s="11" t="str">
        <f t="shared" si="14"/>
        <v xml:space="preserve">Glúteo </v>
      </c>
      <c r="U77" s="11">
        <f t="shared" si="14"/>
        <v>0</v>
      </c>
      <c r="V77" s="12" t="str">
        <f t="shared" si="14"/>
        <v xml:space="preserve">Abdutor </v>
      </c>
      <c r="W77" s="11">
        <f t="shared" si="14"/>
        <v>0</v>
      </c>
      <c r="X77" s="12" t="str">
        <f t="shared" si="14"/>
        <v xml:space="preserve">Adutor </v>
      </c>
      <c r="Y77" s="11">
        <f t="shared" si="14"/>
        <v>0</v>
      </c>
      <c r="Z77" s="12" t="str">
        <f t="shared" si="14"/>
        <v>Coxa (Ant)</v>
      </c>
      <c r="AA77" s="11">
        <f t="shared" si="14"/>
        <v>0</v>
      </c>
      <c r="AB77" s="12" t="str">
        <f t="shared" si="14"/>
        <v>Coxa (Pos)</v>
      </c>
      <c r="AC77" s="11">
        <f t="shared" si="14"/>
        <v>0</v>
      </c>
      <c r="AD77" s="12" t="str">
        <f t="shared" si="14"/>
        <v>Perna</v>
      </c>
      <c r="AE77" s="11">
        <f t="shared" si="14"/>
        <v>0</v>
      </c>
      <c r="AF77" s="12" t="str">
        <f t="shared" si="14"/>
        <v>Abdominal</v>
      </c>
      <c r="AG77" s="11">
        <f t="shared" si="14"/>
        <v>0</v>
      </c>
    </row>
    <row r="78" spans="1:33" x14ac:dyDescent="0.25">
      <c r="A78" s="344"/>
      <c r="B78" s="11" t="str">
        <f t="shared" si="12"/>
        <v>Coxa (Pos)</v>
      </c>
      <c r="C78" s="11">
        <f t="shared" si="13"/>
        <v>0</v>
      </c>
      <c r="D78" s="11" t="str">
        <f t="shared" si="15"/>
        <v xml:space="preserve">Trapézio </v>
      </c>
      <c r="E78" s="11">
        <f t="shared" si="15"/>
        <v>0</v>
      </c>
      <c r="F78" s="11" t="str">
        <f t="shared" si="15"/>
        <v>Ombro (Cla/Acr)</v>
      </c>
      <c r="G78" s="11">
        <f t="shared" si="15"/>
        <v>0</v>
      </c>
      <c r="H78" s="12" t="str">
        <f t="shared" si="15"/>
        <v>Ombro (Esp)</v>
      </c>
      <c r="I78" s="11">
        <f t="shared" si="15"/>
        <v>0</v>
      </c>
      <c r="J78" s="12" t="str">
        <f t="shared" si="15"/>
        <v>Costa</v>
      </c>
      <c r="K78" s="11">
        <f t="shared" si="15"/>
        <v>0</v>
      </c>
      <c r="L78" s="12" t="str">
        <f t="shared" si="15"/>
        <v>Peito</v>
      </c>
      <c r="M78" s="11">
        <f t="shared" si="15"/>
        <v>0</v>
      </c>
      <c r="N78" s="12" t="str">
        <f t="shared" si="15"/>
        <v>Bíceps</v>
      </c>
      <c r="O78" s="11">
        <f t="shared" si="15"/>
        <v>0</v>
      </c>
      <c r="P78" s="12" t="str">
        <f t="shared" si="15"/>
        <v>Tríceps</v>
      </c>
      <c r="Q78" s="11">
        <f t="shared" si="15"/>
        <v>0</v>
      </c>
      <c r="R78" s="11" t="str">
        <f t="shared" si="15"/>
        <v>AnteBraço</v>
      </c>
      <c r="S78" s="11">
        <f t="shared" si="14"/>
        <v>0</v>
      </c>
      <c r="T78" s="11" t="str">
        <f t="shared" si="14"/>
        <v xml:space="preserve">Glúteo </v>
      </c>
      <c r="U78" s="11">
        <f t="shared" si="14"/>
        <v>0</v>
      </c>
      <c r="V78" s="12" t="str">
        <f t="shared" si="14"/>
        <v xml:space="preserve">Abdutor </v>
      </c>
      <c r="W78" s="11">
        <f t="shared" si="14"/>
        <v>0</v>
      </c>
      <c r="X78" s="12" t="str">
        <f t="shared" si="14"/>
        <v xml:space="preserve">Adutor </v>
      </c>
      <c r="Y78" s="11">
        <f t="shared" si="14"/>
        <v>0</v>
      </c>
      <c r="Z78" s="12" t="str">
        <f t="shared" si="14"/>
        <v>Coxa (Ant)</v>
      </c>
      <c r="AA78" s="11">
        <f t="shared" si="14"/>
        <v>0</v>
      </c>
      <c r="AB78" s="12" t="str">
        <f t="shared" si="14"/>
        <v>Coxa (Pos)</v>
      </c>
      <c r="AC78" s="11">
        <f t="shared" si="14"/>
        <v>0</v>
      </c>
      <c r="AD78" s="12" t="str">
        <f t="shared" si="14"/>
        <v>Perna</v>
      </c>
      <c r="AE78" s="11">
        <f t="shared" si="14"/>
        <v>0</v>
      </c>
      <c r="AF78" s="12" t="str">
        <f t="shared" si="14"/>
        <v>Abdominal</v>
      </c>
      <c r="AG78" s="11">
        <f t="shared" si="14"/>
        <v>0</v>
      </c>
    </row>
    <row r="79" spans="1:33" x14ac:dyDescent="0.25">
      <c r="A79" s="344"/>
      <c r="B79" s="11" t="str">
        <f t="shared" si="12"/>
        <v>Coxa (Pos)</v>
      </c>
      <c r="C79" s="11">
        <f t="shared" si="13"/>
        <v>0</v>
      </c>
      <c r="D79" s="11" t="str">
        <f t="shared" si="15"/>
        <v xml:space="preserve">Trapézio </v>
      </c>
      <c r="E79" s="11">
        <f t="shared" si="15"/>
        <v>0</v>
      </c>
      <c r="F79" s="11" t="str">
        <f t="shared" si="15"/>
        <v>Ombro (Cla/Acr)</v>
      </c>
      <c r="G79" s="11">
        <f t="shared" si="15"/>
        <v>0</v>
      </c>
      <c r="H79" s="12" t="str">
        <f t="shared" si="15"/>
        <v>Ombro (Esp)</v>
      </c>
      <c r="I79" s="11">
        <f t="shared" si="15"/>
        <v>0</v>
      </c>
      <c r="J79" s="12" t="str">
        <f t="shared" si="15"/>
        <v>Costa</v>
      </c>
      <c r="K79" s="11">
        <f t="shared" si="15"/>
        <v>0</v>
      </c>
      <c r="L79" s="12" t="str">
        <f t="shared" si="15"/>
        <v>Peito</v>
      </c>
      <c r="M79" s="11">
        <f t="shared" si="15"/>
        <v>0</v>
      </c>
      <c r="N79" s="12" t="str">
        <f t="shared" si="15"/>
        <v>Bíceps</v>
      </c>
      <c r="O79" s="11">
        <f t="shared" si="15"/>
        <v>0</v>
      </c>
      <c r="P79" s="12" t="str">
        <f t="shared" si="15"/>
        <v>Tríceps</v>
      </c>
      <c r="Q79" s="11">
        <f t="shared" si="15"/>
        <v>0</v>
      </c>
      <c r="R79" s="11" t="str">
        <f t="shared" si="15"/>
        <v>AnteBraço</v>
      </c>
      <c r="S79" s="11">
        <f t="shared" si="14"/>
        <v>0</v>
      </c>
      <c r="T79" s="11" t="str">
        <f t="shared" si="14"/>
        <v xml:space="preserve">Glúteo </v>
      </c>
      <c r="U79" s="11">
        <f t="shared" si="14"/>
        <v>0</v>
      </c>
      <c r="V79" s="12" t="str">
        <f t="shared" si="14"/>
        <v xml:space="preserve">Abdutor </v>
      </c>
      <c r="W79" s="11">
        <f t="shared" si="14"/>
        <v>0</v>
      </c>
      <c r="X79" s="12" t="str">
        <f t="shared" si="14"/>
        <v xml:space="preserve">Adutor </v>
      </c>
      <c r="Y79" s="11">
        <f t="shared" si="14"/>
        <v>0</v>
      </c>
      <c r="Z79" s="12" t="str">
        <f t="shared" si="14"/>
        <v>Coxa (Ant)</v>
      </c>
      <c r="AA79" s="11">
        <f t="shared" si="14"/>
        <v>0</v>
      </c>
      <c r="AB79" s="12" t="str">
        <f t="shared" si="14"/>
        <v>Coxa (Pos)</v>
      </c>
      <c r="AC79" s="11">
        <f t="shared" si="14"/>
        <v>0</v>
      </c>
      <c r="AD79" s="12" t="str">
        <f t="shared" si="14"/>
        <v>Perna</v>
      </c>
      <c r="AE79" s="11">
        <f t="shared" si="14"/>
        <v>0</v>
      </c>
      <c r="AF79" s="12" t="str">
        <f t="shared" si="14"/>
        <v>Abdominal</v>
      </c>
      <c r="AG79" s="11">
        <f t="shared" si="14"/>
        <v>0</v>
      </c>
    </row>
    <row r="80" spans="1:33" x14ac:dyDescent="0.25">
      <c r="A80" s="344"/>
      <c r="B80" s="11" t="str">
        <f t="shared" si="12"/>
        <v>Coxa (Pos)</v>
      </c>
      <c r="C80" s="11">
        <f t="shared" si="13"/>
        <v>0</v>
      </c>
      <c r="D80" s="11" t="str">
        <f t="shared" si="15"/>
        <v xml:space="preserve">Trapézio </v>
      </c>
      <c r="E80" s="11">
        <f t="shared" si="15"/>
        <v>0</v>
      </c>
      <c r="F80" s="11" t="str">
        <f t="shared" si="15"/>
        <v>Ombro (Cla/Acr)</v>
      </c>
      <c r="G80" s="11">
        <f t="shared" si="15"/>
        <v>0</v>
      </c>
      <c r="H80" s="12" t="str">
        <f t="shared" si="15"/>
        <v>Ombro (Esp)</v>
      </c>
      <c r="I80" s="11">
        <f t="shared" si="15"/>
        <v>0</v>
      </c>
      <c r="J80" s="12" t="str">
        <f t="shared" si="15"/>
        <v>Costa</v>
      </c>
      <c r="K80" s="11">
        <f t="shared" si="15"/>
        <v>0</v>
      </c>
      <c r="L80" s="12" t="str">
        <f t="shared" si="15"/>
        <v>Peito</v>
      </c>
      <c r="M80" s="11">
        <f t="shared" si="15"/>
        <v>0</v>
      </c>
      <c r="N80" s="12" t="str">
        <f t="shared" si="15"/>
        <v>Bíceps</v>
      </c>
      <c r="O80" s="11">
        <f t="shared" si="15"/>
        <v>0</v>
      </c>
      <c r="P80" s="12" t="str">
        <f t="shared" si="15"/>
        <v>Tríceps</v>
      </c>
      <c r="Q80" s="11">
        <f t="shared" si="15"/>
        <v>0</v>
      </c>
      <c r="R80" s="11" t="str">
        <f t="shared" si="15"/>
        <v>AnteBraço</v>
      </c>
      <c r="S80" s="11">
        <f t="shared" si="14"/>
        <v>0</v>
      </c>
      <c r="T80" s="11" t="str">
        <f t="shared" si="14"/>
        <v xml:space="preserve">Glúteo </v>
      </c>
      <c r="U80" s="11">
        <f t="shared" si="14"/>
        <v>0</v>
      </c>
      <c r="V80" s="12" t="str">
        <f t="shared" si="14"/>
        <v xml:space="preserve">Abdutor </v>
      </c>
      <c r="W80" s="11">
        <f t="shared" si="14"/>
        <v>0</v>
      </c>
      <c r="X80" s="12" t="str">
        <f t="shared" si="14"/>
        <v xml:space="preserve">Adutor </v>
      </c>
      <c r="Y80" s="11">
        <f t="shared" si="14"/>
        <v>0</v>
      </c>
      <c r="Z80" s="12" t="str">
        <f t="shared" si="14"/>
        <v>Coxa (Ant)</v>
      </c>
      <c r="AA80" s="11">
        <f t="shared" si="14"/>
        <v>0</v>
      </c>
      <c r="AB80" s="12" t="str">
        <f t="shared" si="14"/>
        <v>Coxa (Pos)</v>
      </c>
      <c r="AC80" s="11">
        <f t="shared" si="14"/>
        <v>0</v>
      </c>
      <c r="AD80" s="12" t="str">
        <f t="shared" si="14"/>
        <v>Perna</v>
      </c>
      <c r="AE80" s="11">
        <f t="shared" si="14"/>
        <v>0</v>
      </c>
      <c r="AF80" s="12" t="str">
        <f t="shared" si="14"/>
        <v>Abdominal</v>
      </c>
      <c r="AG80" s="11">
        <f t="shared" si="14"/>
        <v>0</v>
      </c>
    </row>
    <row r="81" spans="1:3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x14ac:dyDescent="0.25">
      <c r="A82" s="11" t="s">
        <v>40</v>
      </c>
      <c r="B82" s="11" t="s">
        <v>41</v>
      </c>
      <c r="C82" s="11"/>
      <c r="D82" s="341" t="str">
        <f>D62</f>
        <v xml:space="preserve">Trapézio </v>
      </c>
      <c r="E82" s="341"/>
      <c r="F82" s="341" t="str">
        <f>F62</f>
        <v>Ombro (Cla/Acr)</v>
      </c>
      <c r="G82" s="341"/>
      <c r="H82" s="341" t="str">
        <f>H62</f>
        <v>Ombro (Esp)</v>
      </c>
      <c r="I82" s="341"/>
      <c r="J82" s="341" t="str">
        <f>J62</f>
        <v>Costa</v>
      </c>
      <c r="K82" s="341"/>
      <c r="L82" s="341" t="str">
        <f>L62</f>
        <v>Peito</v>
      </c>
      <c r="M82" s="341"/>
      <c r="N82" s="341" t="str">
        <f>N62</f>
        <v>Bíceps</v>
      </c>
      <c r="O82" s="341"/>
      <c r="P82" s="341" t="str">
        <f>P62</f>
        <v>Tríceps</v>
      </c>
      <c r="Q82" s="341"/>
      <c r="R82" s="341" t="str">
        <f>R62</f>
        <v>AnteBraço</v>
      </c>
      <c r="S82" s="341"/>
      <c r="T82" s="341" t="str">
        <f>T62</f>
        <v xml:space="preserve">Glúteo </v>
      </c>
      <c r="U82" s="341"/>
      <c r="V82" s="341" t="str">
        <f>V62</f>
        <v xml:space="preserve">Abdutor </v>
      </c>
      <c r="W82" s="341"/>
      <c r="X82" s="341" t="str">
        <f>X62</f>
        <v xml:space="preserve">Adutor </v>
      </c>
      <c r="Y82" s="341"/>
      <c r="Z82" s="341" t="str">
        <f>Z62</f>
        <v>Coxa (Ant)</v>
      </c>
      <c r="AA82" s="341"/>
      <c r="AB82" s="341" t="str">
        <f>AB62</f>
        <v>Coxa (Pos)</v>
      </c>
      <c r="AC82" s="341"/>
      <c r="AD82" s="341" t="str">
        <f>AD62</f>
        <v>Perna</v>
      </c>
      <c r="AE82" s="341"/>
      <c r="AF82" s="341" t="str">
        <f>AF62</f>
        <v>Abdominal</v>
      </c>
      <c r="AG82" s="341"/>
    </row>
    <row r="83" spans="1:33" x14ac:dyDescent="0.25">
      <c r="A83" s="11"/>
      <c r="B83" s="343" t="str">
        <f>Planilha!D99</f>
        <v>Coxa (Pos)</v>
      </c>
      <c r="C83" s="343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</row>
    <row r="84" spans="1:33" x14ac:dyDescent="0.25">
      <c r="A84" s="344">
        <v>5</v>
      </c>
      <c r="B84" s="11" t="str">
        <f>B83</f>
        <v>Coxa (Pos)</v>
      </c>
      <c r="C84" s="11" t="str">
        <f>IF(AND(B84=D84),E84,IF(AND(B84=F84),G84,IF(AND(B84=H84),I84,IF(AND(B84=J84),K84,IF(AND(B84=L84),M84,IF(AND(B84=N84),O84,IF(AND(B84=P84),Q84,IF(AND(B84=R84),S84,IF(AND(B84=T84),U84,IF(AND(B84=V84),W84,IF(AND(B84=X84),Y84,IF(AND(B84=Z84),AA84,IF(AND(B84=AB84),AC84,IF(AND(B84=AD84),AE84,IF(AND(B84=AF84),AG84," ")))))))))))))))</f>
        <v>Stiff</v>
      </c>
      <c r="D84" s="11" t="str">
        <f t="shared" ref="D84:AG92" si="16">D64</f>
        <v xml:space="preserve">Trapézio </v>
      </c>
      <c r="E84" s="11" t="str">
        <f t="shared" si="16"/>
        <v>Elevação de ombros</v>
      </c>
      <c r="F84" s="11" t="str">
        <f t="shared" si="16"/>
        <v>Ombro (Cla/Acr)</v>
      </c>
      <c r="G84" s="11" t="str">
        <f t="shared" si="16"/>
        <v>Desenvolvimento</v>
      </c>
      <c r="H84" s="12" t="str">
        <f t="shared" si="16"/>
        <v>Ombro (Esp)</v>
      </c>
      <c r="I84" s="11" t="str">
        <f t="shared" si="16"/>
        <v>Voador inv.</v>
      </c>
      <c r="J84" s="12" t="str">
        <f t="shared" si="16"/>
        <v>Costa</v>
      </c>
      <c r="K84" s="11" t="str">
        <f t="shared" si="16"/>
        <v>Puxada à frente</v>
      </c>
      <c r="L84" s="12" t="str">
        <f t="shared" si="16"/>
        <v>Peito</v>
      </c>
      <c r="M84" s="11" t="str">
        <f t="shared" si="16"/>
        <v>Supino</v>
      </c>
      <c r="N84" s="12" t="str">
        <f t="shared" si="16"/>
        <v>Bíceps</v>
      </c>
      <c r="O84" s="11" t="str">
        <f t="shared" si="16"/>
        <v>Rosca direta</v>
      </c>
      <c r="P84" s="12" t="str">
        <f t="shared" si="16"/>
        <v>Tríceps</v>
      </c>
      <c r="Q84" s="11" t="str">
        <f t="shared" si="16"/>
        <v>Rosca testa</v>
      </c>
      <c r="R84" s="11" t="str">
        <f t="shared" si="16"/>
        <v>AnteBraço</v>
      </c>
      <c r="S84" s="11" t="str">
        <f t="shared" si="16"/>
        <v>Rosca punho</v>
      </c>
      <c r="T84" s="11" t="str">
        <f t="shared" si="16"/>
        <v xml:space="preserve">Glúteo </v>
      </c>
      <c r="U84" s="11" t="str">
        <f t="shared" si="16"/>
        <v>Glúteo em pé</v>
      </c>
      <c r="V84" s="12" t="str">
        <f t="shared" si="16"/>
        <v xml:space="preserve">Abdutor </v>
      </c>
      <c r="W84" s="11" t="str">
        <f t="shared" si="16"/>
        <v>Abdutor maq.</v>
      </c>
      <c r="X84" s="12" t="str">
        <f t="shared" si="16"/>
        <v xml:space="preserve">Adutor </v>
      </c>
      <c r="Y84" s="11" t="str">
        <f t="shared" si="16"/>
        <v>Adutor maq</v>
      </c>
      <c r="Z84" s="12" t="str">
        <f t="shared" si="16"/>
        <v>Coxa (Ant)</v>
      </c>
      <c r="AA84" s="11" t="str">
        <f t="shared" si="16"/>
        <v>Agachamento</v>
      </c>
      <c r="AB84" s="12" t="str">
        <f t="shared" si="16"/>
        <v>Coxa (Pos)</v>
      </c>
      <c r="AC84" s="11" t="str">
        <f t="shared" si="16"/>
        <v>Stiff</v>
      </c>
      <c r="AD84" s="12" t="str">
        <f t="shared" si="16"/>
        <v>Perna</v>
      </c>
      <c r="AE84" s="11" t="str">
        <f t="shared" si="16"/>
        <v>Gêmeos em pé</v>
      </c>
      <c r="AF84" s="12" t="str">
        <f t="shared" si="16"/>
        <v>Abdominal</v>
      </c>
      <c r="AG84" s="11" t="str">
        <f t="shared" si="16"/>
        <v>Elevação de pernas</v>
      </c>
    </row>
    <row r="85" spans="1:33" x14ac:dyDescent="0.25">
      <c r="A85" s="344"/>
      <c r="B85" s="11" t="str">
        <f t="shared" ref="B85:B100" si="17">B84</f>
        <v>Coxa (Pos)</v>
      </c>
      <c r="C85" s="11" t="str">
        <f t="shared" ref="C85:C100" si="18">IF(AND(B85=D85),E85,IF(AND(B85=F85),G85,IF(AND(B85=H85),I85,IF(AND(B85=J85),K85,IF(AND(B85=L85),M85,IF(AND(B85=N85),O85,IF(AND(B85=P85),Q85,IF(AND(B85=R85),S85,IF(AND(B85=T85),U85,IF(AND(B85=V85),W85,IF(AND(B85=X85),Y85,IF(AND(B85=Z85),AA85,IF(AND(B85=AB85),AC85,IF(AND(B85=AD85),AE85,IF(AND(B85=AF85),AG85," ")))))))))))))))</f>
        <v>Flexão de perna</v>
      </c>
      <c r="D85" s="11" t="str">
        <f t="shared" si="16"/>
        <v xml:space="preserve">Trapézio </v>
      </c>
      <c r="E85" s="11" t="str">
        <f t="shared" si="16"/>
        <v>Remada alta</v>
      </c>
      <c r="F85" s="11" t="str">
        <f t="shared" si="16"/>
        <v>Ombro (Cla/Acr)</v>
      </c>
      <c r="G85" s="11" t="str">
        <f t="shared" si="16"/>
        <v>Levantamento lateral</v>
      </c>
      <c r="H85" s="12" t="str">
        <f t="shared" si="16"/>
        <v>Ombro (Esp)</v>
      </c>
      <c r="I85" s="11" t="str">
        <f t="shared" si="16"/>
        <v>Crucifixo inv.</v>
      </c>
      <c r="J85" s="12" t="str">
        <f t="shared" si="16"/>
        <v>Costa</v>
      </c>
      <c r="K85" s="11" t="str">
        <f t="shared" si="16"/>
        <v>Remada sentada</v>
      </c>
      <c r="L85" s="12" t="str">
        <f t="shared" si="16"/>
        <v>Peito</v>
      </c>
      <c r="M85" s="11" t="str">
        <f t="shared" si="16"/>
        <v>Supino inclinado</v>
      </c>
      <c r="N85" s="12" t="str">
        <f t="shared" si="16"/>
        <v>Bíceps</v>
      </c>
      <c r="O85" s="11" t="str">
        <f t="shared" si="16"/>
        <v>Rosca alternada</v>
      </c>
      <c r="P85" s="12" t="str">
        <f t="shared" si="16"/>
        <v>Tríceps</v>
      </c>
      <c r="Q85" s="11" t="str">
        <f t="shared" si="16"/>
        <v>Rosca francesa</v>
      </c>
      <c r="R85" s="11" t="str">
        <f t="shared" si="16"/>
        <v>AnteBraço</v>
      </c>
      <c r="S85" s="11" t="str">
        <f t="shared" si="16"/>
        <v>Rosca punho inv.</v>
      </c>
      <c r="T85" s="11" t="str">
        <f t="shared" si="16"/>
        <v xml:space="preserve">Glúteo </v>
      </c>
      <c r="U85" s="11" t="str">
        <f t="shared" si="16"/>
        <v>Glúteo 4 apoios</v>
      </c>
      <c r="V85" s="12" t="str">
        <f t="shared" si="16"/>
        <v xml:space="preserve">Abdutor </v>
      </c>
      <c r="W85" s="11" t="str">
        <f t="shared" si="16"/>
        <v>Abdutor apo.</v>
      </c>
      <c r="X85" s="12" t="str">
        <f t="shared" si="16"/>
        <v xml:space="preserve">Adutor </v>
      </c>
      <c r="Y85" s="11" t="str">
        <f t="shared" si="16"/>
        <v>Adutor apo.</v>
      </c>
      <c r="Z85" s="12" t="str">
        <f t="shared" si="16"/>
        <v>Coxa (Ant)</v>
      </c>
      <c r="AA85" s="11" t="str">
        <f t="shared" si="16"/>
        <v>Agachamento hack</v>
      </c>
      <c r="AB85" s="12" t="str">
        <f t="shared" si="16"/>
        <v>Coxa (Pos)</v>
      </c>
      <c r="AC85" s="11" t="str">
        <f t="shared" si="16"/>
        <v>Flexão de perna</v>
      </c>
      <c r="AD85" s="12" t="str">
        <f t="shared" si="16"/>
        <v>Perna</v>
      </c>
      <c r="AE85" s="11" t="str">
        <f t="shared" si="16"/>
        <v>Gêmeos sentado</v>
      </c>
      <c r="AF85" s="12" t="str">
        <f t="shared" si="16"/>
        <v>Abdominal</v>
      </c>
      <c r="AG85" s="11" t="str">
        <f t="shared" si="16"/>
        <v>Supra-abdominal</v>
      </c>
    </row>
    <row r="86" spans="1:33" x14ac:dyDescent="0.25">
      <c r="A86" s="344"/>
      <c r="B86" s="11" t="str">
        <f t="shared" si="17"/>
        <v>Coxa (Pos)</v>
      </c>
      <c r="C86" s="11" t="str">
        <f t="shared" si="18"/>
        <v>Flexora em pé</v>
      </c>
      <c r="D86" s="11" t="str">
        <f t="shared" si="16"/>
        <v xml:space="preserve">Trapézio </v>
      </c>
      <c r="E86" s="11">
        <f t="shared" si="16"/>
        <v>0</v>
      </c>
      <c r="F86" s="11" t="str">
        <f t="shared" si="16"/>
        <v>Ombro (Cla/Acr)</v>
      </c>
      <c r="G86" s="11" t="str">
        <f t="shared" si="16"/>
        <v>Elevação frontal</v>
      </c>
      <c r="H86" s="12" t="str">
        <f t="shared" si="16"/>
        <v>Ombro (Esp)</v>
      </c>
      <c r="I86" s="11">
        <f t="shared" si="16"/>
        <v>0</v>
      </c>
      <c r="J86" s="12" t="str">
        <f t="shared" si="16"/>
        <v>Costa</v>
      </c>
      <c r="K86" s="11" t="str">
        <f t="shared" si="16"/>
        <v>Remada unilteral</v>
      </c>
      <c r="L86" s="12" t="str">
        <f t="shared" si="16"/>
        <v>Peito</v>
      </c>
      <c r="M86" s="11" t="str">
        <f t="shared" si="16"/>
        <v>Supino declinado</v>
      </c>
      <c r="N86" s="12" t="str">
        <f t="shared" si="16"/>
        <v>Bíceps</v>
      </c>
      <c r="O86" s="11" t="str">
        <f t="shared" si="16"/>
        <v>Rosca concentrada</v>
      </c>
      <c r="P86" s="12" t="str">
        <f t="shared" si="16"/>
        <v>Tríceps</v>
      </c>
      <c r="Q86" s="11" t="str">
        <f t="shared" si="16"/>
        <v>Extensão de cotovelo (cabo)</v>
      </c>
      <c r="R86" s="11" t="str">
        <f t="shared" si="16"/>
        <v>AnteBraço</v>
      </c>
      <c r="S86" s="11" t="str">
        <f t="shared" si="16"/>
        <v>Rosca direta peg. pro.</v>
      </c>
      <c r="T86" s="11" t="str">
        <f t="shared" si="16"/>
        <v xml:space="preserve">Glúteo </v>
      </c>
      <c r="U86" s="11">
        <f t="shared" si="16"/>
        <v>0</v>
      </c>
      <c r="V86" s="12" t="str">
        <f t="shared" si="16"/>
        <v xml:space="preserve">Abdutor </v>
      </c>
      <c r="W86" s="11" t="str">
        <f t="shared" si="16"/>
        <v>Abdutor cabo</v>
      </c>
      <c r="X86" s="12" t="str">
        <f t="shared" si="16"/>
        <v xml:space="preserve">Adutor </v>
      </c>
      <c r="Y86" s="11" t="str">
        <f t="shared" si="16"/>
        <v>Adutor cabo</v>
      </c>
      <c r="Z86" s="12" t="str">
        <f t="shared" si="16"/>
        <v>Coxa (Ant)</v>
      </c>
      <c r="AA86" s="11" t="str">
        <f t="shared" si="16"/>
        <v>Extensão de perna</v>
      </c>
      <c r="AB86" s="12" t="str">
        <f t="shared" si="16"/>
        <v>Coxa (Pos)</v>
      </c>
      <c r="AC86" s="11" t="str">
        <f t="shared" si="16"/>
        <v>Flexora em pé</v>
      </c>
      <c r="AD86" s="12" t="str">
        <f t="shared" si="16"/>
        <v>Perna</v>
      </c>
      <c r="AE86" s="11" t="str">
        <f t="shared" si="16"/>
        <v>Burrinho maq.</v>
      </c>
      <c r="AF86" s="12" t="str">
        <f t="shared" si="16"/>
        <v>Abdominal</v>
      </c>
      <c r="AG86" s="11" t="str">
        <f t="shared" si="16"/>
        <v>Flexão lateral</v>
      </c>
    </row>
    <row r="87" spans="1:33" x14ac:dyDescent="0.25">
      <c r="A87" s="344"/>
      <c r="B87" s="11" t="str">
        <f t="shared" si="17"/>
        <v>Coxa (Pos)</v>
      </c>
      <c r="C87" s="11" t="str">
        <f t="shared" si="18"/>
        <v>Flexora sentado</v>
      </c>
      <c r="D87" s="11" t="str">
        <f t="shared" si="16"/>
        <v xml:space="preserve">Trapézio </v>
      </c>
      <c r="E87" s="11">
        <f t="shared" si="16"/>
        <v>0</v>
      </c>
      <c r="F87" s="11" t="str">
        <f t="shared" si="16"/>
        <v>Ombro (Cla/Acr)</v>
      </c>
      <c r="G87" s="11">
        <f t="shared" si="16"/>
        <v>0</v>
      </c>
      <c r="H87" s="12" t="str">
        <f t="shared" si="16"/>
        <v>Ombro (Esp)</v>
      </c>
      <c r="I87" s="11">
        <f t="shared" si="16"/>
        <v>0</v>
      </c>
      <c r="J87" s="12" t="str">
        <f t="shared" si="16"/>
        <v>Costa</v>
      </c>
      <c r="K87" s="11" t="str">
        <f t="shared" si="16"/>
        <v>Remada curvada</v>
      </c>
      <c r="L87" s="12" t="str">
        <f t="shared" si="16"/>
        <v>Peito</v>
      </c>
      <c r="M87" s="11" t="str">
        <f t="shared" si="16"/>
        <v>Crucifixo</v>
      </c>
      <c r="N87" s="12" t="str">
        <f t="shared" si="16"/>
        <v>Bíceps</v>
      </c>
      <c r="O87" s="11" t="str">
        <f t="shared" si="16"/>
        <v>Rosca scott</v>
      </c>
      <c r="P87" s="12" t="str">
        <f t="shared" si="16"/>
        <v>Tríceps</v>
      </c>
      <c r="Q87" s="11">
        <f t="shared" si="16"/>
        <v>0</v>
      </c>
      <c r="R87" s="11" t="str">
        <f t="shared" si="16"/>
        <v>AnteBraço</v>
      </c>
      <c r="S87" s="11" t="str">
        <f t="shared" si="16"/>
        <v>Extensão de cotovelo</v>
      </c>
      <c r="T87" s="11" t="str">
        <f t="shared" si="16"/>
        <v xml:space="preserve">Glúteo </v>
      </c>
      <c r="U87" s="11">
        <f t="shared" si="16"/>
        <v>0</v>
      </c>
      <c r="V87" s="12" t="str">
        <f t="shared" si="16"/>
        <v xml:space="preserve">Abdutor </v>
      </c>
      <c r="W87" s="11">
        <f t="shared" si="16"/>
        <v>0</v>
      </c>
      <c r="X87" s="12" t="str">
        <f t="shared" si="16"/>
        <v xml:space="preserve">Adutor </v>
      </c>
      <c r="Y87" s="11">
        <f t="shared" si="16"/>
        <v>0</v>
      </c>
      <c r="Z87" s="12" t="str">
        <f t="shared" si="16"/>
        <v>Coxa (Ant)</v>
      </c>
      <c r="AA87" s="11" t="str">
        <f t="shared" si="16"/>
        <v>Leg press</v>
      </c>
      <c r="AB87" s="12" t="str">
        <f t="shared" si="16"/>
        <v>Coxa (Pos)</v>
      </c>
      <c r="AC87" s="11" t="str">
        <f t="shared" si="16"/>
        <v>Flexora sentado</v>
      </c>
      <c r="AD87" s="12" t="str">
        <f t="shared" si="16"/>
        <v>Perna</v>
      </c>
      <c r="AE87" s="11" t="str">
        <f t="shared" si="16"/>
        <v>Tibial</v>
      </c>
      <c r="AF87" s="12" t="str">
        <f t="shared" si="16"/>
        <v>Abdominal</v>
      </c>
      <c r="AG87" s="11">
        <f t="shared" si="16"/>
        <v>0</v>
      </c>
    </row>
    <row r="88" spans="1:33" x14ac:dyDescent="0.25">
      <c r="A88" s="344"/>
      <c r="B88" s="11" t="str">
        <f t="shared" si="17"/>
        <v>Coxa (Pos)</v>
      </c>
      <c r="C88" s="11">
        <f t="shared" si="18"/>
        <v>0</v>
      </c>
      <c r="D88" s="11" t="str">
        <f t="shared" si="16"/>
        <v xml:space="preserve">Trapézio </v>
      </c>
      <c r="E88" s="11">
        <f t="shared" si="16"/>
        <v>0</v>
      </c>
      <c r="F88" s="11" t="str">
        <f t="shared" si="16"/>
        <v>Ombro (Cla/Acr)</v>
      </c>
      <c r="G88" s="11">
        <f t="shared" si="16"/>
        <v>0</v>
      </c>
      <c r="H88" s="12" t="str">
        <f t="shared" si="16"/>
        <v>Ombro (Esp)</v>
      </c>
      <c r="I88" s="11">
        <f t="shared" si="16"/>
        <v>0</v>
      </c>
      <c r="J88" s="12" t="str">
        <f t="shared" si="16"/>
        <v>Costa</v>
      </c>
      <c r="K88" s="11" t="str">
        <f t="shared" si="16"/>
        <v>Levantamento terra</v>
      </c>
      <c r="L88" s="12" t="str">
        <f t="shared" si="16"/>
        <v>Peito</v>
      </c>
      <c r="M88" s="11" t="str">
        <f t="shared" si="16"/>
        <v>Cross over</v>
      </c>
      <c r="N88" s="12" t="str">
        <f t="shared" si="16"/>
        <v>Bíceps</v>
      </c>
      <c r="O88" s="11">
        <f t="shared" si="16"/>
        <v>0</v>
      </c>
      <c r="P88" s="12" t="str">
        <f t="shared" si="16"/>
        <v>Tríceps</v>
      </c>
      <c r="Q88" s="11">
        <f t="shared" si="16"/>
        <v>0</v>
      </c>
      <c r="R88" s="11" t="str">
        <f t="shared" si="16"/>
        <v>AnteBraço</v>
      </c>
      <c r="S88" s="11" t="str">
        <f t="shared" si="16"/>
        <v>Extensão cot. uni.</v>
      </c>
      <c r="T88" s="11" t="str">
        <f t="shared" si="16"/>
        <v xml:space="preserve">Glúteo </v>
      </c>
      <c r="U88" s="11">
        <f t="shared" si="16"/>
        <v>0</v>
      </c>
      <c r="V88" s="12" t="str">
        <f t="shared" si="16"/>
        <v xml:space="preserve">Abdutor </v>
      </c>
      <c r="W88" s="11">
        <f t="shared" si="16"/>
        <v>0</v>
      </c>
      <c r="X88" s="12" t="str">
        <f t="shared" si="16"/>
        <v xml:space="preserve">Adutor </v>
      </c>
      <c r="Y88" s="11">
        <f t="shared" si="16"/>
        <v>0</v>
      </c>
      <c r="Z88" s="12" t="str">
        <f t="shared" si="16"/>
        <v>Coxa (Ant)</v>
      </c>
      <c r="AA88" s="11" t="str">
        <f t="shared" si="16"/>
        <v>Avanço</v>
      </c>
      <c r="AB88" s="12" t="str">
        <f t="shared" si="16"/>
        <v>Coxa (Pos)</v>
      </c>
      <c r="AC88" s="11">
        <f t="shared" si="16"/>
        <v>0</v>
      </c>
      <c r="AD88" s="12" t="str">
        <f t="shared" si="16"/>
        <v>Perna</v>
      </c>
      <c r="AE88" s="11">
        <f t="shared" si="16"/>
        <v>0</v>
      </c>
      <c r="AF88" s="12" t="str">
        <f t="shared" si="16"/>
        <v>Abdominal</v>
      </c>
      <c r="AG88" s="11">
        <f t="shared" si="16"/>
        <v>0</v>
      </c>
    </row>
    <row r="89" spans="1:33" x14ac:dyDescent="0.25">
      <c r="A89" s="344"/>
      <c r="B89" s="11" t="str">
        <f t="shared" si="17"/>
        <v>Coxa (Pos)</v>
      </c>
      <c r="C89" s="11">
        <f t="shared" si="18"/>
        <v>0</v>
      </c>
      <c r="D89" s="11" t="str">
        <f t="shared" si="16"/>
        <v xml:space="preserve">Trapézio </v>
      </c>
      <c r="E89" s="11">
        <f t="shared" si="16"/>
        <v>0</v>
      </c>
      <c r="F89" s="11" t="str">
        <f t="shared" si="16"/>
        <v>Ombro (Cla/Acr)</v>
      </c>
      <c r="G89" s="11">
        <f t="shared" si="16"/>
        <v>0</v>
      </c>
      <c r="H89" s="12" t="str">
        <f t="shared" si="16"/>
        <v>Ombro (Esp)</v>
      </c>
      <c r="I89" s="11">
        <f t="shared" si="16"/>
        <v>0</v>
      </c>
      <c r="J89" s="12" t="str">
        <f t="shared" si="16"/>
        <v>Costa</v>
      </c>
      <c r="K89" s="11" t="str">
        <f t="shared" si="16"/>
        <v>Hiperextensão</v>
      </c>
      <c r="L89" s="12" t="str">
        <f t="shared" si="16"/>
        <v>Peito</v>
      </c>
      <c r="M89" s="11" t="str">
        <f t="shared" si="16"/>
        <v>Voador</v>
      </c>
      <c r="N89" s="12" t="str">
        <f t="shared" si="16"/>
        <v>Bíceps</v>
      </c>
      <c r="O89" s="11">
        <f t="shared" si="16"/>
        <v>0</v>
      </c>
      <c r="P89" s="12" t="str">
        <f t="shared" si="16"/>
        <v>Tríceps</v>
      </c>
      <c r="Q89" s="11">
        <f t="shared" si="16"/>
        <v>0</v>
      </c>
      <c r="R89" s="11" t="str">
        <f t="shared" si="16"/>
        <v>AnteBraço</v>
      </c>
      <c r="S89" s="11" t="str">
        <f t="shared" si="16"/>
        <v>Tríceps uni. Curvado</v>
      </c>
      <c r="T89" s="11" t="str">
        <f t="shared" si="16"/>
        <v xml:space="preserve">Glúteo </v>
      </c>
      <c r="U89" s="11">
        <f t="shared" si="16"/>
        <v>0</v>
      </c>
      <c r="V89" s="12" t="str">
        <f t="shared" si="16"/>
        <v xml:space="preserve">Abdutor </v>
      </c>
      <c r="W89" s="11">
        <f t="shared" si="16"/>
        <v>0</v>
      </c>
      <c r="X89" s="12" t="str">
        <f t="shared" si="16"/>
        <v xml:space="preserve">Adutor </v>
      </c>
      <c r="Y89" s="11">
        <f t="shared" si="16"/>
        <v>0</v>
      </c>
      <c r="Z89" s="12" t="str">
        <f t="shared" si="16"/>
        <v>Coxa (Ant)</v>
      </c>
      <c r="AA89" s="11">
        <f t="shared" si="16"/>
        <v>0</v>
      </c>
      <c r="AB89" s="12" t="str">
        <f t="shared" si="16"/>
        <v>Coxa (Pos)</v>
      </c>
      <c r="AC89" s="11">
        <f t="shared" si="16"/>
        <v>0</v>
      </c>
      <c r="AD89" s="12" t="str">
        <f t="shared" si="16"/>
        <v>Perna</v>
      </c>
      <c r="AE89" s="11">
        <f t="shared" si="16"/>
        <v>0</v>
      </c>
      <c r="AF89" s="12" t="str">
        <f t="shared" si="16"/>
        <v>Abdominal</v>
      </c>
      <c r="AG89" s="11">
        <f t="shared" si="16"/>
        <v>0</v>
      </c>
    </row>
    <row r="90" spans="1:33" x14ac:dyDescent="0.25">
      <c r="A90" s="344"/>
      <c r="B90" s="11" t="str">
        <f t="shared" si="17"/>
        <v>Coxa (Pos)</v>
      </c>
      <c r="C90" s="11">
        <f t="shared" si="18"/>
        <v>0</v>
      </c>
      <c r="D90" s="11" t="str">
        <f t="shared" si="16"/>
        <v xml:space="preserve">Trapézio </v>
      </c>
      <c r="E90" s="11">
        <f t="shared" si="16"/>
        <v>0</v>
      </c>
      <c r="F90" s="11" t="str">
        <f t="shared" si="16"/>
        <v>Ombro (Cla/Acr)</v>
      </c>
      <c r="G90" s="11">
        <f t="shared" si="16"/>
        <v>0</v>
      </c>
      <c r="H90" s="12" t="str">
        <f t="shared" si="16"/>
        <v>Ombro (Esp)</v>
      </c>
      <c r="I90" s="11">
        <f t="shared" si="16"/>
        <v>0</v>
      </c>
      <c r="J90" s="12" t="str">
        <f t="shared" si="16"/>
        <v>Costa</v>
      </c>
      <c r="K90" s="11">
        <f t="shared" si="16"/>
        <v>0</v>
      </c>
      <c r="L90" s="12" t="str">
        <f t="shared" si="16"/>
        <v>Peito</v>
      </c>
      <c r="M90" s="11" t="str">
        <f t="shared" si="16"/>
        <v>Paralelas</v>
      </c>
      <c r="N90" s="12" t="str">
        <f t="shared" si="16"/>
        <v>Bíceps</v>
      </c>
      <c r="O90" s="11">
        <f t="shared" si="16"/>
        <v>0</v>
      </c>
      <c r="P90" s="12" t="str">
        <f t="shared" si="16"/>
        <v>Tríceps</v>
      </c>
      <c r="Q90" s="11">
        <f t="shared" si="16"/>
        <v>0</v>
      </c>
      <c r="R90" s="11" t="str">
        <f t="shared" si="16"/>
        <v>AnteBraço</v>
      </c>
      <c r="S90" s="11">
        <f t="shared" si="16"/>
        <v>0</v>
      </c>
      <c r="T90" s="11" t="str">
        <f t="shared" si="16"/>
        <v xml:space="preserve">Glúteo </v>
      </c>
      <c r="U90" s="11">
        <f t="shared" si="16"/>
        <v>0</v>
      </c>
      <c r="V90" s="12" t="str">
        <f t="shared" si="16"/>
        <v xml:space="preserve">Abdutor </v>
      </c>
      <c r="W90" s="11">
        <f t="shared" si="16"/>
        <v>0</v>
      </c>
      <c r="X90" s="12" t="str">
        <f t="shared" si="16"/>
        <v xml:space="preserve">Adutor </v>
      </c>
      <c r="Y90" s="11">
        <f t="shared" si="16"/>
        <v>0</v>
      </c>
      <c r="Z90" s="12" t="str">
        <f t="shared" si="16"/>
        <v>Coxa (Ant)</v>
      </c>
      <c r="AA90" s="11">
        <f t="shared" si="16"/>
        <v>0</v>
      </c>
      <c r="AB90" s="12" t="str">
        <f t="shared" si="16"/>
        <v>Coxa (Pos)</v>
      </c>
      <c r="AC90" s="11">
        <f t="shared" si="16"/>
        <v>0</v>
      </c>
      <c r="AD90" s="12" t="str">
        <f t="shared" si="16"/>
        <v>Perna</v>
      </c>
      <c r="AE90" s="11">
        <f t="shared" si="16"/>
        <v>0</v>
      </c>
      <c r="AF90" s="12" t="str">
        <f t="shared" si="16"/>
        <v>Abdominal</v>
      </c>
      <c r="AG90" s="11">
        <f t="shared" si="16"/>
        <v>0</v>
      </c>
    </row>
    <row r="91" spans="1:33" x14ac:dyDescent="0.25">
      <c r="A91" s="344"/>
      <c r="B91" s="11" t="str">
        <f t="shared" si="17"/>
        <v>Coxa (Pos)</v>
      </c>
      <c r="C91" s="11">
        <f t="shared" si="18"/>
        <v>0</v>
      </c>
      <c r="D91" s="11" t="str">
        <f t="shared" si="16"/>
        <v xml:space="preserve">Trapézio </v>
      </c>
      <c r="E91" s="11">
        <f t="shared" si="16"/>
        <v>0</v>
      </c>
      <c r="F91" s="11" t="str">
        <f t="shared" si="16"/>
        <v>Ombro (Cla/Acr)</v>
      </c>
      <c r="G91" s="11">
        <f t="shared" si="16"/>
        <v>0</v>
      </c>
      <c r="H91" s="12" t="str">
        <f t="shared" si="16"/>
        <v>Ombro (Esp)</v>
      </c>
      <c r="I91" s="11">
        <f t="shared" si="16"/>
        <v>0</v>
      </c>
      <c r="J91" s="12" t="str">
        <f t="shared" si="16"/>
        <v>Costa</v>
      </c>
      <c r="K91" s="11">
        <f t="shared" si="16"/>
        <v>0</v>
      </c>
      <c r="L91" s="12" t="str">
        <f t="shared" si="16"/>
        <v>Peito</v>
      </c>
      <c r="M91" s="11">
        <f t="shared" si="16"/>
        <v>0</v>
      </c>
      <c r="N91" s="12" t="str">
        <f t="shared" si="16"/>
        <v>Bíceps</v>
      </c>
      <c r="O91" s="11">
        <f t="shared" si="16"/>
        <v>0</v>
      </c>
      <c r="P91" s="12" t="str">
        <f t="shared" si="16"/>
        <v>Tríceps</v>
      </c>
      <c r="Q91" s="11">
        <f t="shared" si="16"/>
        <v>0</v>
      </c>
      <c r="R91" s="11" t="str">
        <f t="shared" si="16"/>
        <v>AnteBraço</v>
      </c>
      <c r="S91" s="11">
        <f t="shared" si="16"/>
        <v>0</v>
      </c>
      <c r="T91" s="11" t="str">
        <f t="shared" si="16"/>
        <v xml:space="preserve">Glúteo </v>
      </c>
      <c r="U91" s="11">
        <f t="shared" si="16"/>
        <v>0</v>
      </c>
      <c r="V91" s="12" t="str">
        <f t="shared" si="16"/>
        <v xml:space="preserve">Abdutor </v>
      </c>
      <c r="W91" s="11">
        <f t="shared" si="16"/>
        <v>0</v>
      </c>
      <c r="X91" s="12" t="str">
        <f t="shared" si="16"/>
        <v xml:space="preserve">Adutor </v>
      </c>
      <c r="Y91" s="11">
        <f t="shared" si="16"/>
        <v>0</v>
      </c>
      <c r="Z91" s="12" t="str">
        <f t="shared" si="16"/>
        <v>Coxa (Ant)</v>
      </c>
      <c r="AA91" s="11">
        <f t="shared" si="16"/>
        <v>0</v>
      </c>
      <c r="AB91" s="12" t="str">
        <f t="shared" si="16"/>
        <v>Coxa (Pos)</v>
      </c>
      <c r="AC91" s="11">
        <f t="shared" si="16"/>
        <v>0</v>
      </c>
      <c r="AD91" s="12" t="str">
        <f t="shared" si="16"/>
        <v>Perna</v>
      </c>
      <c r="AE91" s="11">
        <f t="shared" si="16"/>
        <v>0</v>
      </c>
      <c r="AF91" s="12" t="str">
        <f t="shared" si="16"/>
        <v>Abdominal</v>
      </c>
      <c r="AG91" s="11">
        <f t="shared" si="16"/>
        <v>0</v>
      </c>
    </row>
    <row r="92" spans="1:33" x14ac:dyDescent="0.25">
      <c r="A92" s="344"/>
      <c r="B92" s="11" t="str">
        <f t="shared" si="17"/>
        <v>Coxa (Pos)</v>
      </c>
      <c r="C92" s="11">
        <f t="shared" si="18"/>
        <v>0</v>
      </c>
      <c r="D92" s="11" t="str">
        <f t="shared" si="16"/>
        <v xml:space="preserve">Trapézio </v>
      </c>
      <c r="E92" s="11">
        <f t="shared" si="16"/>
        <v>0</v>
      </c>
      <c r="F92" s="11" t="str">
        <f t="shared" si="16"/>
        <v>Ombro (Cla/Acr)</v>
      </c>
      <c r="G92" s="11">
        <f t="shared" si="16"/>
        <v>0</v>
      </c>
      <c r="H92" s="12" t="str">
        <f t="shared" si="16"/>
        <v>Ombro (Esp)</v>
      </c>
      <c r="I92" s="11">
        <f t="shared" si="16"/>
        <v>0</v>
      </c>
      <c r="J92" s="12" t="str">
        <f t="shared" si="16"/>
        <v>Costa</v>
      </c>
      <c r="K92" s="11">
        <f t="shared" si="16"/>
        <v>0</v>
      </c>
      <c r="L92" s="12" t="str">
        <f t="shared" si="16"/>
        <v>Peito</v>
      </c>
      <c r="M92" s="11">
        <f t="shared" si="16"/>
        <v>0</v>
      </c>
      <c r="N92" s="12" t="str">
        <f t="shared" si="16"/>
        <v>Bíceps</v>
      </c>
      <c r="O92" s="11">
        <f t="shared" si="16"/>
        <v>0</v>
      </c>
      <c r="P92" s="12" t="str">
        <f t="shared" si="16"/>
        <v>Tríceps</v>
      </c>
      <c r="Q92" s="11">
        <f t="shared" si="16"/>
        <v>0</v>
      </c>
      <c r="R92" s="11" t="str">
        <f t="shared" si="16"/>
        <v>AnteBraço</v>
      </c>
      <c r="S92" s="11">
        <f t="shared" ref="D92:AG100" si="19">S72</f>
        <v>0</v>
      </c>
      <c r="T92" s="11" t="str">
        <f t="shared" si="19"/>
        <v xml:space="preserve">Glúteo </v>
      </c>
      <c r="U92" s="11">
        <f t="shared" si="19"/>
        <v>0</v>
      </c>
      <c r="V92" s="12" t="str">
        <f t="shared" si="19"/>
        <v xml:space="preserve">Abdutor </v>
      </c>
      <c r="W92" s="11">
        <f t="shared" si="19"/>
        <v>0</v>
      </c>
      <c r="X92" s="12" t="str">
        <f t="shared" si="19"/>
        <v xml:space="preserve">Adutor </v>
      </c>
      <c r="Y92" s="11">
        <f t="shared" si="19"/>
        <v>0</v>
      </c>
      <c r="Z92" s="12" t="str">
        <f t="shared" si="19"/>
        <v>Coxa (Ant)</v>
      </c>
      <c r="AA92" s="11">
        <f t="shared" si="19"/>
        <v>0</v>
      </c>
      <c r="AB92" s="12" t="str">
        <f t="shared" si="19"/>
        <v>Coxa (Pos)</v>
      </c>
      <c r="AC92" s="11">
        <f t="shared" si="19"/>
        <v>0</v>
      </c>
      <c r="AD92" s="12" t="str">
        <f t="shared" si="19"/>
        <v>Perna</v>
      </c>
      <c r="AE92" s="11">
        <f t="shared" si="19"/>
        <v>0</v>
      </c>
      <c r="AF92" s="12" t="str">
        <f t="shared" si="19"/>
        <v>Abdominal</v>
      </c>
      <c r="AG92" s="11">
        <f t="shared" si="19"/>
        <v>0</v>
      </c>
    </row>
    <row r="93" spans="1:33" x14ac:dyDescent="0.25">
      <c r="A93" s="344"/>
      <c r="B93" s="11" t="str">
        <f t="shared" si="17"/>
        <v>Coxa (Pos)</v>
      </c>
      <c r="C93" s="11">
        <f t="shared" si="18"/>
        <v>0</v>
      </c>
      <c r="D93" s="11" t="str">
        <f t="shared" si="19"/>
        <v xml:space="preserve">Trapézio </v>
      </c>
      <c r="E93" s="11">
        <f t="shared" si="19"/>
        <v>0</v>
      </c>
      <c r="F93" s="11" t="str">
        <f t="shared" si="19"/>
        <v>Ombro (Cla/Acr)</v>
      </c>
      <c r="G93" s="11">
        <f t="shared" si="19"/>
        <v>0</v>
      </c>
      <c r="H93" s="12" t="str">
        <f t="shared" si="19"/>
        <v>Ombro (Esp)</v>
      </c>
      <c r="I93" s="11">
        <f t="shared" si="19"/>
        <v>0</v>
      </c>
      <c r="J93" s="12" t="str">
        <f t="shared" si="19"/>
        <v>Costa</v>
      </c>
      <c r="K93" s="11">
        <f t="shared" si="19"/>
        <v>0</v>
      </c>
      <c r="L93" s="12" t="str">
        <f t="shared" si="19"/>
        <v>Peito</v>
      </c>
      <c r="M93" s="11">
        <f t="shared" si="19"/>
        <v>0</v>
      </c>
      <c r="N93" s="12" t="str">
        <f t="shared" si="19"/>
        <v>Bíceps</v>
      </c>
      <c r="O93" s="11">
        <f t="shared" si="19"/>
        <v>0</v>
      </c>
      <c r="P93" s="12" t="str">
        <f t="shared" si="19"/>
        <v>Tríceps</v>
      </c>
      <c r="Q93" s="11">
        <f t="shared" si="19"/>
        <v>0</v>
      </c>
      <c r="R93" s="11" t="str">
        <f t="shared" si="19"/>
        <v>AnteBraço</v>
      </c>
      <c r="S93" s="11">
        <f t="shared" si="19"/>
        <v>0</v>
      </c>
      <c r="T93" s="11" t="str">
        <f t="shared" si="19"/>
        <v xml:space="preserve">Glúteo </v>
      </c>
      <c r="U93" s="11">
        <f t="shared" si="19"/>
        <v>0</v>
      </c>
      <c r="V93" s="12" t="str">
        <f t="shared" si="19"/>
        <v xml:space="preserve">Abdutor </v>
      </c>
      <c r="W93" s="11">
        <f t="shared" si="19"/>
        <v>0</v>
      </c>
      <c r="X93" s="12" t="str">
        <f t="shared" si="19"/>
        <v xml:space="preserve">Adutor </v>
      </c>
      <c r="Y93" s="11">
        <f t="shared" si="19"/>
        <v>0</v>
      </c>
      <c r="Z93" s="12" t="str">
        <f t="shared" si="19"/>
        <v>Coxa (Ant)</v>
      </c>
      <c r="AA93" s="11">
        <f t="shared" si="19"/>
        <v>0</v>
      </c>
      <c r="AB93" s="12" t="str">
        <f t="shared" si="19"/>
        <v>Coxa (Pos)</v>
      </c>
      <c r="AC93" s="11">
        <f t="shared" si="19"/>
        <v>0</v>
      </c>
      <c r="AD93" s="12" t="str">
        <f t="shared" si="19"/>
        <v>Perna</v>
      </c>
      <c r="AE93" s="11">
        <f t="shared" si="19"/>
        <v>0</v>
      </c>
      <c r="AF93" s="12" t="str">
        <f t="shared" si="19"/>
        <v>Abdominal</v>
      </c>
      <c r="AG93" s="11">
        <f t="shared" si="19"/>
        <v>0</v>
      </c>
    </row>
    <row r="94" spans="1:33" x14ac:dyDescent="0.25">
      <c r="A94" s="344"/>
      <c r="B94" s="11" t="str">
        <f t="shared" si="17"/>
        <v>Coxa (Pos)</v>
      </c>
      <c r="C94" s="11">
        <f t="shared" si="18"/>
        <v>0</v>
      </c>
      <c r="D94" s="11" t="str">
        <f t="shared" si="19"/>
        <v xml:space="preserve">Trapézio </v>
      </c>
      <c r="E94" s="11">
        <f t="shared" si="19"/>
        <v>0</v>
      </c>
      <c r="F94" s="11" t="str">
        <f t="shared" si="19"/>
        <v>Ombro (Cla/Acr)</v>
      </c>
      <c r="G94" s="11">
        <f t="shared" si="19"/>
        <v>0</v>
      </c>
      <c r="H94" s="12" t="str">
        <f t="shared" si="19"/>
        <v>Ombro (Esp)</v>
      </c>
      <c r="I94" s="11">
        <f t="shared" si="19"/>
        <v>0</v>
      </c>
      <c r="J94" s="12" t="str">
        <f t="shared" si="19"/>
        <v>Costa</v>
      </c>
      <c r="K94" s="11">
        <f t="shared" si="19"/>
        <v>0</v>
      </c>
      <c r="L94" s="12" t="str">
        <f t="shared" si="19"/>
        <v>Peito</v>
      </c>
      <c r="M94" s="11">
        <f t="shared" si="19"/>
        <v>0</v>
      </c>
      <c r="N94" s="12" t="str">
        <f t="shared" si="19"/>
        <v>Bíceps</v>
      </c>
      <c r="O94" s="11">
        <f t="shared" si="19"/>
        <v>0</v>
      </c>
      <c r="P94" s="12" t="str">
        <f t="shared" si="19"/>
        <v>Tríceps</v>
      </c>
      <c r="Q94" s="11">
        <f t="shared" si="19"/>
        <v>0</v>
      </c>
      <c r="R94" s="11" t="str">
        <f t="shared" si="19"/>
        <v>AnteBraço</v>
      </c>
      <c r="S94" s="11">
        <f t="shared" si="19"/>
        <v>0</v>
      </c>
      <c r="T94" s="11" t="str">
        <f t="shared" si="19"/>
        <v xml:space="preserve">Glúteo </v>
      </c>
      <c r="U94" s="11">
        <f t="shared" si="19"/>
        <v>0</v>
      </c>
      <c r="V94" s="12" t="str">
        <f t="shared" si="19"/>
        <v xml:space="preserve">Abdutor </v>
      </c>
      <c r="W94" s="11">
        <f t="shared" si="19"/>
        <v>0</v>
      </c>
      <c r="X94" s="12" t="str">
        <f t="shared" si="19"/>
        <v xml:space="preserve">Adutor </v>
      </c>
      <c r="Y94" s="11">
        <f t="shared" si="19"/>
        <v>0</v>
      </c>
      <c r="Z94" s="12" t="str">
        <f t="shared" si="19"/>
        <v>Coxa (Ant)</v>
      </c>
      <c r="AA94" s="11">
        <f t="shared" si="19"/>
        <v>0</v>
      </c>
      <c r="AB94" s="12" t="str">
        <f t="shared" si="19"/>
        <v>Coxa (Pos)</v>
      </c>
      <c r="AC94" s="11">
        <f t="shared" si="19"/>
        <v>0</v>
      </c>
      <c r="AD94" s="12" t="str">
        <f t="shared" si="19"/>
        <v>Perna</v>
      </c>
      <c r="AE94" s="11">
        <f t="shared" si="19"/>
        <v>0</v>
      </c>
      <c r="AF94" s="12" t="str">
        <f t="shared" si="19"/>
        <v>Abdominal</v>
      </c>
      <c r="AG94" s="11">
        <f t="shared" si="19"/>
        <v>0</v>
      </c>
    </row>
    <row r="95" spans="1:33" x14ac:dyDescent="0.25">
      <c r="A95" s="344"/>
      <c r="B95" s="11" t="str">
        <f t="shared" si="17"/>
        <v>Coxa (Pos)</v>
      </c>
      <c r="C95" s="11">
        <f t="shared" si="18"/>
        <v>0</v>
      </c>
      <c r="D95" s="11" t="str">
        <f t="shared" si="19"/>
        <v xml:space="preserve">Trapézio </v>
      </c>
      <c r="E95" s="11">
        <f t="shared" si="19"/>
        <v>0</v>
      </c>
      <c r="F95" s="11" t="str">
        <f t="shared" si="19"/>
        <v>Ombro (Cla/Acr)</v>
      </c>
      <c r="G95" s="11">
        <f t="shared" si="19"/>
        <v>0</v>
      </c>
      <c r="H95" s="12" t="str">
        <f t="shared" si="19"/>
        <v>Ombro (Esp)</v>
      </c>
      <c r="I95" s="11">
        <f t="shared" si="19"/>
        <v>0</v>
      </c>
      <c r="J95" s="12" t="str">
        <f t="shared" si="19"/>
        <v>Costa</v>
      </c>
      <c r="K95" s="11">
        <f t="shared" si="19"/>
        <v>0</v>
      </c>
      <c r="L95" s="12" t="str">
        <f t="shared" si="19"/>
        <v>Peito</v>
      </c>
      <c r="M95" s="11">
        <f t="shared" si="19"/>
        <v>0</v>
      </c>
      <c r="N95" s="12" t="str">
        <f t="shared" si="19"/>
        <v>Bíceps</v>
      </c>
      <c r="O95" s="11">
        <f t="shared" si="19"/>
        <v>0</v>
      </c>
      <c r="P95" s="12" t="str">
        <f t="shared" si="19"/>
        <v>Tríceps</v>
      </c>
      <c r="Q95" s="11">
        <f t="shared" si="19"/>
        <v>0</v>
      </c>
      <c r="R95" s="11" t="str">
        <f t="shared" si="19"/>
        <v>AnteBraço</v>
      </c>
      <c r="S95" s="11">
        <f t="shared" si="19"/>
        <v>0</v>
      </c>
      <c r="T95" s="11" t="str">
        <f t="shared" si="19"/>
        <v xml:space="preserve">Glúteo </v>
      </c>
      <c r="U95" s="11">
        <f t="shared" si="19"/>
        <v>0</v>
      </c>
      <c r="V95" s="12" t="str">
        <f t="shared" si="19"/>
        <v xml:space="preserve">Abdutor </v>
      </c>
      <c r="W95" s="11">
        <f t="shared" si="19"/>
        <v>0</v>
      </c>
      <c r="X95" s="12" t="str">
        <f t="shared" si="19"/>
        <v xml:space="preserve">Adutor </v>
      </c>
      <c r="Y95" s="11">
        <f t="shared" si="19"/>
        <v>0</v>
      </c>
      <c r="Z95" s="12" t="str">
        <f t="shared" si="19"/>
        <v>Coxa (Ant)</v>
      </c>
      <c r="AA95" s="11">
        <f t="shared" si="19"/>
        <v>0</v>
      </c>
      <c r="AB95" s="12" t="str">
        <f t="shared" si="19"/>
        <v>Coxa (Pos)</v>
      </c>
      <c r="AC95" s="11">
        <f t="shared" si="19"/>
        <v>0</v>
      </c>
      <c r="AD95" s="12" t="str">
        <f t="shared" si="19"/>
        <v>Perna</v>
      </c>
      <c r="AE95" s="11">
        <f t="shared" si="19"/>
        <v>0</v>
      </c>
      <c r="AF95" s="12" t="str">
        <f t="shared" si="19"/>
        <v>Abdominal</v>
      </c>
      <c r="AG95" s="11">
        <f t="shared" si="19"/>
        <v>0</v>
      </c>
    </row>
    <row r="96" spans="1:33" x14ac:dyDescent="0.25">
      <c r="A96" s="344"/>
      <c r="B96" s="11" t="str">
        <f t="shared" si="17"/>
        <v>Coxa (Pos)</v>
      </c>
      <c r="C96" s="11">
        <f t="shared" si="18"/>
        <v>0</v>
      </c>
      <c r="D96" s="11" t="str">
        <f t="shared" si="19"/>
        <v xml:space="preserve">Trapézio </v>
      </c>
      <c r="E96" s="11">
        <f t="shared" si="19"/>
        <v>0</v>
      </c>
      <c r="F96" s="11" t="str">
        <f t="shared" si="19"/>
        <v>Ombro (Cla/Acr)</v>
      </c>
      <c r="G96" s="11">
        <f t="shared" si="19"/>
        <v>0</v>
      </c>
      <c r="H96" s="12" t="str">
        <f t="shared" si="19"/>
        <v>Ombro (Esp)</v>
      </c>
      <c r="I96" s="11">
        <f t="shared" si="19"/>
        <v>0</v>
      </c>
      <c r="J96" s="12" t="str">
        <f t="shared" si="19"/>
        <v>Costa</v>
      </c>
      <c r="K96" s="11">
        <f t="shared" si="19"/>
        <v>0</v>
      </c>
      <c r="L96" s="12" t="str">
        <f t="shared" si="19"/>
        <v>Peito</v>
      </c>
      <c r="M96" s="11">
        <f t="shared" si="19"/>
        <v>0</v>
      </c>
      <c r="N96" s="12" t="str">
        <f t="shared" si="19"/>
        <v>Bíceps</v>
      </c>
      <c r="O96" s="11">
        <f t="shared" si="19"/>
        <v>0</v>
      </c>
      <c r="P96" s="12" t="str">
        <f t="shared" si="19"/>
        <v>Tríceps</v>
      </c>
      <c r="Q96" s="11">
        <f t="shared" si="19"/>
        <v>0</v>
      </c>
      <c r="R96" s="11" t="str">
        <f t="shared" si="19"/>
        <v>AnteBraço</v>
      </c>
      <c r="S96" s="11">
        <f t="shared" si="19"/>
        <v>0</v>
      </c>
      <c r="T96" s="11" t="str">
        <f t="shared" si="19"/>
        <v xml:space="preserve">Glúteo </v>
      </c>
      <c r="U96" s="11">
        <f t="shared" si="19"/>
        <v>0</v>
      </c>
      <c r="V96" s="12" t="str">
        <f t="shared" si="19"/>
        <v xml:space="preserve">Abdutor </v>
      </c>
      <c r="W96" s="11">
        <f t="shared" si="19"/>
        <v>0</v>
      </c>
      <c r="X96" s="12" t="str">
        <f t="shared" si="19"/>
        <v xml:space="preserve">Adutor </v>
      </c>
      <c r="Y96" s="11">
        <f t="shared" si="19"/>
        <v>0</v>
      </c>
      <c r="Z96" s="12" t="str">
        <f t="shared" si="19"/>
        <v>Coxa (Ant)</v>
      </c>
      <c r="AA96" s="11">
        <f t="shared" si="19"/>
        <v>0</v>
      </c>
      <c r="AB96" s="12" t="str">
        <f t="shared" si="19"/>
        <v>Coxa (Pos)</v>
      </c>
      <c r="AC96" s="11">
        <f t="shared" si="19"/>
        <v>0</v>
      </c>
      <c r="AD96" s="12" t="str">
        <f t="shared" si="19"/>
        <v>Perna</v>
      </c>
      <c r="AE96" s="11">
        <f t="shared" si="19"/>
        <v>0</v>
      </c>
      <c r="AF96" s="12" t="str">
        <f t="shared" si="19"/>
        <v>Abdominal</v>
      </c>
      <c r="AG96" s="11">
        <f t="shared" si="19"/>
        <v>0</v>
      </c>
    </row>
    <row r="97" spans="1:33" x14ac:dyDescent="0.25">
      <c r="A97" s="344"/>
      <c r="B97" s="11" t="str">
        <f t="shared" si="17"/>
        <v>Coxa (Pos)</v>
      </c>
      <c r="C97" s="11">
        <f t="shared" si="18"/>
        <v>0</v>
      </c>
      <c r="D97" s="11" t="str">
        <f t="shared" si="19"/>
        <v xml:space="preserve">Trapézio </v>
      </c>
      <c r="E97" s="11">
        <f t="shared" si="19"/>
        <v>0</v>
      </c>
      <c r="F97" s="11" t="str">
        <f t="shared" si="19"/>
        <v>Ombro (Cla/Acr)</v>
      </c>
      <c r="G97" s="11">
        <f t="shared" si="19"/>
        <v>0</v>
      </c>
      <c r="H97" s="12" t="str">
        <f t="shared" si="19"/>
        <v>Ombro (Esp)</v>
      </c>
      <c r="I97" s="11">
        <f t="shared" si="19"/>
        <v>0</v>
      </c>
      <c r="J97" s="12" t="str">
        <f t="shared" si="19"/>
        <v>Costa</v>
      </c>
      <c r="K97" s="11">
        <f t="shared" si="19"/>
        <v>0</v>
      </c>
      <c r="L97" s="12" t="str">
        <f t="shared" si="19"/>
        <v>Peito</v>
      </c>
      <c r="M97" s="11">
        <f t="shared" si="19"/>
        <v>0</v>
      </c>
      <c r="N97" s="12" t="str">
        <f t="shared" si="19"/>
        <v>Bíceps</v>
      </c>
      <c r="O97" s="11">
        <f t="shared" si="19"/>
        <v>0</v>
      </c>
      <c r="P97" s="12" t="str">
        <f t="shared" si="19"/>
        <v>Tríceps</v>
      </c>
      <c r="Q97" s="11">
        <f t="shared" si="19"/>
        <v>0</v>
      </c>
      <c r="R97" s="11" t="str">
        <f t="shared" si="19"/>
        <v>AnteBraço</v>
      </c>
      <c r="S97" s="11">
        <f t="shared" si="19"/>
        <v>0</v>
      </c>
      <c r="T97" s="11" t="str">
        <f t="shared" si="19"/>
        <v xml:space="preserve">Glúteo </v>
      </c>
      <c r="U97" s="11">
        <f t="shared" si="19"/>
        <v>0</v>
      </c>
      <c r="V97" s="12" t="str">
        <f t="shared" si="19"/>
        <v xml:space="preserve">Abdutor </v>
      </c>
      <c r="W97" s="11">
        <f t="shared" si="19"/>
        <v>0</v>
      </c>
      <c r="X97" s="12" t="str">
        <f t="shared" si="19"/>
        <v xml:space="preserve">Adutor </v>
      </c>
      <c r="Y97" s="11">
        <f t="shared" si="19"/>
        <v>0</v>
      </c>
      <c r="Z97" s="12" t="str">
        <f t="shared" si="19"/>
        <v>Coxa (Ant)</v>
      </c>
      <c r="AA97" s="11">
        <f t="shared" si="19"/>
        <v>0</v>
      </c>
      <c r="AB97" s="12" t="str">
        <f t="shared" si="19"/>
        <v>Coxa (Pos)</v>
      </c>
      <c r="AC97" s="11">
        <f t="shared" si="19"/>
        <v>0</v>
      </c>
      <c r="AD97" s="12" t="str">
        <f t="shared" si="19"/>
        <v>Perna</v>
      </c>
      <c r="AE97" s="11">
        <f t="shared" si="19"/>
        <v>0</v>
      </c>
      <c r="AF97" s="12" t="str">
        <f t="shared" si="19"/>
        <v>Abdominal</v>
      </c>
      <c r="AG97" s="11">
        <f t="shared" si="19"/>
        <v>0</v>
      </c>
    </row>
    <row r="98" spans="1:33" x14ac:dyDescent="0.25">
      <c r="A98" s="344"/>
      <c r="B98" s="11" t="str">
        <f t="shared" si="17"/>
        <v>Coxa (Pos)</v>
      </c>
      <c r="C98" s="11">
        <f t="shared" si="18"/>
        <v>0</v>
      </c>
      <c r="D98" s="11" t="str">
        <f t="shared" si="19"/>
        <v xml:space="preserve">Trapézio </v>
      </c>
      <c r="E98" s="11">
        <f t="shared" si="19"/>
        <v>0</v>
      </c>
      <c r="F98" s="11" t="str">
        <f t="shared" si="19"/>
        <v>Ombro (Cla/Acr)</v>
      </c>
      <c r="G98" s="11">
        <f t="shared" si="19"/>
        <v>0</v>
      </c>
      <c r="H98" s="12" t="str">
        <f t="shared" si="19"/>
        <v>Ombro (Esp)</v>
      </c>
      <c r="I98" s="11">
        <f t="shared" si="19"/>
        <v>0</v>
      </c>
      <c r="J98" s="12" t="str">
        <f t="shared" si="19"/>
        <v>Costa</v>
      </c>
      <c r="K98" s="11">
        <f t="shared" si="19"/>
        <v>0</v>
      </c>
      <c r="L98" s="12" t="str">
        <f t="shared" si="19"/>
        <v>Peito</v>
      </c>
      <c r="M98" s="11">
        <f t="shared" si="19"/>
        <v>0</v>
      </c>
      <c r="N98" s="12" t="str">
        <f t="shared" si="19"/>
        <v>Bíceps</v>
      </c>
      <c r="O98" s="11">
        <f t="shared" si="19"/>
        <v>0</v>
      </c>
      <c r="P98" s="12" t="str">
        <f t="shared" si="19"/>
        <v>Tríceps</v>
      </c>
      <c r="Q98" s="11">
        <f t="shared" si="19"/>
        <v>0</v>
      </c>
      <c r="R98" s="11" t="str">
        <f t="shared" si="19"/>
        <v>AnteBraço</v>
      </c>
      <c r="S98" s="11">
        <f t="shared" si="19"/>
        <v>0</v>
      </c>
      <c r="T98" s="11" t="str">
        <f t="shared" si="19"/>
        <v xml:space="preserve">Glúteo </v>
      </c>
      <c r="U98" s="11">
        <f t="shared" si="19"/>
        <v>0</v>
      </c>
      <c r="V98" s="12" t="str">
        <f t="shared" si="19"/>
        <v xml:space="preserve">Abdutor </v>
      </c>
      <c r="W98" s="11">
        <f t="shared" si="19"/>
        <v>0</v>
      </c>
      <c r="X98" s="12" t="str">
        <f t="shared" si="19"/>
        <v xml:space="preserve">Adutor </v>
      </c>
      <c r="Y98" s="11">
        <f t="shared" si="19"/>
        <v>0</v>
      </c>
      <c r="Z98" s="12" t="str">
        <f t="shared" si="19"/>
        <v>Coxa (Ant)</v>
      </c>
      <c r="AA98" s="11">
        <f t="shared" si="19"/>
        <v>0</v>
      </c>
      <c r="AB98" s="12" t="str">
        <f t="shared" si="19"/>
        <v>Coxa (Pos)</v>
      </c>
      <c r="AC98" s="11">
        <f t="shared" si="19"/>
        <v>0</v>
      </c>
      <c r="AD98" s="12" t="str">
        <f t="shared" si="19"/>
        <v>Perna</v>
      </c>
      <c r="AE98" s="11">
        <f t="shared" si="19"/>
        <v>0</v>
      </c>
      <c r="AF98" s="12" t="str">
        <f t="shared" si="19"/>
        <v>Abdominal</v>
      </c>
      <c r="AG98" s="11">
        <f t="shared" si="19"/>
        <v>0</v>
      </c>
    </row>
    <row r="99" spans="1:33" x14ac:dyDescent="0.25">
      <c r="A99" s="344"/>
      <c r="B99" s="11" t="str">
        <f t="shared" si="17"/>
        <v>Coxa (Pos)</v>
      </c>
      <c r="C99" s="11">
        <f t="shared" si="18"/>
        <v>0</v>
      </c>
      <c r="D99" s="11" t="str">
        <f t="shared" si="19"/>
        <v xml:space="preserve">Trapézio </v>
      </c>
      <c r="E99" s="11">
        <f t="shared" si="19"/>
        <v>0</v>
      </c>
      <c r="F99" s="11" t="str">
        <f t="shared" si="19"/>
        <v>Ombro (Cla/Acr)</v>
      </c>
      <c r="G99" s="11">
        <f t="shared" si="19"/>
        <v>0</v>
      </c>
      <c r="H99" s="12" t="str">
        <f t="shared" si="19"/>
        <v>Ombro (Esp)</v>
      </c>
      <c r="I99" s="11">
        <f t="shared" si="19"/>
        <v>0</v>
      </c>
      <c r="J99" s="12" t="str">
        <f t="shared" si="19"/>
        <v>Costa</v>
      </c>
      <c r="K99" s="11">
        <f t="shared" si="19"/>
        <v>0</v>
      </c>
      <c r="L99" s="12" t="str">
        <f t="shared" si="19"/>
        <v>Peito</v>
      </c>
      <c r="M99" s="11">
        <f t="shared" si="19"/>
        <v>0</v>
      </c>
      <c r="N99" s="12" t="str">
        <f t="shared" si="19"/>
        <v>Bíceps</v>
      </c>
      <c r="O99" s="11">
        <f t="shared" si="19"/>
        <v>0</v>
      </c>
      <c r="P99" s="12" t="str">
        <f t="shared" si="19"/>
        <v>Tríceps</v>
      </c>
      <c r="Q99" s="11">
        <f t="shared" si="19"/>
        <v>0</v>
      </c>
      <c r="R99" s="11" t="str">
        <f t="shared" si="19"/>
        <v>AnteBraço</v>
      </c>
      <c r="S99" s="11">
        <f t="shared" si="19"/>
        <v>0</v>
      </c>
      <c r="T99" s="11" t="str">
        <f t="shared" si="19"/>
        <v xml:space="preserve">Glúteo </v>
      </c>
      <c r="U99" s="11">
        <f t="shared" si="19"/>
        <v>0</v>
      </c>
      <c r="V99" s="12" t="str">
        <f t="shared" si="19"/>
        <v xml:space="preserve">Abdutor </v>
      </c>
      <c r="W99" s="11">
        <f t="shared" si="19"/>
        <v>0</v>
      </c>
      <c r="X99" s="12" t="str">
        <f t="shared" si="19"/>
        <v xml:space="preserve">Adutor </v>
      </c>
      <c r="Y99" s="11">
        <f t="shared" si="19"/>
        <v>0</v>
      </c>
      <c r="Z99" s="12" t="str">
        <f t="shared" si="19"/>
        <v>Coxa (Ant)</v>
      </c>
      <c r="AA99" s="11">
        <f t="shared" si="19"/>
        <v>0</v>
      </c>
      <c r="AB99" s="12" t="str">
        <f t="shared" si="19"/>
        <v>Coxa (Pos)</v>
      </c>
      <c r="AC99" s="11">
        <f t="shared" si="19"/>
        <v>0</v>
      </c>
      <c r="AD99" s="12" t="str">
        <f t="shared" si="19"/>
        <v>Perna</v>
      </c>
      <c r="AE99" s="11">
        <f t="shared" si="19"/>
        <v>0</v>
      </c>
      <c r="AF99" s="12" t="str">
        <f t="shared" si="19"/>
        <v>Abdominal</v>
      </c>
      <c r="AG99" s="11">
        <f t="shared" si="19"/>
        <v>0</v>
      </c>
    </row>
    <row r="100" spans="1:33" x14ac:dyDescent="0.25">
      <c r="A100" s="344"/>
      <c r="B100" s="11" t="str">
        <f t="shared" si="17"/>
        <v>Coxa (Pos)</v>
      </c>
      <c r="C100" s="11">
        <f t="shared" si="18"/>
        <v>0</v>
      </c>
      <c r="D100" s="11" t="str">
        <f t="shared" si="19"/>
        <v xml:space="preserve">Trapézio </v>
      </c>
      <c r="E100" s="11">
        <f t="shared" si="19"/>
        <v>0</v>
      </c>
      <c r="F100" s="11" t="str">
        <f t="shared" si="19"/>
        <v>Ombro (Cla/Acr)</v>
      </c>
      <c r="G100" s="11">
        <f t="shared" si="19"/>
        <v>0</v>
      </c>
      <c r="H100" s="12" t="str">
        <f t="shared" si="19"/>
        <v>Ombro (Esp)</v>
      </c>
      <c r="I100" s="11">
        <f t="shared" si="19"/>
        <v>0</v>
      </c>
      <c r="J100" s="12" t="str">
        <f t="shared" si="19"/>
        <v>Costa</v>
      </c>
      <c r="K100" s="11">
        <f t="shared" si="19"/>
        <v>0</v>
      </c>
      <c r="L100" s="12" t="str">
        <f t="shared" si="19"/>
        <v>Peito</v>
      </c>
      <c r="M100" s="11">
        <f t="shared" si="19"/>
        <v>0</v>
      </c>
      <c r="N100" s="12" t="str">
        <f t="shared" si="19"/>
        <v>Bíceps</v>
      </c>
      <c r="O100" s="11">
        <f t="shared" si="19"/>
        <v>0</v>
      </c>
      <c r="P100" s="12" t="str">
        <f t="shared" si="19"/>
        <v>Tríceps</v>
      </c>
      <c r="Q100" s="11">
        <f t="shared" si="19"/>
        <v>0</v>
      </c>
      <c r="R100" s="11" t="str">
        <f t="shared" si="19"/>
        <v>AnteBraço</v>
      </c>
      <c r="S100" s="11">
        <f t="shared" si="19"/>
        <v>0</v>
      </c>
      <c r="T100" s="11" t="str">
        <f t="shared" si="19"/>
        <v xml:space="preserve">Glúteo </v>
      </c>
      <c r="U100" s="11">
        <f t="shared" si="19"/>
        <v>0</v>
      </c>
      <c r="V100" s="12" t="str">
        <f t="shared" si="19"/>
        <v xml:space="preserve">Abdutor </v>
      </c>
      <c r="W100" s="11">
        <f t="shared" si="19"/>
        <v>0</v>
      </c>
      <c r="X100" s="12" t="str">
        <f t="shared" si="19"/>
        <v xml:space="preserve">Adutor </v>
      </c>
      <c r="Y100" s="11">
        <f t="shared" si="19"/>
        <v>0</v>
      </c>
      <c r="Z100" s="12" t="str">
        <f t="shared" si="19"/>
        <v>Coxa (Ant)</v>
      </c>
      <c r="AA100" s="11">
        <f t="shared" si="19"/>
        <v>0</v>
      </c>
      <c r="AB100" s="12" t="str">
        <f t="shared" si="19"/>
        <v>Coxa (Pos)</v>
      </c>
      <c r="AC100" s="11">
        <f t="shared" si="19"/>
        <v>0</v>
      </c>
      <c r="AD100" s="12" t="str">
        <f t="shared" si="19"/>
        <v>Perna</v>
      </c>
      <c r="AE100" s="11">
        <f t="shared" si="19"/>
        <v>0</v>
      </c>
      <c r="AF100" s="12" t="str">
        <f t="shared" si="19"/>
        <v>Abdominal</v>
      </c>
      <c r="AG100" s="11">
        <f t="shared" si="19"/>
        <v>0</v>
      </c>
    </row>
    <row r="101" spans="1:3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:33" x14ac:dyDescent="0.25">
      <c r="A102" s="11" t="s">
        <v>40</v>
      </c>
      <c r="B102" s="11" t="s">
        <v>41</v>
      </c>
      <c r="C102" s="11"/>
      <c r="D102" s="341" t="str">
        <f>D82</f>
        <v xml:space="preserve">Trapézio </v>
      </c>
      <c r="E102" s="341"/>
      <c r="F102" s="341" t="str">
        <f>F82</f>
        <v>Ombro (Cla/Acr)</v>
      </c>
      <c r="G102" s="341"/>
      <c r="H102" s="341" t="str">
        <f>H82</f>
        <v>Ombro (Esp)</v>
      </c>
      <c r="I102" s="341"/>
      <c r="J102" s="341" t="str">
        <f>J82</f>
        <v>Costa</v>
      </c>
      <c r="K102" s="341"/>
      <c r="L102" s="341" t="str">
        <f>L82</f>
        <v>Peito</v>
      </c>
      <c r="M102" s="341"/>
      <c r="N102" s="341" t="str">
        <f>N82</f>
        <v>Bíceps</v>
      </c>
      <c r="O102" s="341"/>
      <c r="P102" s="341" t="str">
        <f>P82</f>
        <v>Tríceps</v>
      </c>
      <c r="Q102" s="341"/>
      <c r="R102" s="341" t="str">
        <f>R82</f>
        <v>AnteBraço</v>
      </c>
      <c r="S102" s="341"/>
      <c r="T102" s="341" t="str">
        <f>T82</f>
        <v xml:space="preserve">Glúteo </v>
      </c>
      <c r="U102" s="341"/>
      <c r="V102" s="341" t="str">
        <f>V82</f>
        <v xml:space="preserve">Abdutor </v>
      </c>
      <c r="W102" s="341"/>
      <c r="X102" s="341" t="str">
        <f>X82</f>
        <v xml:space="preserve">Adutor </v>
      </c>
      <c r="Y102" s="341"/>
      <c r="Z102" s="341" t="str">
        <f>Z82</f>
        <v>Coxa (Ant)</v>
      </c>
      <c r="AA102" s="341"/>
      <c r="AB102" s="341" t="str">
        <f>AB82</f>
        <v>Coxa (Pos)</v>
      </c>
      <c r="AC102" s="341"/>
      <c r="AD102" s="341" t="str">
        <f>AD82</f>
        <v>Perna</v>
      </c>
      <c r="AE102" s="341"/>
      <c r="AF102" s="341" t="str">
        <f>AF82</f>
        <v>Abdominal</v>
      </c>
      <c r="AG102" s="341"/>
    </row>
    <row r="103" spans="1:33" x14ac:dyDescent="0.25">
      <c r="A103" s="11"/>
      <c r="B103" s="343" t="str">
        <f>Planilha!D100</f>
        <v>Perna</v>
      </c>
      <c r="C103" s="343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</row>
    <row r="104" spans="1:33" x14ac:dyDescent="0.25">
      <c r="A104" s="344">
        <v>6</v>
      </c>
      <c r="B104" s="11" t="str">
        <f>B103</f>
        <v>Perna</v>
      </c>
      <c r="C104" s="11" t="str">
        <f>IF(AND(B104=D104),E104,IF(AND(B104=F104),G104,IF(AND(B104=H104),I104,IF(AND(B104=J104),K104,IF(AND(B104=L104),M104,IF(AND(B104=N104),O104,IF(AND(B104=P104),Q104,IF(AND(B104=R104),S104,IF(AND(B104=T104),U104,IF(AND(B104=V104),W104,IF(AND(B104=X104),Y104,IF(AND(B104=Z104),AA104,IF(AND(B104=AB104),AC104,IF(AND(B104=AD104),AE104,IF(AND(B104=AF104),AG104," ")))))))))))))))</f>
        <v>Gêmeos em pé</v>
      </c>
      <c r="D104" s="11" t="str">
        <f t="shared" ref="D104:AG112" si="20">D84</f>
        <v xml:space="preserve">Trapézio </v>
      </c>
      <c r="E104" s="11" t="str">
        <f t="shared" si="20"/>
        <v>Elevação de ombros</v>
      </c>
      <c r="F104" s="11" t="str">
        <f t="shared" si="20"/>
        <v>Ombro (Cla/Acr)</v>
      </c>
      <c r="G104" s="11" t="str">
        <f t="shared" si="20"/>
        <v>Desenvolvimento</v>
      </c>
      <c r="H104" s="12" t="str">
        <f t="shared" si="20"/>
        <v>Ombro (Esp)</v>
      </c>
      <c r="I104" s="11" t="str">
        <f t="shared" si="20"/>
        <v>Voador inv.</v>
      </c>
      <c r="J104" s="12" t="str">
        <f t="shared" si="20"/>
        <v>Costa</v>
      </c>
      <c r="K104" s="11" t="str">
        <f t="shared" si="20"/>
        <v>Puxada à frente</v>
      </c>
      <c r="L104" s="12" t="str">
        <f t="shared" si="20"/>
        <v>Peito</v>
      </c>
      <c r="M104" s="11" t="str">
        <f t="shared" si="20"/>
        <v>Supino</v>
      </c>
      <c r="N104" s="12" t="str">
        <f t="shared" si="20"/>
        <v>Bíceps</v>
      </c>
      <c r="O104" s="11" t="str">
        <f t="shared" si="20"/>
        <v>Rosca direta</v>
      </c>
      <c r="P104" s="12" t="str">
        <f t="shared" si="20"/>
        <v>Tríceps</v>
      </c>
      <c r="Q104" s="11" t="str">
        <f t="shared" si="20"/>
        <v>Rosca testa</v>
      </c>
      <c r="R104" s="11" t="str">
        <f t="shared" si="20"/>
        <v>AnteBraço</v>
      </c>
      <c r="S104" s="11" t="str">
        <f t="shared" si="20"/>
        <v>Rosca punho</v>
      </c>
      <c r="T104" s="11" t="str">
        <f t="shared" si="20"/>
        <v xml:space="preserve">Glúteo </v>
      </c>
      <c r="U104" s="11" t="str">
        <f t="shared" si="20"/>
        <v>Glúteo em pé</v>
      </c>
      <c r="V104" s="12" t="str">
        <f t="shared" si="20"/>
        <v xml:space="preserve">Abdutor </v>
      </c>
      <c r="W104" s="11" t="str">
        <f t="shared" si="20"/>
        <v>Abdutor maq.</v>
      </c>
      <c r="X104" s="12" t="str">
        <f t="shared" si="20"/>
        <v xml:space="preserve">Adutor </v>
      </c>
      <c r="Y104" s="11" t="str">
        <f t="shared" si="20"/>
        <v>Adutor maq</v>
      </c>
      <c r="Z104" s="12" t="str">
        <f t="shared" si="20"/>
        <v>Coxa (Ant)</v>
      </c>
      <c r="AA104" s="11" t="str">
        <f t="shared" si="20"/>
        <v>Agachamento</v>
      </c>
      <c r="AB104" s="12" t="str">
        <f t="shared" si="20"/>
        <v>Coxa (Pos)</v>
      </c>
      <c r="AC104" s="11" t="str">
        <f t="shared" si="20"/>
        <v>Stiff</v>
      </c>
      <c r="AD104" s="12" t="str">
        <f t="shared" si="20"/>
        <v>Perna</v>
      </c>
      <c r="AE104" s="11" t="str">
        <f t="shared" si="20"/>
        <v>Gêmeos em pé</v>
      </c>
      <c r="AF104" s="12" t="str">
        <f t="shared" si="20"/>
        <v>Abdominal</v>
      </c>
      <c r="AG104" s="11" t="str">
        <f t="shared" si="20"/>
        <v>Elevação de pernas</v>
      </c>
    </row>
    <row r="105" spans="1:33" x14ac:dyDescent="0.25">
      <c r="A105" s="344"/>
      <c r="B105" s="11" t="str">
        <f t="shared" ref="B105:B120" si="21">B104</f>
        <v>Perna</v>
      </c>
      <c r="C105" s="11" t="str">
        <f t="shared" ref="C105:C120" si="22">IF(AND(B105=D105),E105,IF(AND(B105=F105),G105,IF(AND(B105=H105),I105,IF(AND(B105=J105),K105,IF(AND(B105=L105),M105,IF(AND(B105=N105),O105,IF(AND(B105=P105),Q105,IF(AND(B105=R105),S105,IF(AND(B105=T105),U105,IF(AND(B105=V105),W105,IF(AND(B105=X105),Y105,IF(AND(B105=Z105),AA105,IF(AND(B105=AB105),AC105,IF(AND(B105=AD105),AE105,IF(AND(B105=AF105),AG105," ")))))))))))))))</f>
        <v>Gêmeos sentado</v>
      </c>
      <c r="D105" s="11" t="str">
        <f t="shared" si="20"/>
        <v xml:space="preserve">Trapézio </v>
      </c>
      <c r="E105" s="11" t="str">
        <f t="shared" si="20"/>
        <v>Remada alta</v>
      </c>
      <c r="F105" s="11" t="str">
        <f t="shared" si="20"/>
        <v>Ombro (Cla/Acr)</v>
      </c>
      <c r="G105" s="11" t="str">
        <f t="shared" si="20"/>
        <v>Levantamento lateral</v>
      </c>
      <c r="H105" s="12" t="str">
        <f t="shared" si="20"/>
        <v>Ombro (Esp)</v>
      </c>
      <c r="I105" s="11" t="str">
        <f t="shared" si="20"/>
        <v>Crucifixo inv.</v>
      </c>
      <c r="J105" s="12" t="str">
        <f t="shared" si="20"/>
        <v>Costa</v>
      </c>
      <c r="K105" s="11" t="str">
        <f t="shared" si="20"/>
        <v>Remada sentada</v>
      </c>
      <c r="L105" s="12" t="str">
        <f t="shared" si="20"/>
        <v>Peito</v>
      </c>
      <c r="M105" s="11" t="str">
        <f t="shared" si="20"/>
        <v>Supino inclinado</v>
      </c>
      <c r="N105" s="12" t="str">
        <f t="shared" si="20"/>
        <v>Bíceps</v>
      </c>
      <c r="O105" s="11" t="str">
        <f t="shared" si="20"/>
        <v>Rosca alternada</v>
      </c>
      <c r="P105" s="12" t="str">
        <f t="shared" si="20"/>
        <v>Tríceps</v>
      </c>
      <c r="Q105" s="11" t="str">
        <f t="shared" si="20"/>
        <v>Rosca francesa</v>
      </c>
      <c r="R105" s="11" t="str">
        <f t="shared" si="20"/>
        <v>AnteBraço</v>
      </c>
      <c r="S105" s="11" t="str">
        <f t="shared" si="20"/>
        <v>Rosca punho inv.</v>
      </c>
      <c r="T105" s="11" t="str">
        <f t="shared" si="20"/>
        <v xml:space="preserve">Glúteo </v>
      </c>
      <c r="U105" s="11" t="str">
        <f t="shared" si="20"/>
        <v>Glúteo 4 apoios</v>
      </c>
      <c r="V105" s="12" t="str">
        <f t="shared" si="20"/>
        <v xml:space="preserve">Abdutor </v>
      </c>
      <c r="W105" s="11" t="str">
        <f t="shared" si="20"/>
        <v>Abdutor apo.</v>
      </c>
      <c r="X105" s="12" t="str">
        <f t="shared" si="20"/>
        <v xml:space="preserve">Adutor </v>
      </c>
      <c r="Y105" s="11" t="str">
        <f t="shared" si="20"/>
        <v>Adutor apo.</v>
      </c>
      <c r="Z105" s="12" t="str">
        <f t="shared" si="20"/>
        <v>Coxa (Ant)</v>
      </c>
      <c r="AA105" s="11" t="str">
        <f t="shared" si="20"/>
        <v>Agachamento hack</v>
      </c>
      <c r="AB105" s="12" t="str">
        <f t="shared" si="20"/>
        <v>Coxa (Pos)</v>
      </c>
      <c r="AC105" s="11" t="str">
        <f t="shared" si="20"/>
        <v>Flexão de perna</v>
      </c>
      <c r="AD105" s="12" t="str">
        <f t="shared" si="20"/>
        <v>Perna</v>
      </c>
      <c r="AE105" s="11" t="str">
        <f t="shared" si="20"/>
        <v>Gêmeos sentado</v>
      </c>
      <c r="AF105" s="12" t="str">
        <f t="shared" si="20"/>
        <v>Abdominal</v>
      </c>
      <c r="AG105" s="11" t="str">
        <f t="shared" si="20"/>
        <v>Supra-abdominal</v>
      </c>
    </row>
    <row r="106" spans="1:33" x14ac:dyDescent="0.25">
      <c r="A106" s="344"/>
      <c r="B106" s="11" t="str">
        <f t="shared" si="21"/>
        <v>Perna</v>
      </c>
      <c r="C106" s="11" t="str">
        <f t="shared" si="22"/>
        <v>Burrinho maq.</v>
      </c>
      <c r="D106" s="11" t="str">
        <f t="shared" si="20"/>
        <v xml:space="preserve">Trapézio </v>
      </c>
      <c r="E106" s="11">
        <f t="shared" si="20"/>
        <v>0</v>
      </c>
      <c r="F106" s="11" t="str">
        <f t="shared" si="20"/>
        <v>Ombro (Cla/Acr)</v>
      </c>
      <c r="G106" s="11" t="str">
        <f t="shared" si="20"/>
        <v>Elevação frontal</v>
      </c>
      <c r="H106" s="12" t="str">
        <f t="shared" si="20"/>
        <v>Ombro (Esp)</v>
      </c>
      <c r="I106" s="11">
        <f t="shared" si="20"/>
        <v>0</v>
      </c>
      <c r="J106" s="12" t="str">
        <f t="shared" si="20"/>
        <v>Costa</v>
      </c>
      <c r="K106" s="11" t="str">
        <f t="shared" si="20"/>
        <v>Remada unilteral</v>
      </c>
      <c r="L106" s="12" t="str">
        <f t="shared" si="20"/>
        <v>Peito</v>
      </c>
      <c r="M106" s="11" t="str">
        <f t="shared" si="20"/>
        <v>Supino declinado</v>
      </c>
      <c r="N106" s="12" t="str">
        <f t="shared" si="20"/>
        <v>Bíceps</v>
      </c>
      <c r="O106" s="11" t="str">
        <f t="shared" si="20"/>
        <v>Rosca concentrada</v>
      </c>
      <c r="P106" s="12" t="str">
        <f t="shared" si="20"/>
        <v>Tríceps</v>
      </c>
      <c r="Q106" s="11" t="str">
        <f t="shared" si="20"/>
        <v>Extensão de cotovelo (cabo)</v>
      </c>
      <c r="R106" s="11" t="str">
        <f t="shared" si="20"/>
        <v>AnteBraço</v>
      </c>
      <c r="S106" s="11" t="str">
        <f t="shared" si="20"/>
        <v>Rosca direta peg. pro.</v>
      </c>
      <c r="T106" s="11" t="str">
        <f t="shared" si="20"/>
        <v xml:space="preserve">Glúteo </v>
      </c>
      <c r="U106" s="11">
        <f t="shared" si="20"/>
        <v>0</v>
      </c>
      <c r="V106" s="12" t="str">
        <f t="shared" si="20"/>
        <v xml:space="preserve">Abdutor </v>
      </c>
      <c r="W106" s="11" t="str">
        <f t="shared" si="20"/>
        <v>Abdutor cabo</v>
      </c>
      <c r="X106" s="12" t="str">
        <f t="shared" si="20"/>
        <v xml:space="preserve">Adutor </v>
      </c>
      <c r="Y106" s="11" t="str">
        <f t="shared" si="20"/>
        <v>Adutor cabo</v>
      </c>
      <c r="Z106" s="12" t="str">
        <f t="shared" si="20"/>
        <v>Coxa (Ant)</v>
      </c>
      <c r="AA106" s="11" t="str">
        <f t="shared" si="20"/>
        <v>Extensão de perna</v>
      </c>
      <c r="AB106" s="12" t="str">
        <f t="shared" si="20"/>
        <v>Coxa (Pos)</v>
      </c>
      <c r="AC106" s="11" t="str">
        <f t="shared" si="20"/>
        <v>Flexora em pé</v>
      </c>
      <c r="AD106" s="12" t="str">
        <f t="shared" si="20"/>
        <v>Perna</v>
      </c>
      <c r="AE106" s="11" t="str">
        <f t="shared" si="20"/>
        <v>Burrinho maq.</v>
      </c>
      <c r="AF106" s="12" t="str">
        <f t="shared" si="20"/>
        <v>Abdominal</v>
      </c>
      <c r="AG106" s="11" t="str">
        <f t="shared" si="20"/>
        <v>Flexão lateral</v>
      </c>
    </row>
    <row r="107" spans="1:33" x14ac:dyDescent="0.25">
      <c r="A107" s="344"/>
      <c r="B107" s="11" t="str">
        <f t="shared" si="21"/>
        <v>Perna</v>
      </c>
      <c r="C107" s="11" t="str">
        <f t="shared" si="22"/>
        <v>Tibial</v>
      </c>
      <c r="D107" s="11" t="str">
        <f t="shared" si="20"/>
        <v xml:space="preserve">Trapézio </v>
      </c>
      <c r="E107" s="11">
        <f t="shared" si="20"/>
        <v>0</v>
      </c>
      <c r="F107" s="11" t="str">
        <f t="shared" si="20"/>
        <v>Ombro (Cla/Acr)</v>
      </c>
      <c r="G107" s="11">
        <f t="shared" si="20"/>
        <v>0</v>
      </c>
      <c r="H107" s="12" t="str">
        <f t="shared" si="20"/>
        <v>Ombro (Esp)</v>
      </c>
      <c r="I107" s="11">
        <f t="shared" si="20"/>
        <v>0</v>
      </c>
      <c r="J107" s="12" t="str">
        <f t="shared" si="20"/>
        <v>Costa</v>
      </c>
      <c r="K107" s="11" t="str">
        <f t="shared" si="20"/>
        <v>Remada curvada</v>
      </c>
      <c r="L107" s="12" t="str">
        <f t="shared" si="20"/>
        <v>Peito</v>
      </c>
      <c r="M107" s="11" t="str">
        <f t="shared" si="20"/>
        <v>Crucifixo</v>
      </c>
      <c r="N107" s="12" t="str">
        <f t="shared" si="20"/>
        <v>Bíceps</v>
      </c>
      <c r="O107" s="11" t="str">
        <f t="shared" si="20"/>
        <v>Rosca scott</v>
      </c>
      <c r="P107" s="12" t="str">
        <f t="shared" si="20"/>
        <v>Tríceps</v>
      </c>
      <c r="Q107" s="11">
        <f t="shared" si="20"/>
        <v>0</v>
      </c>
      <c r="R107" s="11" t="str">
        <f t="shared" si="20"/>
        <v>AnteBraço</v>
      </c>
      <c r="S107" s="11" t="str">
        <f t="shared" si="20"/>
        <v>Extensão de cotovelo</v>
      </c>
      <c r="T107" s="11" t="str">
        <f t="shared" si="20"/>
        <v xml:space="preserve">Glúteo </v>
      </c>
      <c r="U107" s="11">
        <f t="shared" si="20"/>
        <v>0</v>
      </c>
      <c r="V107" s="12" t="str">
        <f t="shared" si="20"/>
        <v xml:space="preserve">Abdutor </v>
      </c>
      <c r="W107" s="11">
        <f t="shared" si="20"/>
        <v>0</v>
      </c>
      <c r="X107" s="12" t="str">
        <f t="shared" si="20"/>
        <v xml:space="preserve">Adutor </v>
      </c>
      <c r="Y107" s="11">
        <f t="shared" si="20"/>
        <v>0</v>
      </c>
      <c r="Z107" s="12" t="str">
        <f t="shared" si="20"/>
        <v>Coxa (Ant)</v>
      </c>
      <c r="AA107" s="11" t="str">
        <f t="shared" si="20"/>
        <v>Leg press</v>
      </c>
      <c r="AB107" s="12" t="str">
        <f t="shared" si="20"/>
        <v>Coxa (Pos)</v>
      </c>
      <c r="AC107" s="11" t="str">
        <f t="shared" si="20"/>
        <v>Flexora sentado</v>
      </c>
      <c r="AD107" s="12" t="str">
        <f t="shared" si="20"/>
        <v>Perna</v>
      </c>
      <c r="AE107" s="11" t="str">
        <f t="shared" si="20"/>
        <v>Tibial</v>
      </c>
      <c r="AF107" s="12" t="str">
        <f t="shared" si="20"/>
        <v>Abdominal</v>
      </c>
      <c r="AG107" s="11">
        <f t="shared" si="20"/>
        <v>0</v>
      </c>
    </row>
    <row r="108" spans="1:33" x14ac:dyDescent="0.25">
      <c r="A108" s="344"/>
      <c r="B108" s="11" t="str">
        <f t="shared" si="21"/>
        <v>Perna</v>
      </c>
      <c r="C108" s="11">
        <f t="shared" si="22"/>
        <v>0</v>
      </c>
      <c r="D108" s="11" t="str">
        <f t="shared" si="20"/>
        <v xml:space="preserve">Trapézio </v>
      </c>
      <c r="E108" s="11">
        <f t="shared" si="20"/>
        <v>0</v>
      </c>
      <c r="F108" s="11" t="str">
        <f t="shared" si="20"/>
        <v>Ombro (Cla/Acr)</v>
      </c>
      <c r="G108" s="11">
        <f t="shared" si="20"/>
        <v>0</v>
      </c>
      <c r="H108" s="12" t="str">
        <f t="shared" si="20"/>
        <v>Ombro (Esp)</v>
      </c>
      <c r="I108" s="11">
        <f t="shared" si="20"/>
        <v>0</v>
      </c>
      <c r="J108" s="12" t="str">
        <f t="shared" si="20"/>
        <v>Costa</v>
      </c>
      <c r="K108" s="11" t="str">
        <f t="shared" si="20"/>
        <v>Levantamento terra</v>
      </c>
      <c r="L108" s="12" t="str">
        <f t="shared" si="20"/>
        <v>Peito</v>
      </c>
      <c r="M108" s="11" t="str">
        <f t="shared" si="20"/>
        <v>Cross over</v>
      </c>
      <c r="N108" s="12" t="str">
        <f t="shared" si="20"/>
        <v>Bíceps</v>
      </c>
      <c r="O108" s="11">
        <f t="shared" si="20"/>
        <v>0</v>
      </c>
      <c r="P108" s="12" t="str">
        <f t="shared" si="20"/>
        <v>Tríceps</v>
      </c>
      <c r="Q108" s="11">
        <f t="shared" si="20"/>
        <v>0</v>
      </c>
      <c r="R108" s="11" t="str">
        <f t="shared" si="20"/>
        <v>AnteBraço</v>
      </c>
      <c r="S108" s="11" t="str">
        <f t="shared" si="20"/>
        <v>Extensão cot. uni.</v>
      </c>
      <c r="T108" s="11" t="str">
        <f t="shared" si="20"/>
        <v xml:space="preserve">Glúteo </v>
      </c>
      <c r="U108" s="11">
        <f t="shared" si="20"/>
        <v>0</v>
      </c>
      <c r="V108" s="12" t="str">
        <f t="shared" si="20"/>
        <v xml:space="preserve">Abdutor </v>
      </c>
      <c r="W108" s="11">
        <f t="shared" si="20"/>
        <v>0</v>
      </c>
      <c r="X108" s="12" t="str">
        <f t="shared" si="20"/>
        <v xml:space="preserve">Adutor </v>
      </c>
      <c r="Y108" s="11">
        <f t="shared" si="20"/>
        <v>0</v>
      </c>
      <c r="Z108" s="12" t="str">
        <f t="shared" si="20"/>
        <v>Coxa (Ant)</v>
      </c>
      <c r="AA108" s="11" t="str">
        <f t="shared" si="20"/>
        <v>Avanço</v>
      </c>
      <c r="AB108" s="12" t="str">
        <f t="shared" si="20"/>
        <v>Coxa (Pos)</v>
      </c>
      <c r="AC108" s="11">
        <f t="shared" si="20"/>
        <v>0</v>
      </c>
      <c r="AD108" s="12" t="str">
        <f t="shared" si="20"/>
        <v>Perna</v>
      </c>
      <c r="AE108" s="11">
        <f t="shared" si="20"/>
        <v>0</v>
      </c>
      <c r="AF108" s="12" t="str">
        <f t="shared" si="20"/>
        <v>Abdominal</v>
      </c>
      <c r="AG108" s="11">
        <f t="shared" si="20"/>
        <v>0</v>
      </c>
    </row>
    <row r="109" spans="1:33" x14ac:dyDescent="0.25">
      <c r="A109" s="344"/>
      <c r="B109" s="11" t="str">
        <f t="shared" si="21"/>
        <v>Perna</v>
      </c>
      <c r="C109" s="11">
        <f t="shared" si="22"/>
        <v>0</v>
      </c>
      <c r="D109" s="11" t="str">
        <f t="shared" si="20"/>
        <v xml:space="preserve">Trapézio </v>
      </c>
      <c r="E109" s="11">
        <f t="shared" si="20"/>
        <v>0</v>
      </c>
      <c r="F109" s="11" t="str">
        <f t="shared" si="20"/>
        <v>Ombro (Cla/Acr)</v>
      </c>
      <c r="G109" s="11">
        <f t="shared" si="20"/>
        <v>0</v>
      </c>
      <c r="H109" s="12" t="str">
        <f t="shared" si="20"/>
        <v>Ombro (Esp)</v>
      </c>
      <c r="I109" s="11">
        <f t="shared" si="20"/>
        <v>0</v>
      </c>
      <c r="J109" s="12" t="str">
        <f t="shared" si="20"/>
        <v>Costa</v>
      </c>
      <c r="K109" s="11" t="str">
        <f t="shared" si="20"/>
        <v>Hiperextensão</v>
      </c>
      <c r="L109" s="12" t="str">
        <f t="shared" si="20"/>
        <v>Peito</v>
      </c>
      <c r="M109" s="11" t="str">
        <f t="shared" si="20"/>
        <v>Voador</v>
      </c>
      <c r="N109" s="12" t="str">
        <f t="shared" si="20"/>
        <v>Bíceps</v>
      </c>
      <c r="O109" s="11">
        <f t="shared" si="20"/>
        <v>0</v>
      </c>
      <c r="P109" s="12" t="str">
        <f t="shared" si="20"/>
        <v>Tríceps</v>
      </c>
      <c r="Q109" s="11">
        <f t="shared" si="20"/>
        <v>0</v>
      </c>
      <c r="R109" s="11" t="str">
        <f t="shared" si="20"/>
        <v>AnteBraço</v>
      </c>
      <c r="S109" s="11" t="str">
        <f t="shared" si="20"/>
        <v>Tríceps uni. Curvado</v>
      </c>
      <c r="T109" s="11" t="str">
        <f t="shared" si="20"/>
        <v xml:space="preserve">Glúteo </v>
      </c>
      <c r="U109" s="11">
        <f t="shared" si="20"/>
        <v>0</v>
      </c>
      <c r="V109" s="12" t="str">
        <f t="shared" si="20"/>
        <v xml:space="preserve">Abdutor </v>
      </c>
      <c r="W109" s="11">
        <f t="shared" si="20"/>
        <v>0</v>
      </c>
      <c r="X109" s="12" t="str">
        <f t="shared" si="20"/>
        <v xml:space="preserve">Adutor </v>
      </c>
      <c r="Y109" s="11">
        <f t="shared" si="20"/>
        <v>0</v>
      </c>
      <c r="Z109" s="12" t="str">
        <f t="shared" si="20"/>
        <v>Coxa (Ant)</v>
      </c>
      <c r="AA109" s="11">
        <f t="shared" si="20"/>
        <v>0</v>
      </c>
      <c r="AB109" s="12" t="str">
        <f t="shared" si="20"/>
        <v>Coxa (Pos)</v>
      </c>
      <c r="AC109" s="11">
        <f t="shared" si="20"/>
        <v>0</v>
      </c>
      <c r="AD109" s="12" t="str">
        <f t="shared" si="20"/>
        <v>Perna</v>
      </c>
      <c r="AE109" s="11">
        <f t="shared" si="20"/>
        <v>0</v>
      </c>
      <c r="AF109" s="12" t="str">
        <f t="shared" si="20"/>
        <v>Abdominal</v>
      </c>
      <c r="AG109" s="11">
        <f t="shared" si="20"/>
        <v>0</v>
      </c>
    </row>
    <row r="110" spans="1:33" x14ac:dyDescent="0.25">
      <c r="A110" s="344"/>
      <c r="B110" s="11" t="str">
        <f t="shared" si="21"/>
        <v>Perna</v>
      </c>
      <c r="C110" s="11">
        <f t="shared" si="22"/>
        <v>0</v>
      </c>
      <c r="D110" s="11" t="str">
        <f t="shared" si="20"/>
        <v xml:space="preserve">Trapézio </v>
      </c>
      <c r="E110" s="11">
        <f t="shared" si="20"/>
        <v>0</v>
      </c>
      <c r="F110" s="11" t="str">
        <f t="shared" si="20"/>
        <v>Ombro (Cla/Acr)</v>
      </c>
      <c r="G110" s="11">
        <f t="shared" si="20"/>
        <v>0</v>
      </c>
      <c r="H110" s="12" t="str">
        <f t="shared" si="20"/>
        <v>Ombro (Esp)</v>
      </c>
      <c r="I110" s="11">
        <f t="shared" si="20"/>
        <v>0</v>
      </c>
      <c r="J110" s="12" t="str">
        <f t="shared" si="20"/>
        <v>Costa</v>
      </c>
      <c r="K110" s="11">
        <f t="shared" si="20"/>
        <v>0</v>
      </c>
      <c r="L110" s="12" t="str">
        <f t="shared" si="20"/>
        <v>Peito</v>
      </c>
      <c r="M110" s="11" t="str">
        <f t="shared" si="20"/>
        <v>Paralelas</v>
      </c>
      <c r="N110" s="12" t="str">
        <f t="shared" si="20"/>
        <v>Bíceps</v>
      </c>
      <c r="O110" s="11">
        <f t="shared" si="20"/>
        <v>0</v>
      </c>
      <c r="P110" s="12" t="str">
        <f t="shared" si="20"/>
        <v>Tríceps</v>
      </c>
      <c r="Q110" s="11">
        <f t="shared" si="20"/>
        <v>0</v>
      </c>
      <c r="R110" s="11" t="str">
        <f t="shared" si="20"/>
        <v>AnteBraço</v>
      </c>
      <c r="S110" s="11">
        <f t="shared" si="20"/>
        <v>0</v>
      </c>
      <c r="T110" s="11" t="str">
        <f t="shared" si="20"/>
        <v xml:space="preserve">Glúteo </v>
      </c>
      <c r="U110" s="11">
        <f t="shared" si="20"/>
        <v>0</v>
      </c>
      <c r="V110" s="12" t="str">
        <f t="shared" si="20"/>
        <v xml:space="preserve">Abdutor </v>
      </c>
      <c r="W110" s="11">
        <f t="shared" si="20"/>
        <v>0</v>
      </c>
      <c r="X110" s="12" t="str">
        <f t="shared" si="20"/>
        <v xml:space="preserve">Adutor </v>
      </c>
      <c r="Y110" s="11">
        <f t="shared" si="20"/>
        <v>0</v>
      </c>
      <c r="Z110" s="12" t="str">
        <f t="shared" si="20"/>
        <v>Coxa (Ant)</v>
      </c>
      <c r="AA110" s="11">
        <f t="shared" si="20"/>
        <v>0</v>
      </c>
      <c r="AB110" s="12" t="str">
        <f t="shared" si="20"/>
        <v>Coxa (Pos)</v>
      </c>
      <c r="AC110" s="11">
        <f t="shared" si="20"/>
        <v>0</v>
      </c>
      <c r="AD110" s="12" t="str">
        <f t="shared" si="20"/>
        <v>Perna</v>
      </c>
      <c r="AE110" s="11">
        <f t="shared" si="20"/>
        <v>0</v>
      </c>
      <c r="AF110" s="12" t="str">
        <f t="shared" si="20"/>
        <v>Abdominal</v>
      </c>
      <c r="AG110" s="11">
        <f t="shared" si="20"/>
        <v>0</v>
      </c>
    </row>
    <row r="111" spans="1:33" x14ac:dyDescent="0.25">
      <c r="A111" s="344"/>
      <c r="B111" s="11" t="str">
        <f t="shared" si="21"/>
        <v>Perna</v>
      </c>
      <c r="C111" s="11">
        <f t="shared" si="22"/>
        <v>0</v>
      </c>
      <c r="D111" s="11" t="str">
        <f t="shared" si="20"/>
        <v xml:space="preserve">Trapézio </v>
      </c>
      <c r="E111" s="11">
        <f t="shared" si="20"/>
        <v>0</v>
      </c>
      <c r="F111" s="11" t="str">
        <f t="shared" si="20"/>
        <v>Ombro (Cla/Acr)</v>
      </c>
      <c r="G111" s="11">
        <f t="shared" si="20"/>
        <v>0</v>
      </c>
      <c r="H111" s="12" t="str">
        <f t="shared" si="20"/>
        <v>Ombro (Esp)</v>
      </c>
      <c r="I111" s="11">
        <f t="shared" si="20"/>
        <v>0</v>
      </c>
      <c r="J111" s="12" t="str">
        <f t="shared" si="20"/>
        <v>Costa</v>
      </c>
      <c r="K111" s="11">
        <f t="shared" si="20"/>
        <v>0</v>
      </c>
      <c r="L111" s="12" t="str">
        <f t="shared" si="20"/>
        <v>Peito</v>
      </c>
      <c r="M111" s="11">
        <f t="shared" si="20"/>
        <v>0</v>
      </c>
      <c r="N111" s="12" t="str">
        <f t="shared" si="20"/>
        <v>Bíceps</v>
      </c>
      <c r="O111" s="11">
        <f t="shared" si="20"/>
        <v>0</v>
      </c>
      <c r="P111" s="12" t="str">
        <f t="shared" si="20"/>
        <v>Tríceps</v>
      </c>
      <c r="Q111" s="11">
        <f t="shared" si="20"/>
        <v>0</v>
      </c>
      <c r="R111" s="11" t="str">
        <f t="shared" si="20"/>
        <v>AnteBraço</v>
      </c>
      <c r="S111" s="11">
        <f t="shared" si="20"/>
        <v>0</v>
      </c>
      <c r="T111" s="11" t="str">
        <f t="shared" si="20"/>
        <v xml:space="preserve">Glúteo </v>
      </c>
      <c r="U111" s="11">
        <f t="shared" si="20"/>
        <v>0</v>
      </c>
      <c r="V111" s="12" t="str">
        <f t="shared" si="20"/>
        <v xml:space="preserve">Abdutor </v>
      </c>
      <c r="W111" s="11">
        <f t="shared" si="20"/>
        <v>0</v>
      </c>
      <c r="X111" s="12" t="str">
        <f t="shared" si="20"/>
        <v xml:space="preserve">Adutor </v>
      </c>
      <c r="Y111" s="11">
        <f t="shared" si="20"/>
        <v>0</v>
      </c>
      <c r="Z111" s="12" t="str">
        <f t="shared" si="20"/>
        <v>Coxa (Ant)</v>
      </c>
      <c r="AA111" s="11">
        <f t="shared" si="20"/>
        <v>0</v>
      </c>
      <c r="AB111" s="12" t="str">
        <f t="shared" si="20"/>
        <v>Coxa (Pos)</v>
      </c>
      <c r="AC111" s="11">
        <f t="shared" si="20"/>
        <v>0</v>
      </c>
      <c r="AD111" s="12" t="str">
        <f t="shared" si="20"/>
        <v>Perna</v>
      </c>
      <c r="AE111" s="11">
        <f t="shared" si="20"/>
        <v>0</v>
      </c>
      <c r="AF111" s="12" t="str">
        <f t="shared" si="20"/>
        <v>Abdominal</v>
      </c>
      <c r="AG111" s="11">
        <f t="shared" si="20"/>
        <v>0</v>
      </c>
    </row>
    <row r="112" spans="1:33" x14ac:dyDescent="0.25">
      <c r="A112" s="344"/>
      <c r="B112" s="11" t="str">
        <f t="shared" si="21"/>
        <v>Perna</v>
      </c>
      <c r="C112" s="11">
        <f t="shared" si="22"/>
        <v>0</v>
      </c>
      <c r="D112" s="11" t="str">
        <f t="shared" si="20"/>
        <v xml:space="preserve">Trapézio </v>
      </c>
      <c r="E112" s="11">
        <f t="shared" si="20"/>
        <v>0</v>
      </c>
      <c r="F112" s="11" t="str">
        <f t="shared" si="20"/>
        <v>Ombro (Cla/Acr)</v>
      </c>
      <c r="G112" s="11">
        <f t="shared" si="20"/>
        <v>0</v>
      </c>
      <c r="H112" s="12" t="str">
        <f t="shared" si="20"/>
        <v>Ombro (Esp)</v>
      </c>
      <c r="I112" s="11">
        <f t="shared" si="20"/>
        <v>0</v>
      </c>
      <c r="J112" s="12" t="str">
        <f t="shared" si="20"/>
        <v>Costa</v>
      </c>
      <c r="K112" s="11">
        <f t="shared" si="20"/>
        <v>0</v>
      </c>
      <c r="L112" s="12" t="str">
        <f t="shared" si="20"/>
        <v>Peito</v>
      </c>
      <c r="M112" s="11">
        <f t="shared" si="20"/>
        <v>0</v>
      </c>
      <c r="N112" s="12" t="str">
        <f t="shared" si="20"/>
        <v>Bíceps</v>
      </c>
      <c r="O112" s="11">
        <f t="shared" si="20"/>
        <v>0</v>
      </c>
      <c r="P112" s="12" t="str">
        <f t="shared" si="20"/>
        <v>Tríceps</v>
      </c>
      <c r="Q112" s="11">
        <f t="shared" si="20"/>
        <v>0</v>
      </c>
      <c r="R112" s="11" t="str">
        <f t="shared" si="20"/>
        <v>AnteBraço</v>
      </c>
      <c r="S112" s="11">
        <f t="shared" ref="S112:AG120" si="23">S92</f>
        <v>0</v>
      </c>
      <c r="T112" s="11" t="str">
        <f t="shared" si="23"/>
        <v xml:space="preserve">Glúteo </v>
      </c>
      <c r="U112" s="11">
        <f t="shared" si="23"/>
        <v>0</v>
      </c>
      <c r="V112" s="12" t="str">
        <f t="shared" si="23"/>
        <v xml:space="preserve">Abdutor </v>
      </c>
      <c r="W112" s="11">
        <f t="shared" si="23"/>
        <v>0</v>
      </c>
      <c r="X112" s="12" t="str">
        <f t="shared" si="23"/>
        <v xml:space="preserve">Adutor </v>
      </c>
      <c r="Y112" s="11">
        <f t="shared" si="23"/>
        <v>0</v>
      </c>
      <c r="Z112" s="12" t="str">
        <f t="shared" si="23"/>
        <v>Coxa (Ant)</v>
      </c>
      <c r="AA112" s="11">
        <f t="shared" si="23"/>
        <v>0</v>
      </c>
      <c r="AB112" s="12" t="str">
        <f t="shared" si="23"/>
        <v>Coxa (Pos)</v>
      </c>
      <c r="AC112" s="11">
        <f t="shared" si="23"/>
        <v>0</v>
      </c>
      <c r="AD112" s="12" t="str">
        <f t="shared" si="23"/>
        <v>Perna</v>
      </c>
      <c r="AE112" s="11">
        <f t="shared" si="23"/>
        <v>0</v>
      </c>
      <c r="AF112" s="12" t="str">
        <f t="shared" si="23"/>
        <v>Abdominal</v>
      </c>
      <c r="AG112" s="11">
        <f t="shared" si="23"/>
        <v>0</v>
      </c>
    </row>
    <row r="113" spans="1:33" x14ac:dyDescent="0.25">
      <c r="A113" s="344"/>
      <c r="B113" s="11" t="str">
        <f t="shared" si="21"/>
        <v>Perna</v>
      </c>
      <c r="C113" s="11">
        <f t="shared" si="22"/>
        <v>0</v>
      </c>
      <c r="D113" s="11" t="str">
        <f t="shared" ref="D113:R120" si="24">D93</f>
        <v xml:space="preserve">Trapézio </v>
      </c>
      <c r="E113" s="11">
        <f t="shared" si="24"/>
        <v>0</v>
      </c>
      <c r="F113" s="11" t="str">
        <f t="shared" si="24"/>
        <v>Ombro (Cla/Acr)</v>
      </c>
      <c r="G113" s="11">
        <f t="shared" si="24"/>
        <v>0</v>
      </c>
      <c r="H113" s="12" t="str">
        <f t="shared" si="24"/>
        <v>Ombro (Esp)</v>
      </c>
      <c r="I113" s="11">
        <f t="shared" si="24"/>
        <v>0</v>
      </c>
      <c r="J113" s="12" t="str">
        <f t="shared" si="24"/>
        <v>Costa</v>
      </c>
      <c r="K113" s="11">
        <f t="shared" si="24"/>
        <v>0</v>
      </c>
      <c r="L113" s="12" t="str">
        <f t="shared" si="24"/>
        <v>Peito</v>
      </c>
      <c r="M113" s="11">
        <f t="shared" si="24"/>
        <v>0</v>
      </c>
      <c r="N113" s="12" t="str">
        <f t="shared" si="24"/>
        <v>Bíceps</v>
      </c>
      <c r="O113" s="11">
        <f t="shared" si="24"/>
        <v>0</v>
      </c>
      <c r="P113" s="12" t="str">
        <f t="shared" si="24"/>
        <v>Tríceps</v>
      </c>
      <c r="Q113" s="11">
        <f t="shared" si="24"/>
        <v>0</v>
      </c>
      <c r="R113" s="11" t="str">
        <f t="shared" si="24"/>
        <v>AnteBraço</v>
      </c>
      <c r="S113" s="11">
        <f t="shared" si="23"/>
        <v>0</v>
      </c>
      <c r="T113" s="11" t="str">
        <f t="shared" si="23"/>
        <v xml:space="preserve">Glúteo </v>
      </c>
      <c r="U113" s="11">
        <f t="shared" si="23"/>
        <v>0</v>
      </c>
      <c r="V113" s="12" t="str">
        <f t="shared" si="23"/>
        <v xml:space="preserve">Abdutor </v>
      </c>
      <c r="W113" s="11">
        <f t="shared" si="23"/>
        <v>0</v>
      </c>
      <c r="X113" s="12" t="str">
        <f t="shared" si="23"/>
        <v xml:space="preserve">Adutor </v>
      </c>
      <c r="Y113" s="11">
        <f t="shared" si="23"/>
        <v>0</v>
      </c>
      <c r="Z113" s="12" t="str">
        <f t="shared" si="23"/>
        <v>Coxa (Ant)</v>
      </c>
      <c r="AA113" s="11">
        <f t="shared" si="23"/>
        <v>0</v>
      </c>
      <c r="AB113" s="12" t="str">
        <f t="shared" si="23"/>
        <v>Coxa (Pos)</v>
      </c>
      <c r="AC113" s="11">
        <f t="shared" si="23"/>
        <v>0</v>
      </c>
      <c r="AD113" s="12" t="str">
        <f t="shared" si="23"/>
        <v>Perna</v>
      </c>
      <c r="AE113" s="11">
        <f t="shared" si="23"/>
        <v>0</v>
      </c>
      <c r="AF113" s="12" t="str">
        <f t="shared" si="23"/>
        <v>Abdominal</v>
      </c>
      <c r="AG113" s="11">
        <f t="shared" si="23"/>
        <v>0</v>
      </c>
    </row>
    <row r="114" spans="1:33" x14ac:dyDescent="0.25">
      <c r="A114" s="344"/>
      <c r="B114" s="11" t="str">
        <f t="shared" si="21"/>
        <v>Perna</v>
      </c>
      <c r="C114" s="11">
        <f t="shared" si="22"/>
        <v>0</v>
      </c>
      <c r="D114" s="11" t="str">
        <f t="shared" si="24"/>
        <v xml:space="preserve">Trapézio </v>
      </c>
      <c r="E114" s="11">
        <f t="shared" si="24"/>
        <v>0</v>
      </c>
      <c r="F114" s="11" t="str">
        <f t="shared" si="24"/>
        <v>Ombro (Cla/Acr)</v>
      </c>
      <c r="G114" s="11">
        <f t="shared" si="24"/>
        <v>0</v>
      </c>
      <c r="H114" s="12" t="str">
        <f t="shared" si="24"/>
        <v>Ombro (Esp)</v>
      </c>
      <c r="I114" s="11">
        <f t="shared" si="24"/>
        <v>0</v>
      </c>
      <c r="J114" s="12" t="str">
        <f t="shared" si="24"/>
        <v>Costa</v>
      </c>
      <c r="K114" s="11">
        <f t="shared" si="24"/>
        <v>0</v>
      </c>
      <c r="L114" s="12" t="str">
        <f t="shared" si="24"/>
        <v>Peito</v>
      </c>
      <c r="M114" s="11">
        <f t="shared" si="24"/>
        <v>0</v>
      </c>
      <c r="N114" s="12" t="str">
        <f t="shared" si="24"/>
        <v>Bíceps</v>
      </c>
      <c r="O114" s="11">
        <f t="shared" si="24"/>
        <v>0</v>
      </c>
      <c r="P114" s="12" t="str">
        <f t="shared" si="24"/>
        <v>Tríceps</v>
      </c>
      <c r="Q114" s="11">
        <f t="shared" si="24"/>
        <v>0</v>
      </c>
      <c r="R114" s="11" t="str">
        <f t="shared" si="24"/>
        <v>AnteBraço</v>
      </c>
      <c r="S114" s="11">
        <f t="shared" si="23"/>
        <v>0</v>
      </c>
      <c r="T114" s="11" t="str">
        <f t="shared" si="23"/>
        <v xml:space="preserve">Glúteo </v>
      </c>
      <c r="U114" s="11">
        <f t="shared" si="23"/>
        <v>0</v>
      </c>
      <c r="V114" s="12" t="str">
        <f t="shared" si="23"/>
        <v xml:space="preserve">Abdutor </v>
      </c>
      <c r="W114" s="11">
        <f t="shared" si="23"/>
        <v>0</v>
      </c>
      <c r="X114" s="12" t="str">
        <f t="shared" si="23"/>
        <v xml:space="preserve">Adutor </v>
      </c>
      <c r="Y114" s="11">
        <f t="shared" si="23"/>
        <v>0</v>
      </c>
      <c r="Z114" s="12" t="str">
        <f t="shared" si="23"/>
        <v>Coxa (Ant)</v>
      </c>
      <c r="AA114" s="11">
        <f t="shared" si="23"/>
        <v>0</v>
      </c>
      <c r="AB114" s="12" t="str">
        <f t="shared" si="23"/>
        <v>Coxa (Pos)</v>
      </c>
      <c r="AC114" s="11">
        <f t="shared" si="23"/>
        <v>0</v>
      </c>
      <c r="AD114" s="12" t="str">
        <f t="shared" si="23"/>
        <v>Perna</v>
      </c>
      <c r="AE114" s="11">
        <f t="shared" si="23"/>
        <v>0</v>
      </c>
      <c r="AF114" s="12" t="str">
        <f t="shared" si="23"/>
        <v>Abdominal</v>
      </c>
      <c r="AG114" s="11">
        <f t="shared" si="23"/>
        <v>0</v>
      </c>
    </row>
    <row r="115" spans="1:33" x14ac:dyDescent="0.25">
      <c r="A115" s="344"/>
      <c r="B115" s="11" t="str">
        <f t="shared" si="21"/>
        <v>Perna</v>
      </c>
      <c r="C115" s="11">
        <f t="shared" si="22"/>
        <v>0</v>
      </c>
      <c r="D115" s="11" t="str">
        <f t="shared" si="24"/>
        <v xml:space="preserve">Trapézio </v>
      </c>
      <c r="E115" s="11">
        <f t="shared" si="24"/>
        <v>0</v>
      </c>
      <c r="F115" s="11" t="str">
        <f t="shared" si="24"/>
        <v>Ombro (Cla/Acr)</v>
      </c>
      <c r="G115" s="11">
        <f t="shared" si="24"/>
        <v>0</v>
      </c>
      <c r="H115" s="12" t="str">
        <f t="shared" si="24"/>
        <v>Ombro (Esp)</v>
      </c>
      <c r="I115" s="11">
        <f t="shared" si="24"/>
        <v>0</v>
      </c>
      <c r="J115" s="12" t="str">
        <f t="shared" si="24"/>
        <v>Costa</v>
      </c>
      <c r="K115" s="11">
        <f t="shared" si="24"/>
        <v>0</v>
      </c>
      <c r="L115" s="12" t="str">
        <f t="shared" si="24"/>
        <v>Peito</v>
      </c>
      <c r="M115" s="11">
        <f t="shared" si="24"/>
        <v>0</v>
      </c>
      <c r="N115" s="12" t="str">
        <f t="shared" si="24"/>
        <v>Bíceps</v>
      </c>
      <c r="O115" s="11">
        <f t="shared" si="24"/>
        <v>0</v>
      </c>
      <c r="P115" s="12" t="str">
        <f t="shared" si="24"/>
        <v>Tríceps</v>
      </c>
      <c r="Q115" s="11">
        <f t="shared" si="24"/>
        <v>0</v>
      </c>
      <c r="R115" s="11" t="str">
        <f t="shared" si="24"/>
        <v>AnteBraço</v>
      </c>
      <c r="S115" s="11">
        <f t="shared" si="23"/>
        <v>0</v>
      </c>
      <c r="T115" s="11" t="str">
        <f t="shared" si="23"/>
        <v xml:space="preserve">Glúteo </v>
      </c>
      <c r="U115" s="11">
        <f t="shared" si="23"/>
        <v>0</v>
      </c>
      <c r="V115" s="12" t="str">
        <f t="shared" si="23"/>
        <v xml:space="preserve">Abdutor </v>
      </c>
      <c r="W115" s="11">
        <f t="shared" si="23"/>
        <v>0</v>
      </c>
      <c r="X115" s="12" t="str">
        <f t="shared" si="23"/>
        <v xml:space="preserve">Adutor </v>
      </c>
      <c r="Y115" s="11">
        <f t="shared" si="23"/>
        <v>0</v>
      </c>
      <c r="Z115" s="12" t="str">
        <f t="shared" si="23"/>
        <v>Coxa (Ant)</v>
      </c>
      <c r="AA115" s="11">
        <f t="shared" si="23"/>
        <v>0</v>
      </c>
      <c r="AB115" s="12" t="str">
        <f t="shared" si="23"/>
        <v>Coxa (Pos)</v>
      </c>
      <c r="AC115" s="11">
        <f t="shared" si="23"/>
        <v>0</v>
      </c>
      <c r="AD115" s="12" t="str">
        <f t="shared" si="23"/>
        <v>Perna</v>
      </c>
      <c r="AE115" s="11">
        <f t="shared" si="23"/>
        <v>0</v>
      </c>
      <c r="AF115" s="12" t="str">
        <f t="shared" si="23"/>
        <v>Abdominal</v>
      </c>
      <c r="AG115" s="11">
        <f t="shared" si="23"/>
        <v>0</v>
      </c>
    </row>
    <row r="116" spans="1:33" x14ac:dyDescent="0.25">
      <c r="A116" s="344"/>
      <c r="B116" s="11" t="str">
        <f t="shared" si="21"/>
        <v>Perna</v>
      </c>
      <c r="C116" s="11">
        <f t="shared" si="22"/>
        <v>0</v>
      </c>
      <c r="D116" s="11" t="str">
        <f t="shared" si="24"/>
        <v xml:space="preserve">Trapézio </v>
      </c>
      <c r="E116" s="11">
        <f t="shared" si="24"/>
        <v>0</v>
      </c>
      <c r="F116" s="11" t="str">
        <f t="shared" si="24"/>
        <v>Ombro (Cla/Acr)</v>
      </c>
      <c r="G116" s="11">
        <f t="shared" si="24"/>
        <v>0</v>
      </c>
      <c r="H116" s="12" t="str">
        <f t="shared" si="24"/>
        <v>Ombro (Esp)</v>
      </c>
      <c r="I116" s="11">
        <f t="shared" si="24"/>
        <v>0</v>
      </c>
      <c r="J116" s="12" t="str">
        <f t="shared" si="24"/>
        <v>Costa</v>
      </c>
      <c r="K116" s="11">
        <f t="shared" si="24"/>
        <v>0</v>
      </c>
      <c r="L116" s="12" t="str">
        <f t="shared" si="24"/>
        <v>Peito</v>
      </c>
      <c r="M116" s="11">
        <f t="shared" si="24"/>
        <v>0</v>
      </c>
      <c r="N116" s="12" t="str">
        <f t="shared" si="24"/>
        <v>Bíceps</v>
      </c>
      <c r="O116" s="11">
        <f t="shared" si="24"/>
        <v>0</v>
      </c>
      <c r="P116" s="12" t="str">
        <f t="shared" si="24"/>
        <v>Tríceps</v>
      </c>
      <c r="Q116" s="11">
        <f t="shared" si="24"/>
        <v>0</v>
      </c>
      <c r="R116" s="11" t="str">
        <f t="shared" si="24"/>
        <v>AnteBraço</v>
      </c>
      <c r="S116" s="11">
        <f t="shared" si="23"/>
        <v>0</v>
      </c>
      <c r="T116" s="11" t="str">
        <f t="shared" si="23"/>
        <v xml:space="preserve">Glúteo </v>
      </c>
      <c r="U116" s="11">
        <f t="shared" si="23"/>
        <v>0</v>
      </c>
      <c r="V116" s="12" t="str">
        <f t="shared" si="23"/>
        <v xml:space="preserve">Abdutor </v>
      </c>
      <c r="W116" s="11">
        <f t="shared" si="23"/>
        <v>0</v>
      </c>
      <c r="X116" s="12" t="str">
        <f t="shared" si="23"/>
        <v xml:space="preserve">Adutor </v>
      </c>
      <c r="Y116" s="11">
        <f t="shared" si="23"/>
        <v>0</v>
      </c>
      <c r="Z116" s="12" t="str">
        <f t="shared" si="23"/>
        <v>Coxa (Ant)</v>
      </c>
      <c r="AA116" s="11">
        <f t="shared" si="23"/>
        <v>0</v>
      </c>
      <c r="AB116" s="12" t="str">
        <f t="shared" si="23"/>
        <v>Coxa (Pos)</v>
      </c>
      <c r="AC116" s="11">
        <f t="shared" si="23"/>
        <v>0</v>
      </c>
      <c r="AD116" s="12" t="str">
        <f t="shared" si="23"/>
        <v>Perna</v>
      </c>
      <c r="AE116" s="11">
        <f t="shared" si="23"/>
        <v>0</v>
      </c>
      <c r="AF116" s="12" t="str">
        <f t="shared" si="23"/>
        <v>Abdominal</v>
      </c>
      <c r="AG116" s="11">
        <f t="shared" si="23"/>
        <v>0</v>
      </c>
    </row>
    <row r="117" spans="1:33" x14ac:dyDescent="0.25">
      <c r="A117" s="344"/>
      <c r="B117" s="11" t="str">
        <f t="shared" si="21"/>
        <v>Perna</v>
      </c>
      <c r="C117" s="11">
        <f t="shared" si="22"/>
        <v>0</v>
      </c>
      <c r="D117" s="11" t="str">
        <f t="shared" si="24"/>
        <v xml:space="preserve">Trapézio </v>
      </c>
      <c r="E117" s="11">
        <f t="shared" si="24"/>
        <v>0</v>
      </c>
      <c r="F117" s="11" t="str">
        <f t="shared" si="24"/>
        <v>Ombro (Cla/Acr)</v>
      </c>
      <c r="G117" s="11">
        <f t="shared" si="24"/>
        <v>0</v>
      </c>
      <c r="H117" s="12" t="str">
        <f t="shared" si="24"/>
        <v>Ombro (Esp)</v>
      </c>
      <c r="I117" s="11">
        <f t="shared" si="24"/>
        <v>0</v>
      </c>
      <c r="J117" s="12" t="str">
        <f t="shared" si="24"/>
        <v>Costa</v>
      </c>
      <c r="K117" s="11">
        <f t="shared" si="24"/>
        <v>0</v>
      </c>
      <c r="L117" s="12" t="str">
        <f t="shared" si="24"/>
        <v>Peito</v>
      </c>
      <c r="M117" s="11">
        <f t="shared" si="24"/>
        <v>0</v>
      </c>
      <c r="N117" s="12" t="str">
        <f t="shared" si="24"/>
        <v>Bíceps</v>
      </c>
      <c r="O117" s="11">
        <f t="shared" si="24"/>
        <v>0</v>
      </c>
      <c r="P117" s="12" t="str">
        <f t="shared" si="24"/>
        <v>Tríceps</v>
      </c>
      <c r="Q117" s="11">
        <f t="shared" si="24"/>
        <v>0</v>
      </c>
      <c r="R117" s="11" t="str">
        <f t="shared" si="24"/>
        <v>AnteBraço</v>
      </c>
      <c r="S117" s="11">
        <f t="shared" si="23"/>
        <v>0</v>
      </c>
      <c r="T117" s="11" t="str">
        <f t="shared" si="23"/>
        <v xml:space="preserve">Glúteo </v>
      </c>
      <c r="U117" s="11">
        <f t="shared" si="23"/>
        <v>0</v>
      </c>
      <c r="V117" s="12" t="str">
        <f t="shared" si="23"/>
        <v xml:space="preserve">Abdutor </v>
      </c>
      <c r="W117" s="11">
        <f t="shared" si="23"/>
        <v>0</v>
      </c>
      <c r="X117" s="12" t="str">
        <f t="shared" si="23"/>
        <v xml:space="preserve">Adutor </v>
      </c>
      <c r="Y117" s="11">
        <f t="shared" si="23"/>
        <v>0</v>
      </c>
      <c r="Z117" s="12" t="str">
        <f t="shared" si="23"/>
        <v>Coxa (Ant)</v>
      </c>
      <c r="AA117" s="11">
        <f t="shared" si="23"/>
        <v>0</v>
      </c>
      <c r="AB117" s="12" t="str">
        <f t="shared" si="23"/>
        <v>Coxa (Pos)</v>
      </c>
      <c r="AC117" s="11">
        <f t="shared" si="23"/>
        <v>0</v>
      </c>
      <c r="AD117" s="12" t="str">
        <f t="shared" si="23"/>
        <v>Perna</v>
      </c>
      <c r="AE117" s="11">
        <f t="shared" si="23"/>
        <v>0</v>
      </c>
      <c r="AF117" s="12" t="str">
        <f t="shared" si="23"/>
        <v>Abdominal</v>
      </c>
      <c r="AG117" s="11">
        <f t="shared" si="23"/>
        <v>0</v>
      </c>
    </row>
    <row r="118" spans="1:33" x14ac:dyDescent="0.25">
      <c r="A118" s="344"/>
      <c r="B118" s="11" t="str">
        <f t="shared" si="21"/>
        <v>Perna</v>
      </c>
      <c r="C118" s="11">
        <f t="shared" si="22"/>
        <v>0</v>
      </c>
      <c r="D118" s="11" t="str">
        <f t="shared" si="24"/>
        <v xml:space="preserve">Trapézio </v>
      </c>
      <c r="E118" s="11">
        <f t="shared" si="24"/>
        <v>0</v>
      </c>
      <c r="F118" s="11" t="str">
        <f t="shared" si="24"/>
        <v>Ombro (Cla/Acr)</v>
      </c>
      <c r="G118" s="11">
        <f t="shared" si="24"/>
        <v>0</v>
      </c>
      <c r="H118" s="12" t="str">
        <f t="shared" si="24"/>
        <v>Ombro (Esp)</v>
      </c>
      <c r="I118" s="11">
        <f t="shared" si="24"/>
        <v>0</v>
      </c>
      <c r="J118" s="12" t="str">
        <f t="shared" si="24"/>
        <v>Costa</v>
      </c>
      <c r="K118" s="11">
        <f t="shared" si="24"/>
        <v>0</v>
      </c>
      <c r="L118" s="12" t="str">
        <f t="shared" si="24"/>
        <v>Peito</v>
      </c>
      <c r="M118" s="11">
        <f t="shared" si="24"/>
        <v>0</v>
      </c>
      <c r="N118" s="12" t="str">
        <f t="shared" si="24"/>
        <v>Bíceps</v>
      </c>
      <c r="O118" s="11">
        <f t="shared" si="24"/>
        <v>0</v>
      </c>
      <c r="P118" s="12" t="str">
        <f t="shared" si="24"/>
        <v>Tríceps</v>
      </c>
      <c r="Q118" s="11">
        <f t="shared" si="24"/>
        <v>0</v>
      </c>
      <c r="R118" s="11" t="str">
        <f t="shared" si="24"/>
        <v>AnteBraço</v>
      </c>
      <c r="S118" s="11">
        <f t="shared" si="23"/>
        <v>0</v>
      </c>
      <c r="T118" s="11" t="str">
        <f t="shared" si="23"/>
        <v xml:space="preserve">Glúteo </v>
      </c>
      <c r="U118" s="11">
        <f t="shared" si="23"/>
        <v>0</v>
      </c>
      <c r="V118" s="12" t="str">
        <f t="shared" si="23"/>
        <v xml:space="preserve">Abdutor </v>
      </c>
      <c r="W118" s="11">
        <f t="shared" si="23"/>
        <v>0</v>
      </c>
      <c r="X118" s="12" t="str">
        <f t="shared" si="23"/>
        <v xml:space="preserve">Adutor </v>
      </c>
      <c r="Y118" s="11">
        <f t="shared" si="23"/>
        <v>0</v>
      </c>
      <c r="Z118" s="12" t="str">
        <f t="shared" si="23"/>
        <v>Coxa (Ant)</v>
      </c>
      <c r="AA118" s="11">
        <f t="shared" si="23"/>
        <v>0</v>
      </c>
      <c r="AB118" s="12" t="str">
        <f t="shared" si="23"/>
        <v>Coxa (Pos)</v>
      </c>
      <c r="AC118" s="11">
        <f t="shared" si="23"/>
        <v>0</v>
      </c>
      <c r="AD118" s="12" t="str">
        <f t="shared" si="23"/>
        <v>Perna</v>
      </c>
      <c r="AE118" s="11">
        <f t="shared" si="23"/>
        <v>0</v>
      </c>
      <c r="AF118" s="12" t="str">
        <f t="shared" si="23"/>
        <v>Abdominal</v>
      </c>
      <c r="AG118" s="11">
        <f t="shared" si="23"/>
        <v>0</v>
      </c>
    </row>
    <row r="119" spans="1:33" x14ac:dyDescent="0.25">
      <c r="A119" s="344"/>
      <c r="B119" s="11" t="str">
        <f t="shared" si="21"/>
        <v>Perna</v>
      </c>
      <c r="C119" s="11">
        <f t="shared" si="22"/>
        <v>0</v>
      </c>
      <c r="D119" s="11" t="str">
        <f t="shared" si="24"/>
        <v xml:space="preserve">Trapézio </v>
      </c>
      <c r="E119" s="11">
        <f t="shared" si="24"/>
        <v>0</v>
      </c>
      <c r="F119" s="11" t="str">
        <f t="shared" si="24"/>
        <v>Ombro (Cla/Acr)</v>
      </c>
      <c r="G119" s="11">
        <f t="shared" si="24"/>
        <v>0</v>
      </c>
      <c r="H119" s="12" t="str">
        <f t="shared" si="24"/>
        <v>Ombro (Esp)</v>
      </c>
      <c r="I119" s="11">
        <f t="shared" si="24"/>
        <v>0</v>
      </c>
      <c r="J119" s="12" t="str">
        <f t="shared" si="24"/>
        <v>Costa</v>
      </c>
      <c r="K119" s="11">
        <f t="shared" si="24"/>
        <v>0</v>
      </c>
      <c r="L119" s="12" t="str">
        <f t="shared" si="24"/>
        <v>Peito</v>
      </c>
      <c r="M119" s="11">
        <f t="shared" si="24"/>
        <v>0</v>
      </c>
      <c r="N119" s="12" t="str">
        <f t="shared" si="24"/>
        <v>Bíceps</v>
      </c>
      <c r="O119" s="11">
        <f t="shared" si="24"/>
        <v>0</v>
      </c>
      <c r="P119" s="12" t="str">
        <f t="shared" si="24"/>
        <v>Tríceps</v>
      </c>
      <c r="Q119" s="11">
        <f t="shared" si="24"/>
        <v>0</v>
      </c>
      <c r="R119" s="11" t="str">
        <f t="shared" si="24"/>
        <v>AnteBraço</v>
      </c>
      <c r="S119" s="11">
        <f t="shared" si="23"/>
        <v>0</v>
      </c>
      <c r="T119" s="11" t="str">
        <f t="shared" si="23"/>
        <v xml:space="preserve">Glúteo </v>
      </c>
      <c r="U119" s="11">
        <f t="shared" si="23"/>
        <v>0</v>
      </c>
      <c r="V119" s="12" t="str">
        <f t="shared" si="23"/>
        <v xml:space="preserve">Abdutor </v>
      </c>
      <c r="W119" s="11">
        <f t="shared" si="23"/>
        <v>0</v>
      </c>
      <c r="X119" s="12" t="str">
        <f t="shared" si="23"/>
        <v xml:space="preserve">Adutor </v>
      </c>
      <c r="Y119" s="11">
        <f t="shared" si="23"/>
        <v>0</v>
      </c>
      <c r="Z119" s="12" t="str">
        <f t="shared" si="23"/>
        <v>Coxa (Ant)</v>
      </c>
      <c r="AA119" s="11">
        <f t="shared" si="23"/>
        <v>0</v>
      </c>
      <c r="AB119" s="12" t="str">
        <f t="shared" si="23"/>
        <v>Coxa (Pos)</v>
      </c>
      <c r="AC119" s="11">
        <f t="shared" si="23"/>
        <v>0</v>
      </c>
      <c r="AD119" s="12" t="str">
        <f t="shared" si="23"/>
        <v>Perna</v>
      </c>
      <c r="AE119" s="11">
        <f t="shared" si="23"/>
        <v>0</v>
      </c>
      <c r="AF119" s="12" t="str">
        <f t="shared" si="23"/>
        <v>Abdominal</v>
      </c>
      <c r="AG119" s="11">
        <f t="shared" si="23"/>
        <v>0</v>
      </c>
    </row>
    <row r="120" spans="1:33" x14ac:dyDescent="0.25">
      <c r="A120" s="344"/>
      <c r="B120" s="11" t="str">
        <f t="shared" si="21"/>
        <v>Perna</v>
      </c>
      <c r="C120" s="11">
        <f t="shared" si="22"/>
        <v>0</v>
      </c>
      <c r="D120" s="11" t="str">
        <f t="shared" si="24"/>
        <v xml:space="preserve">Trapézio </v>
      </c>
      <c r="E120" s="11">
        <f t="shared" si="24"/>
        <v>0</v>
      </c>
      <c r="F120" s="11" t="str">
        <f t="shared" si="24"/>
        <v>Ombro (Cla/Acr)</v>
      </c>
      <c r="G120" s="11">
        <f t="shared" si="24"/>
        <v>0</v>
      </c>
      <c r="H120" s="12" t="str">
        <f t="shared" si="24"/>
        <v>Ombro (Esp)</v>
      </c>
      <c r="I120" s="11">
        <f t="shared" si="24"/>
        <v>0</v>
      </c>
      <c r="J120" s="12" t="str">
        <f t="shared" si="24"/>
        <v>Costa</v>
      </c>
      <c r="K120" s="11">
        <f t="shared" si="24"/>
        <v>0</v>
      </c>
      <c r="L120" s="12" t="str">
        <f t="shared" si="24"/>
        <v>Peito</v>
      </c>
      <c r="M120" s="11">
        <f t="shared" si="24"/>
        <v>0</v>
      </c>
      <c r="N120" s="12" t="str">
        <f t="shared" si="24"/>
        <v>Bíceps</v>
      </c>
      <c r="O120" s="11">
        <f t="shared" si="24"/>
        <v>0</v>
      </c>
      <c r="P120" s="12" t="str">
        <f t="shared" si="24"/>
        <v>Tríceps</v>
      </c>
      <c r="Q120" s="11">
        <f t="shared" si="24"/>
        <v>0</v>
      </c>
      <c r="R120" s="11" t="str">
        <f t="shared" si="24"/>
        <v>AnteBraço</v>
      </c>
      <c r="S120" s="11">
        <f t="shared" si="23"/>
        <v>0</v>
      </c>
      <c r="T120" s="11" t="str">
        <f t="shared" si="23"/>
        <v xml:space="preserve">Glúteo </v>
      </c>
      <c r="U120" s="11">
        <f t="shared" si="23"/>
        <v>0</v>
      </c>
      <c r="V120" s="12" t="str">
        <f t="shared" si="23"/>
        <v xml:space="preserve">Abdutor </v>
      </c>
      <c r="W120" s="11">
        <f t="shared" si="23"/>
        <v>0</v>
      </c>
      <c r="X120" s="12" t="str">
        <f t="shared" si="23"/>
        <v xml:space="preserve">Adutor </v>
      </c>
      <c r="Y120" s="11">
        <f t="shared" si="23"/>
        <v>0</v>
      </c>
      <c r="Z120" s="12" t="str">
        <f t="shared" si="23"/>
        <v>Coxa (Ant)</v>
      </c>
      <c r="AA120" s="11">
        <f t="shared" si="23"/>
        <v>0</v>
      </c>
      <c r="AB120" s="12" t="str">
        <f t="shared" si="23"/>
        <v>Coxa (Pos)</v>
      </c>
      <c r="AC120" s="11">
        <f t="shared" si="23"/>
        <v>0</v>
      </c>
      <c r="AD120" s="12" t="str">
        <f t="shared" si="23"/>
        <v>Perna</v>
      </c>
      <c r="AE120" s="11">
        <f t="shared" si="23"/>
        <v>0</v>
      </c>
      <c r="AF120" s="12" t="str">
        <f t="shared" si="23"/>
        <v>Abdominal</v>
      </c>
      <c r="AG120" s="11">
        <f t="shared" si="23"/>
        <v>0</v>
      </c>
    </row>
    <row r="121" spans="1:3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1:33" x14ac:dyDescent="0.25">
      <c r="A122" s="11" t="s">
        <v>40</v>
      </c>
      <c r="B122" s="11" t="s">
        <v>41</v>
      </c>
      <c r="C122" s="11"/>
      <c r="D122" s="341" t="str">
        <f>D102</f>
        <v xml:space="preserve">Trapézio </v>
      </c>
      <c r="E122" s="341"/>
      <c r="F122" s="341" t="str">
        <f>F102</f>
        <v>Ombro (Cla/Acr)</v>
      </c>
      <c r="G122" s="341"/>
      <c r="H122" s="341" t="str">
        <f>H102</f>
        <v>Ombro (Esp)</v>
      </c>
      <c r="I122" s="341"/>
      <c r="J122" s="341" t="str">
        <f>J102</f>
        <v>Costa</v>
      </c>
      <c r="K122" s="341"/>
      <c r="L122" s="341" t="str">
        <f>L102</f>
        <v>Peito</v>
      </c>
      <c r="M122" s="341"/>
      <c r="N122" s="341" t="str">
        <f>N102</f>
        <v>Bíceps</v>
      </c>
      <c r="O122" s="341"/>
      <c r="P122" s="341" t="str">
        <f>P102</f>
        <v>Tríceps</v>
      </c>
      <c r="Q122" s="341"/>
      <c r="R122" s="341" t="str">
        <f>R102</f>
        <v>AnteBraço</v>
      </c>
      <c r="S122" s="341"/>
      <c r="T122" s="341" t="str">
        <f>T102</f>
        <v xml:space="preserve">Glúteo </v>
      </c>
      <c r="U122" s="341"/>
      <c r="V122" s="341" t="str">
        <f>V102</f>
        <v xml:space="preserve">Abdutor </v>
      </c>
      <c r="W122" s="341"/>
      <c r="X122" s="341" t="str">
        <f>X102</f>
        <v xml:space="preserve">Adutor </v>
      </c>
      <c r="Y122" s="341"/>
      <c r="Z122" s="341" t="str">
        <f>Z102</f>
        <v>Coxa (Ant)</v>
      </c>
      <c r="AA122" s="341"/>
      <c r="AB122" s="341" t="str">
        <f>AB102</f>
        <v>Coxa (Pos)</v>
      </c>
      <c r="AC122" s="341"/>
      <c r="AD122" s="341" t="str">
        <f>AD102</f>
        <v>Perna</v>
      </c>
      <c r="AE122" s="341"/>
      <c r="AF122" s="341" t="str">
        <f>AF102</f>
        <v>Abdominal</v>
      </c>
      <c r="AG122" s="341"/>
    </row>
    <row r="123" spans="1:33" x14ac:dyDescent="0.25">
      <c r="A123" s="11"/>
      <c r="B123" s="343" t="str">
        <f>Planilha!D101</f>
        <v>Perna</v>
      </c>
      <c r="C123" s="343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</row>
    <row r="124" spans="1:33" x14ac:dyDescent="0.25">
      <c r="A124" s="344">
        <v>7</v>
      </c>
      <c r="B124" s="11" t="str">
        <f>B123</f>
        <v>Perna</v>
      </c>
      <c r="C124" s="11" t="str">
        <f>IF(AND(B124=D124),E124,IF(AND(B124=F124),G124,IF(AND(B124=H124),I124,IF(AND(B124=J124),K124,IF(AND(B124=L124),M124,IF(AND(B124=N124),O124,IF(AND(B124=P124),Q124,IF(AND(B124=R124),S124,IF(AND(B124=T124),U124,IF(AND(B124=V124),W124,IF(AND(B124=X124),Y124,IF(AND(B124=Z124),AA124,IF(AND(B124=AB124),AC124,IF(AND(B124=AD124),AE124,IF(AND(B124=AF124),AG124," ")))))))))))))))</f>
        <v>Gêmeos em pé</v>
      </c>
      <c r="D124" s="11" t="str">
        <f t="shared" ref="D124:AG132" si="25">D104</f>
        <v xml:space="preserve">Trapézio </v>
      </c>
      <c r="E124" s="11" t="str">
        <f t="shared" si="25"/>
        <v>Elevação de ombros</v>
      </c>
      <c r="F124" s="11" t="str">
        <f t="shared" si="25"/>
        <v>Ombro (Cla/Acr)</v>
      </c>
      <c r="G124" s="11" t="str">
        <f t="shared" si="25"/>
        <v>Desenvolvimento</v>
      </c>
      <c r="H124" s="12" t="str">
        <f t="shared" si="25"/>
        <v>Ombro (Esp)</v>
      </c>
      <c r="I124" s="11" t="str">
        <f t="shared" si="25"/>
        <v>Voador inv.</v>
      </c>
      <c r="J124" s="12" t="str">
        <f t="shared" si="25"/>
        <v>Costa</v>
      </c>
      <c r="K124" s="11" t="str">
        <f t="shared" si="25"/>
        <v>Puxada à frente</v>
      </c>
      <c r="L124" s="12" t="str">
        <f t="shared" si="25"/>
        <v>Peito</v>
      </c>
      <c r="M124" s="11" t="str">
        <f t="shared" si="25"/>
        <v>Supino</v>
      </c>
      <c r="N124" s="12" t="str">
        <f t="shared" si="25"/>
        <v>Bíceps</v>
      </c>
      <c r="O124" s="11" t="str">
        <f t="shared" si="25"/>
        <v>Rosca direta</v>
      </c>
      <c r="P124" s="12" t="str">
        <f t="shared" si="25"/>
        <v>Tríceps</v>
      </c>
      <c r="Q124" s="11" t="str">
        <f t="shared" si="25"/>
        <v>Rosca testa</v>
      </c>
      <c r="R124" s="11" t="str">
        <f t="shared" si="25"/>
        <v>AnteBraço</v>
      </c>
      <c r="S124" s="11" t="str">
        <f t="shared" si="25"/>
        <v>Rosca punho</v>
      </c>
      <c r="T124" s="11" t="str">
        <f t="shared" si="25"/>
        <v xml:space="preserve">Glúteo </v>
      </c>
      <c r="U124" s="11" t="str">
        <f t="shared" si="25"/>
        <v>Glúteo em pé</v>
      </c>
      <c r="V124" s="12" t="str">
        <f t="shared" si="25"/>
        <v xml:space="preserve">Abdutor </v>
      </c>
      <c r="W124" s="11" t="str">
        <f t="shared" si="25"/>
        <v>Abdutor maq.</v>
      </c>
      <c r="X124" s="12" t="str">
        <f t="shared" si="25"/>
        <v xml:space="preserve">Adutor </v>
      </c>
      <c r="Y124" s="11" t="str">
        <f t="shared" si="25"/>
        <v>Adutor maq</v>
      </c>
      <c r="Z124" s="12" t="str">
        <f t="shared" si="25"/>
        <v>Coxa (Ant)</v>
      </c>
      <c r="AA124" s="11" t="str">
        <f t="shared" si="25"/>
        <v>Agachamento</v>
      </c>
      <c r="AB124" s="12" t="str">
        <f t="shared" si="25"/>
        <v>Coxa (Pos)</v>
      </c>
      <c r="AC124" s="11" t="str">
        <f t="shared" si="25"/>
        <v>Stiff</v>
      </c>
      <c r="AD124" s="12" t="str">
        <f t="shared" si="25"/>
        <v>Perna</v>
      </c>
      <c r="AE124" s="11" t="str">
        <f t="shared" si="25"/>
        <v>Gêmeos em pé</v>
      </c>
      <c r="AF124" s="12" t="str">
        <f t="shared" si="25"/>
        <v>Abdominal</v>
      </c>
      <c r="AG124" s="11" t="str">
        <f t="shared" si="25"/>
        <v>Elevação de pernas</v>
      </c>
    </row>
    <row r="125" spans="1:33" x14ac:dyDescent="0.25">
      <c r="A125" s="344"/>
      <c r="B125" s="11" t="str">
        <f t="shared" ref="B125:B140" si="26">B124</f>
        <v>Perna</v>
      </c>
      <c r="C125" s="11" t="str">
        <f t="shared" ref="C125:C140" si="27">IF(AND(B125=D125),E125,IF(AND(B125=F125),G125,IF(AND(B125=H125),I125,IF(AND(B125=J125),K125,IF(AND(B125=L125),M125,IF(AND(B125=N125),O125,IF(AND(B125=P125),Q125,IF(AND(B125=R125),S125,IF(AND(B125=T125),U125,IF(AND(B125=V125),W125,IF(AND(B125=X125),Y125,IF(AND(B125=Z125),AA125,IF(AND(B125=AB125),AC125,IF(AND(B125=AD125),AE125,IF(AND(B125=AF125),AG125," ")))))))))))))))</f>
        <v>Gêmeos sentado</v>
      </c>
      <c r="D125" s="11" t="str">
        <f t="shared" si="25"/>
        <v xml:space="preserve">Trapézio </v>
      </c>
      <c r="E125" s="11" t="str">
        <f t="shared" si="25"/>
        <v>Remada alta</v>
      </c>
      <c r="F125" s="11" t="str">
        <f t="shared" si="25"/>
        <v>Ombro (Cla/Acr)</v>
      </c>
      <c r="G125" s="11" t="str">
        <f t="shared" si="25"/>
        <v>Levantamento lateral</v>
      </c>
      <c r="H125" s="12" t="str">
        <f t="shared" si="25"/>
        <v>Ombro (Esp)</v>
      </c>
      <c r="I125" s="11" t="str">
        <f t="shared" si="25"/>
        <v>Crucifixo inv.</v>
      </c>
      <c r="J125" s="12" t="str">
        <f t="shared" si="25"/>
        <v>Costa</v>
      </c>
      <c r="K125" s="11" t="str">
        <f t="shared" si="25"/>
        <v>Remada sentada</v>
      </c>
      <c r="L125" s="12" t="str">
        <f t="shared" si="25"/>
        <v>Peito</v>
      </c>
      <c r="M125" s="11" t="str">
        <f t="shared" si="25"/>
        <v>Supino inclinado</v>
      </c>
      <c r="N125" s="12" t="str">
        <f t="shared" si="25"/>
        <v>Bíceps</v>
      </c>
      <c r="O125" s="11" t="str">
        <f t="shared" si="25"/>
        <v>Rosca alternada</v>
      </c>
      <c r="P125" s="12" t="str">
        <f t="shared" si="25"/>
        <v>Tríceps</v>
      </c>
      <c r="Q125" s="11" t="str">
        <f t="shared" si="25"/>
        <v>Rosca francesa</v>
      </c>
      <c r="R125" s="11" t="str">
        <f t="shared" si="25"/>
        <v>AnteBraço</v>
      </c>
      <c r="S125" s="11" t="str">
        <f t="shared" si="25"/>
        <v>Rosca punho inv.</v>
      </c>
      <c r="T125" s="11" t="str">
        <f t="shared" si="25"/>
        <v xml:space="preserve">Glúteo </v>
      </c>
      <c r="U125" s="11" t="str">
        <f t="shared" si="25"/>
        <v>Glúteo 4 apoios</v>
      </c>
      <c r="V125" s="12" t="str">
        <f t="shared" si="25"/>
        <v xml:space="preserve">Abdutor </v>
      </c>
      <c r="W125" s="11" t="str">
        <f t="shared" si="25"/>
        <v>Abdutor apo.</v>
      </c>
      <c r="X125" s="12" t="str">
        <f t="shared" si="25"/>
        <v xml:space="preserve">Adutor </v>
      </c>
      <c r="Y125" s="11" t="str">
        <f t="shared" si="25"/>
        <v>Adutor apo.</v>
      </c>
      <c r="Z125" s="12" t="str">
        <f t="shared" si="25"/>
        <v>Coxa (Ant)</v>
      </c>
      <c r="AA125" s="11" t="str">
        <f t="shared" si="25"/>
        <v>Agachamento hack</v>
      </c>
      <c r="AB125" s="12" t="str">
        <f t="shared" si="25"/>
        <v>Coxa (Pos)</v>
      </c>
      <c r="AC125" s="11" t="str">
        <f t="shared" si="25"/>
        <v>Flexão de perna</v>
      </c>
      <c r="AD125" s="12" t="str">
        <f t="shared" si="25"/>
        <v>Perna</v>
      </c>
      <c r="AE125" s="11" t="str">
        <f t="shared" si="25"/>
        <v>Gêmeos sentado</v>
      </c>
      <c r="AF125" s="12" t="str">
        <f t="shared" si="25"/>
        <v>Abdominal</v>
      </c>
      <c r="AG125" s="11" t="str">
        <f t="shared" si="25"/>
        <v>Supra-abdominal</v>
      </c>
    </row>
    <row r="126" spans="1:33" x14ac:dyDescent="0.25">
      <c r="A126" s="344"/>
      <c r="B126" s="11" t="str">
        <f t="shared" si="26"/>
        <v>Perna</v>
      </c>
      <c r="C126" s="11" t="str">
        <f t="shared" si="27"/>
        <v>Burrinho maq.</v>
      </c>
      <c r="D126" s="11" t="str">
        <f t="shared" si="25"/>
        <v xml:space="preserve">Trapézio </v>
      </c>
      <c r="E126" s="11">
        <f t="shared" si="25"/>
        <v>0</v>
      </c>
      <c r="F126" s="11" t="str">
        <f t="shared" si="25"/>
        <v>Ombro (Cla/Acr)</v>
      </c>
      <c r="G126" s="11" t="str">
        <f t="shared" si="25"/>
        <v>Elevação frontal</v>
      </c>
      <c r="H126" s="12" t="str">
        <f t="shared" si="25"/>
        <v>Ombro (Esp)</v>
      </c>
      <c r="I126" s="11">
        <f t="shared" si="25"/>
        <v>0</v>
      </c>
      <c r="J126" s="12" t="str">
        <f t="shared" si="25"/>
        <v>Costa</v>
      </c>
      <c r="K126" s="11" t="str">
        <f t="shared" si="25"/>
        <v>Remada unilteral</v>
      </c>
      <c r="L126" s="12" t="str">
        <f t="shared" si="25"/>
        <v>Peito</v>
      </c>
      <c r="M126" s="11" t="str">
        <f t="shared" si="25"/>
        <v>Supino declinado</v>
      </c>
      <c r="N126" s="12" t="str">
        <f t="shared" si="25"/>
        <v>Bíceps</v>
      </c>
      <c r="O126" s="11" t="str">
        <f t="shared" si="25"/>
        <v>Rosca concentrada</v>
      </c>
      <c r="P126" s="12" t="str">
        <f t="shared" si="25"/>
        <v>Tríceps</v>
      </c>
      <c r="Q126" s="11" t="str">
        <f t="shared" si="25"/>
        <v>Extensão de cotovelo (cabo)</v>
      </c>
      <c r="R126" s="11" t="str">
        <f t="shared" si="25"/>
        <v>AnteBraço</v>
      </c>
      <c r="S126" s="11" t="str">
        <f t="shared" si="25"/>
        <v>Rosca direta peg. pro.</v>
      </c>
      <c r="T126" s="11" t="str">
        <f t="shared" si="25"/>
        <v xml:space="preserve">Glúteo </v>
      </c>
      <c r="U126" s="11">
        <f t="shared" si="25"/>
        <v>0</v>
      </c>
      <c r="V126" s="12" t="str">
        <f t="shared" si="25"/>
        <v xml:space="preserve">Abdutor </v>
      </c>
      <c r="W126" s="11" t="str">
        <f t="shared" si="25"/>
        <v>Abdutor cabo</v>
      </c>
      <c r="X126" s="12" t="str">
        <f t="shared" si="25"/>
        <v xml:space="preserve">Adutor </v>
      </c>
      <c r="Y126" s="11" t="str">
        <f t="shared" si="25"/>
        <v>Adutor cabo</v>
      </c>
      <c r="Z126" s="12" t="str">
        <f t="shared" si="25"/>
        <v>Coxa (Ant)</v>
      </c>
      <c r="AA126" s="11" t="str">
        <f t="shared" si="25"/>
        <v>Extensão de perna</v>
      </c>
      <c r="AB126" s="12" t="str">
        <f t="shared" si="25"/>
        <v>Coxa (Pos)</v>
      </c>
      <c r="AC126" s="11" t="str">
        <f t="shared" si="25"/>
        <v>Flexora em pé</v>
      </c>
      <c r="AD126" s="12" t="str">
        <f t="shared" si="25"/>
        <v>Perna</v>
      </c>
      <c r="AE126" s="11" t="str">
        <f t="shared" si="25"/>
        <v>Burrinho maq.</v>
      </c>
      <c r="AF126" s="12" t="str">
        <f t="shared" si="25"/>
        <v>Abdominal</v>
      </c>
      <c r="AG126" s="11" t="str">
        <f t="shared" si="25"/>
        <v>Flexão lateral</v>
      </c>
    </row>
    <row r="127" spans="1:33" x14ac:dyDescent="0.25">
      <c r="A127" s="344"/>
      <c r="B127" s="11" t="str">
        <f t="shared" si="26"/>
        <v>Perna</v>
      </c>
      <c r="C127" s="11" t="str">
        <f t="shared" si="27"/>
        <v>Tibial</v>
      </c>
      <c r="D127" s="11" t="str">
        <f t="shared" si="25"/>
        <v xml:space="preserve">Trapézio </v>
      </c>
      <c r="E127" s="11">
        <f t="shared" si="25"/>
        <v>0</v>
      </c>
      <c r="F127" s="11" t="str">
        <f t="shared" si="25"/>
        <v>Ombro (Cla/Acr)</v>
      </c>
      <c r="G127" s="11">
        <f t="shared" si="25"/>
        <v>0</v>
      </c>
      <c r="H127" s="12" t="str">
        <f t="shared" si="25"/>
        <v>Ombro (Esp)</v>
      </c>
      <c r="I127" s="11">
        <f t="shared" si="25"/>
        <v>0</v>
      </c>
      <c r="J127" s="12" t="str">
        <f t="shared" si="25"/>
        <v>Costa</v>
      </c>
      <c r="K127" s="11" t="str">
        <f t="shared" si="25"/>
        <v>Remada curvada</v>
      </c>
      <c r="L127" s="12" t="str">
        <f t="shared" si="25"/>
        <v>Peito</v>
      </c>
      <c r="M127" s="11" t="str">
        <f t="shared" si="25"/>
        <v>Crucifixo</v>
      </c>
      <c r="N127" s="12" t="str">
        <f t="shared" si="25"/>
        <v>Bíceps</v>
      </c>
      <c r="O127" s="11" t="str">
        <f t="shared" si="25"/>
        <v>Rosca scott</v>
      </c>
      <c r="P127" s="12" t="str">
        <f t="shared" si="25"/>
        <v>Tríceps</v>
      </c>
      <c r="Q127" s="11">
        <f t="shared" si="25"/>
        <v>0</v>
      </c>
      <c r="R127" s="11" t="str">
        <f t="shared" si="25"/>
        <v>AnteBraço</v>
      </c>
      <c r="S127" s="11" t="str">
        <f t="shared" si="25"/>
        <v>Extensão de cotovelo</v>
      </c>
      <c r="T127" s="11" t="str">
        <f t="shared" si="25"/>
        <v xml:space="preserve">Glúteo </v>
      </c>
      <c r="U127" s="11">
        <f t="shared" si="25"/>
        <v>0</v>
      </c>
      <c r="V127" s="12" t="str">
        <f t="shared" si="25"/>
        <v xml:space="preserve">Abdutor </v>
      </c>
      <c r="W127" s="11">
        <f t="shared" si="25"/>
        <v>0</v>
      </c>
      <c r="X127" s="12" t="str">
        <f t="shared" si="25"/>
        <v xml:space="preserve">Adutor </v>
      </c>
      <c r="Y127" s="11">
        <f t="shared" si="25"/>
        <v>0</v>
      </c>
      <c r="Z127" s="12" t="str">
        <f t="shared" si="25"/>
        <v>Coxa (Ant)</v>
      </c>
      <c r="AA127" s="11" t="str">
        <f t="shared" si="25"/>
        <v>Leg press</v>
      </c>
      <c r="AB127" s="12" t="str">
        <f t="shared" si="25"/>
        <v>Coxa (Pos)</v>
      </c>
      <c r="AC127" s="11" t="str">
        <f t="shared" si="25"/>
        <v>Flexora sentado</v>
      </c>
      <c r="AD127" s="12" t="str">
        <f t="shared" si="25"/>
        <v>Perna</v>
      </c>
      <c r="AE127" s="11" t="str">
        <f t="shared" si="25"/>
        <v>Tibial</v>
      </c>
      <c r="AF127" s="12" t="str">
        <f t="shared" si="25"/>
        <v>Abdominal</v>
      </c>
      <c r="AG127" s="11">
        <f t="shared" si="25"/>
        <v>0</v>
      </c>
    </row>
    <row r="128" spans="1:33" x14ac:dyDescent="0.25">
      <c r="A128" s="344"/>
      <c r="B128" s="11" t="str">
        <f t="shared" si="26"/>
        <v>Perna</v>
      </c>
      <c r="C128" s="11">
        <f t="shared" si="27"/>
        <v>0</v>
      </c>
      <c r="D128" s="11" t="str">
        <f t="shared" si="25"/>
        <v xml:space="preserve">Trapézio </v>
      </c>
      <c r="E128" s="11">
        <f t="shared" si="25"/>
        <v>0</v>
      </c>
      <c r="F128" s="11" t="str">
        <f t="shared" si="25"/>
        <v>Ombro (Cla/Acr)</v>
      </c>
      <c r="G128" s="11">
        <f t="shared" si="25"/>
        <v>0</v>
      </c>
      <c r="H128" s="12" t="str">
        <f t="shared" si="25"/>
        <v>Ombro (Esp)</v>
      </c>
      <c r="I128" s="11">
        <f t="shared" si="25"/>
        <v>0</v>
      </c>
      <c r="J128" s="12" t="str">
        <f t="shared" si="25"/>
        <v>Costa</v>
      </c>
      <c r="K128" s="11" t="str">
        <f t="shared" si="25"/>
        <v>Levantamento terra</v>
      </c>
      <c r="L128" s="12" t="str">
        <f t="shared" si="25"/>
        <v>Peito</v>
      </c>
      <c r="M128" s="11" t="str">
        <f t="shared" si="25"/>
        <v>Cross over</v>
      </c>
      <c r="N128" s="12" t="str">
        <f t="shared" si="25"/>
        <v>Bíceps</v>
      </c>
      <c r="O128" s="11">
        <f t="shared" si="25"/>
        <v>0</v>
      </c>
      <c r="P128" s="12" t="str">
        <f t="shared" si="25"/>
        <v>Tríceps</v>
      </c>
      <c r="Q128" s="11">
        <f t="shared" si="25"/>
        <v>0</v>
      </c>
      <c r="R128" s="11" t="str">
        <f t="shared" si="25"/>
        <v>AnteBraço</v>
      </c>
      <c r="S128" s="11" t="str">
        <f t="shared" si="25"/>
        <v>Extensão cot. uni.</v>
      </c>
      <c r="T128" s="11" t="str">
        <f t="shared" si="25"/>
        <v xml:space="preserve">Glúteo </v>
      </c>
      <c r="U128" s="11">
        <f t="shared" si="25"/>
        <v>0</v>
      </c>
      <c r="V128" s="12" t="str">
        <f t="shared" si="25"/>
        <v xml:space="preserve">Abdutor </v>
      </c>
      <c r="W128" s="11">
        <f t="shared" si="25"/>
        <v>0</v>
      </c>
      <c r="X128" s="12" t="str">
        <f t="shared" si="25"/>
        <v xml:space="preserve">Adutor </v>
      </c>
      <c r="Y128" s="11">
        <f t="shared" si="25"/>
        <v>0</v>
      </c>
      <c r="Z128" s="12" t="str">
        <f t="shared" si="25"/>
        <v>Coxa (Ant)</v>
      </c>
      <c r="AA128" s="11" t="str">
        <f t="shared" si="25"/>
        <v>Avanço</v>
      </c>
      <c r="AB128" s="12" t="str">
        <f t="shared" si="25"/>
        <v>Coxa (Pos)</v>
      </c>
      <c r="AC128" s="11">
        <f t="shared" si="25"/>
        <v>0</v>
      </c>
      <c r="AD128" s="12" t="str">
        <f t="shared" si="25"/>
        <v>Perna</v>
      </c>
      <c r="AE128" s="11">
        <f t="shared" si="25"/>
        <v>0</v>
      </c>
      <c r="AF128" s="12" t="str">
        <f t="shared" si="25"/>
        <v>Abdominal</v>
      </c>
      <c r="AG128" s="11">
        <f t="shared" si="25"/>
        <v>0</v>
      </c>
    </row>
    <row r="129" spans="1:33" x14ac:dyDescent="0.25">
      <c r="A129" s="344"/>
      <c r="B129" s="11" t="str">
        <f t="shared" si="26"/>
        <v>Perna</v>
      </c>
      <c r="C129" s="11">
        <f t="shared" si="27"/>
        <v>0</v>
      </c>
      <c r="D129" s="11" t="str">
        <f t="shared" si="25"/>
        <v xml:space="preserve">Trapézio </v>
      </c>
      <c r="E129" s="11">
        <f t="shared" si="25"/>
        <v>0</v>
      </c>
      <c r="F129" s="11" t="str">
        <f t="shared" si="25"/>
        <v>Ombro (Cla/Acr)</v>
      </c>
      <c r="G129" s="11">
        <f t="shared" si="25"/>
        <v>0</v>
      </c>
      <c r="H129" s="12" t="str">
        <f t="shared" si="25"/>
        <v>Ombro (Esp)</v>
      </c>
      <c r="I129" s="11">
        <f t="shared" si="25"/>
        <v>0</v>
      </c>
      <c r="J129" s="12" t="str">
        <f t="shared" si="25"/>
        <v>Costa</v>
      </c>
      <c r="K129" s="11" t="str">
        <f t="shared" si="25"/>
        <v>Hiperextensão</v>
      </c>
      <c r="L129" s="12" t="str">
        <f t="shared" si="25"/>
        <v>Peito</v>
      </c>
      <c r="M129" s="11" t="str">
        <f t="shared" si="25"/>
        <v>Voador</v>
      </c>
      <c r="N129" s="12" t="str">
        <f t="shared" si="25"/>
        <v>Bíceps</v>
      </c>
      <c r="O129" s="11">
        <f t="shared" si="25"/>
        <v>0</v>
      </c>
      <c r="P129" s="12" t="str">
        <f t="shared" si="25"/>
        <v>Tríceps</v>
      </c>
      <c r="Q129" s="11">
        <f t="shared" si="25"/>
        <v>0</v>
      </c>
      <c r="R129" s="11" t="str">
        <f t="shared" si="25"/>
        <v>AnteBraço</v>
      </c>
      <c r="S129" s="11" t="str">
        <f t="shared" si="25"/>
        <v>Tríceps uni. Curvado</v>
      </c>
      <c r="T129" s="11" t="str">
        <f t="shared" si="25"/>
        <v xml:space="preserve">Glúteo </v>
      </c>
      <c r="U129" s="11">
        <f t="shared" si="25"/>
        <v>0</v>
      </c>
      <c r="V129" s="12" t="str">
        <f t="shared" si="25"/>
        <v xml:space="preserve">Abdutor </v>
      </c>
      <c r="W129" s="11">
        <f t="shared" si="25"/>
        <v>0</v>
      </c>
      <c r="X129" s="12" t="str">
        <f t="shared" si="25"/>
        <v xml:space="preserve">Adutor </v>
      </c>
      <c r="Y129" s="11">
        <f t="shared" si="25"/>
        <v>0</v>
      </c>
      <c r="Z129" s="12" t="str">
        <f t="shared" si="25"/>
        <v>Coxa (Ant)</v>
      </c>
      <c r="AA129" s="11">
        <f t="shared" si="25"/>
        <v>0</v>
      </c>
      <c r="AB129" s="12" t="str">
        <f t="shared" si="25"/>
        <v>Coxa (Pos)</v>
      </c>
      <c r="AC129" s="11">
        <f t="shared" si="25"/>
        <v>0</v>
      </c>
      <c r="AD129" s="12" t="str">
        <f t="shared" si="25"/>
        <v>Perna</v>
      </c>
      <c r="AE129" s="11">
        <f t="shared" si="25"/>
        <v>0</v>
      </c>
      <c r="AF129" s="12" t="str">
        <f t="shared" si="25"/>
        <v>Abdominal</v>
      </c>
      <c r="AG129" s="11">
        <f t="shared" si="25"/>
        <v>0</v>
      </c>
    </row>
    <row r="130" spans="1:33" x14ac:dyDescent="0.25">
      <c r="A130" s="344"/>
      <c r="B130" s="11" t="str">
        <f t="shared" si="26"/>
        <v>Perna</v>
      </c>
      <c r="C130" s="11">
        <f t="shared" si="27"/>
        <v>0</v>
      </c>
      <c r="D130" s="11" t="str">
        <f t="shared" si="25"/>
        <v xml:space="preserve">Trapézio </v>
      </c>
      <c r="E130" s="11">
        <f t="shared" si="25"/>
        <v>0</v>
      </c>
      <c r="F130" s="11" t="str">
        <f t="shared" si="25"/>
        <v>Ombro (Cla/Acr)</v>
      </c>
      <c r="G130" s="11">
        <f t="shared" si="25"/>
        <v>0</v>
      </c>
      <c r="H130" s="12" t="str">
        <f t="shared" si="25"/>
        <v>Ombro (Esp)</v>
      </c>
      <c r="I130" s="11">
        <f t="shared" si="25"/>
        <v>0</v>
      </c>
      <c r="J130" s="12" t="str">
        <f t="shared" si="25"/>
        <v>Costa</v>
      </c>
      <c r="K130" s="11">
        <f t="shared" si="25"/>
        <v>0</v>
      </c>
      <c r="L130" s="12" t="str">
        <f t="shared" si="25"/>
        <v>Peito</v>
      </c>
      <c r="M130" s="11" t="str">
        <f t="shared" si="25"/>
        <v>Paralelas</v>
      </c>
      <c r="N130" s="12" t="str">
        <f t="shared" si="25"/>
        <v>Bíceps</v>
      </c>
      <c r="O130" s="11">
        <f t="shared" si="25"/>
        <v>0</v>
      </c>
      <c r="P130" s="12" t="str">
        <f t="shared" si="25"/>
        <v>Tríceps</v>
      </c>
      <c r="Q130" s="11">
        <f t="shared" si="25"/>
        <v>0</v>
      </c>
      <c r="R130" s="11" t="str">
        <f t="shared" si="25"/>
        <v>AnteBraço</v>
      </c>
      <c r="S130" s="11">
        <f t="shared" si="25"/>
        <v>0</v>
      </c>
      <c r="T130" s="11" t="str">
        <f t="shared" si="25"/>
        <v xml:space="preserve">Glúteo </v>
      </c>
      <c r="U130" s="11">
        <f t="shared" si="25"/>
        <v>0</v>
      </c>
      <c r="V130" s="12" t="str">
        <f t="shared" si="25"/>
        <v xml:space="preserve">Abdutor </v>
      </c>
      <c r="W130" s="11">
        <f t="shared" si="25"/>
        <v>0</v>
      </c>
      <c r="X130" s="12" t="str">
        <f t="shared" si="25"/>
        <v xml:space="preserve">Adutor </v>
      </c>
      <c r="Y130" s="11">
        <f t="shared" si="25"/>
        <v>0</v>
      </c>
      <c r="Z130" s="12" t="str">
        <f t="shared" si="25"/>
        <v>Coxa (Ant)</v>
      </c>
      <c r="AA130" s="11">
        <f t="shared" si="25"/>
        <v>0</v>
      </c>
      <c r="AB130" s="12" t="str">
        <f t="shared" si="25"/>
        <v>Coxa (Pos)</v>
      </c>
      <c r="AC130" s="11">
        <f t="shared" si="25"/>
        <v>0</v>
      </c>
      <c r="AD130" s="12" t="str">
        <f t="shared" si="25"/>
        <v>Perna</v>
      </c>
      <c r="AE130" s="11">
        <f t="shared" si="25"/>
        <v>0</v>
      </c>
      <c r="AF130" s="12" t="str">
        <f t="shared" si="25"/>
        <v>Abdominal</v>
      </c>
      <c r="AG130" s="11">
        <f t="shared" si="25"/>
        <v>0</v>
      </c>
    </row>
    <row r="131" spans="1:33" x14ac:dyDescent="0.25">
      <c r="A131" s="344"/>
      <c r="B131" s="11" t="str">
        <f t="shared" si="26"/>
        <v>Perna</v>
      </c>
      <c r="C131" s="11">
        <f t="shared" si="27"/>
        <v>0</v>
      </c>
      <c r="D131" s="11" t="str">
        <f t="shared" si="25"/>
        <v xml:space="preserve">Trapézio </v>
      </c>
      <c r="E131" s="11">
        <f t="shared" si="25"/>
        <v>0</v>
      </c>
      <c r="F131" s="11" t="str">
        <f t="shared" si="25"/>
        <v>Ombro (Cla/Acr)</v>
      </c>
      <c r="G131" s="11">
        <f t="shared" si="25"/>
        <v>0</v>
      </c>
      <c r="H131" s="12" t="str">
        <f t="shared" si="25"/>
        <v>Ombro (Esp)</v>
      </c>
      <c r="I131" s="11">
        <f t="shared" si="25"/>
        <v>0</v>
      </c>
      <c r="J131" s="12" t="str">
        <f t="shared" si="25"/>
        <v>Costa</v>
      </c>
      <c r="K131" s="11">
        <f t="shared" si="25"/>
        <v>0</v>
      </c>
      <c r="L131" s="12" t="str">
        <f t="shared" si="25"/>
        <v>Peito</v>
      </c>
      <c r="M131" s="11">
        <f t="shared" si="25"/>
        <v>0</v>
      </c>
      <c r="N131" s="12" t="str">
        <f t="shared" si="25"/>
        <v>Bíceps</v>
      </c>
      <c r="O131" s="11">
        <f t="shared" si="25"/>
        <v>0</v>
      </c>
      <c r="P131" s="12" t="str">
        <f t="shared" si="25"/>
        <v>Tríceps</v>
      </c>
      <c r="Q131" s="11">
        <f t="shared" si="25"/>
        <v>0</v>
      </c>
      <c r="R131" s="11" t="str">
        <f t="shared" si="25"/>
        <v>AnteBraço</v>
      </c>
      <c r="S131" s="11">
        <f t="shared" si="25"/>
        <v>0</v>
      </c>
      <c r="T131" s="11" t="str">
        <f t="shared" si="25"/>
        <v xml:space="preserve">Glúteo </v>
      </c>
      <c r="U131" s="11">
        <f t="shared" si="25"/>
        <v>0</v>
      </c>
      <c r="V131" s="12" t="str">
        <f t="shared" si="25"/>
        <v xml:space="preserve">Abdutor </v>
      </c>
      <c r="W131" s="11">
        <f t="shared" si="25"/>
        <v>0</v>
      </c>
      <c r="X131" s="12" t="str">
        <f t="shared" si="25"/>
        <v xml:space="preserve">Adutor </v>
      </c>
      <c r="Y131" s="11">
        <f t="shared" si="25"/>
        <v>0</v>
      </c>
      <c r="Z131" s="12" t="str">
        <f t="shared" si="25"/>
        <v>Coxa (Ant)</v>
      </c>
      <c r="AA131" s="11">
        <f t="shared" si="25"/>
        <v>0</v>
      </c>
      <c r="AB131" s="12" t="str">
        <f t="shared" si="25"/>
        <v>Coxa (Pos)</v>
      </c>
      <c r="AC131" s="11">
        <f t="shared" si="25"/>
        <v>0</v>
      </c>
      <c r="AD131" s="12" t="str">
        <f t="shared" si="25"/>
        <v>Perna</v>
      </c>
      <c r="AE131" s="11">
        <f t="shared" si="25"/>
        <v>0</v>
      </c>
      <c r="AF131" s="12" t="str">
        <f t="shared" si="25"/>
        <v>Abdominal</v>
      </c>
      <c r="AG131" s="11">
        <f t="shared" si="25"/>
        <v>0</v>
      </c>
    </row>
    <row r="132" spans="1:33" x14ac:dyDescent="0.25">
      <c r="A132" s="344"/>
      <c r="B132" s="11" t="str">
        <f t="shared" si="26"/>
        <v>Perna</v>
      </c>
      <c r="C132" s="11">
        <f t="shared" si="27"/>
        <v>0</v>
      </c>
      <c r="D132" s="11" t="str">
        <f t="shared" si="25"/>
        <v xml:space="preserve">Trapézio </v>
      </c>
      <c r="E132" s="11">
        <f t="shared" si="25"/>
        <v>0</v>
      </c>
      <c r="F132" s="11" t="str">
        <f t="shared" si="25"/>
        <v>Ombro (Cla/Acr)</v>
      </c>
      <c r="G132" s="11">
        <f t="shared" si="25"/>
        <v>0</v>
      </c>
      <c r="H132" s="12" t="str">
        <f t="shared" si="25"/>
        <v>Ombro (Esp)</v>
      </c>
      <c r="I132" s="11">
        <f t="shared" si="25"/>
        <v>0</v>
      </c>
      <c r="J132" s="12" t="str">
        <f t="shared" si="25"/>
        <v>Costa</v>
      </c>
      <c r="K132" s="11">
        <f t="shared" si="25"/>
        <v>0</v>
      </c>
      <c r="L132" s="12" t="str">
        <f t="shared" si="25"/>
        <v>Peito</v>
      </c>
      <c r="M132" s="11">
        <f t="shared" si="25"/>
        <v>0</v>
      </c>
      <c r="N132" s="12" t="str">
        <f t="shared" si="25"/>
        <v>Bíceps</v>
      </c>
      <c r="O132" s="11">
        <f t="shared" si="25"/>
        <v>0</v>
      </c>
      <c r="P132" s="12" t="str">
        <f t="shared" si="25"/>
        <v>Tríceps</v>
      </c>
      <c r="Q132" s="11">
        <f t="shared" si="25"/>
        <v>0</v>
      </c>
      <c r="R132" s="11" t="str">
        <f t="shared" si="25"/>
        <v>AnteBraço</v>
      </c>
      <c r="S132" s="11">
        <f t="shared" ref="D132:AG140" si="28">S112</f>
        <v>0</v>
      </c>
      <c r="T132" s="11" t="str">
        <f t="shared" si="28"/>
        <v xml:space="preserve">Glúteo </v>
      </c>
      <c r="U132" s="11">
        <f t="shared" si="28"/>
        <v>0</v>
      </c>
      <c r="V132" s="12" t="str">
        <f t="shared" si="28"/>
        <v xml:space="preserve">Abdutor </v>
      </c>
      <c r="W132" s="11">
        <f t="shared" si="28"/>
        <v>0</v>
      </c>
      <c r="X132" s="12" t="str">
        <f t="shared" si="28"/>
        <v xml:space="preserve">Adutor </v>
      </c>
      <c r="Y132" s="11">
        <f t="shared" si="28"/>
        <v>0</v>
      </c>
      <c r="Z132" s="12" t="str">
        <f t="shared" si="28"/>
        <v>Coxa (Ant)</v>
      </c>
      <c r="AA132" s="11">
        <f t="shared" si="28"/>
        <v>0</v>
      </c>
      <c r="AB132" s="12" t="str">
        <f t="shared" si="28"/>
        <v>Coxa (Pos)</v>
      </c>
      <c r="AC132" s="11">
        <f t="shared" si="28"/>
        <v>0</v>
      </c>
      <c r="AD132" s="12" t="str">
        <f t="shared" si="28"/>
        <v>Perna</v>
      </c>
      <c r="AE132" s="11">
        <f t="shared" si="28"/>
        <v>0</v>
      </c>
      <c r="AF132" s="12" t="str">
        <f t="shared" si="28"/>
        <v>Abdominal</v>
      </c>
      <c r="AG132" s="11">
        <f t="shared" si="28"/>
        <v>0</v>
      </c>
    </row>
    <row r="133" spans="1:33" x14ac:dyDescent="0.25">
      <c r="A133" s="344"/>
      <c r="B133" s="11" t="str">
        <f t="shared" si="26"/>
        <v>Perna</v>
      </c>
      <c r="C133" s="11">
        <f t="shared" si="27"/>
        <v>0</v>
      </c>
      <c r="D133" s="11" t="str">
        <f t="shared" si="28"/>
        <v xml:space="preserve">Trapézio </v>
      </c>
      <c r="E133" s="11">
        <f t="shared" si="28"/>
        <v>0</v>
      </c>
      <c r="F133" s="11" t="str">
        <f t="shared" si="28"/>
        <v>Ombro (Cla/Acr)</v>
      </c>
      <c r="G133" s="11">
        <f t="shared" si="28"/>
        <v>0</v>
      </c>
      <c r="H133" s="12" t="str">
        <f t="shared" si="28"/>
        <v>Ombro (Esp)</v>
      </c>
      <c r="I133" s="11">
        <f t="shared" si="28"/>
        <v>0</v>
      </c>
      <c r="J133" s="12" t="str">
        <f t="shared" si="28"/>
        <v>Costa</v>
      </c>
      <c r="K133" s="11">
        <f t="shared" si="28"/>
        <v>0</v>
      </c>
      <c r="L133" s="12" t="str">
        <f t="shared" si="28"/>
        <v>Peito</v>
      </c>
      <c r="M133" s="11">
        <f t="shared" si="28"/>
        <v>0</v>
      </c>
      <c r="N133" s="12" t="str">
        <f t="shared" si="28"/>
        <v>Bíceps</v>
      </c>
      <c r="O133" s="11">
        <f t="shared" si="28"/>
        <v>0</v>
      </c>
      <c r="P133" s="12" t="str">
        <f t="shared" si="28"/>
        <v>Tríceps</v>
      </c>
      <c r="Q133" s="11">
        <f t="shared" si="28"/>
        <v>0</v>
      </c>
      <c r="R133" s="11" t="str">
        <f t="shared" si="28"/>
        <v>AnteBraço</v>
      </c>
      <c r="S133" s="11">
        <f t="shared" si="28"/>
        <v>0</v>
      </c>
      <c r="T133" s="11" t="str">
        <f t="shared" si="28"/>
        <v xml:space="preserve">Glúteo </v>
      </c>
      <c r="U133" s="11">
        <f t="shared" si="28"/>
        <v>0</v>
      </c>
      <c r="V133" s="12" t="str">
        <f t="shared" si="28"/>
        <v xml:space="preserve">Abdutor </v>
      </c>
      <c r="W133" s="11">
        <f t="shared" si="28"/>
        <v>0</v>
      </c>
      <c r="X133" s="12" t="str">
        <f t="shared" si="28"/>
        <v xml:space="preserve">Adutor </v>
      </c>
      <c r="Y133" s="11">
        <f t="shared" si="28"/>
        <v>0</v>
      </c>
      <c r="Z133" s="12" t="str">
        <f t="shared" si="28"/>
        <v>Coxa (Ant)</v>
      </c>
      <c r="AA133" s="11">
        <f t="shared" si="28"/>
        <v>0</v>
      </c>
      <c r="AB133" s="12" t="str">
        <f t="shared" si="28"/>
        <v>Coxa (Pos)</v>
      </c>
      <c r="AC133" s="11">
        <f t="shared" si="28"/>
        <v>0</v>
      </c>
      <c r="AD133" s="12" t="str">
        <f t="shared" si="28"/>
        <v>Perna</v>
      </c>
      <c r="AE133" s="11">
        <f t="shared" si="28"/>
        <v>0</v>
      </c>
      <c r="AF133" s="12" t="str">
        <f t="shared" si="28"/>
        <v>Abdominal</v>
      </c>
      <c r="AG133" s="11">
        <f t="shared" si="28"/>
        <v>0</v>
      </c>
    </row>
    <row r="134" spans="1:33" x14ac:dyDescent="0.25">
      <c r="A134" s="344"/>
      <c r="B134" s="11" t="str">
        <f t="shared" si="26"/>
        <v>Perna</v>
      </c>
      <c r="C134" s="11">
        <f t="shared" si="27"/>
        <v>0</v>
      </c>
      <c r="D134" s="11" t="str">
        <f t="shared" si="28"/>
        <v xml:space="preserve">Trapézio </v>
      </c>
      <c r="E134" s="11">
        <f t="shared" si="28"/>
        <v>0</v>
      </c>
      <c r="F134" s="11" t="str">
        <f t="shared" si="28"/>
        <v>Ombro (Cla/Acr)</v>
      </c>
      <c r="G134" s="11">
        <f t="shared" si="28"/>
        <v>0</v>
      </c>
      <c r="H134" s="12" t="str">
        <f t="shared" si="28"/>
        <v>Ombro (Esp)</v>
      </c>
      <c r="I134" s="11">
        <f t="shared" si="28"/>
        <v>0</v>
      </c>
      <c r="J134" s="12" t="str">
        <f t="shared" si="28"/>
        <v>Costa</v>
      </c>
      <c r="K134" s="11">
        <f t="shared" si="28"/>
        <v>0</v>
      </c>
      <c r="L134" s="12" t="str">
        <f t="shared" si="28"/>
        <v>Peito</v>
      </c>
      <c r="M134" s="11">
        <f t="shared" si="28"/>
        <v>0</v>
      </c>
      <c r="N134" s="12" t="str">
        <f t="shared" si="28"/>
        <v>Bíceps</v>
      </c>
      <c r="O134" s="11">
        <f t="shared" si="28"/>
        <v>0</v>
      </c>
      <c r="P134" s="12" t="str">
        <f t="shared" si="28"/>
        <v>Tríceps</v>
      </c>
      <c r="Q134" s="11">
        <f t="shared" si="28"/>
        <v>0</v>
      </c>
      <c r="R134" s="11" t="str">
        <f t="shared" si="28"/>
        <v>AnteBraço</v>
      </c>
      <c r="S134" s="11">
        <f t="shared" si="28"/>
        <v>0</v>
      </c>
      <c r="T134" s="11" t="str">
        <f t="shared" si="28"/>
        <v xml:space="preserve">Glúteo </v>
      </c>
      <c r="U134" s="11">
        <f t="shared" si="28"/>
        <v>0</v>
      </c>
      <c r="V134" s="12" t="str">
        <f t="shared" si="28"/>
        <v xml:space="preserve">Abdutor </v>
      </c>
      <c r="W134" s="11">
        <f t="shared" si="28"/>
        <v>0</v>
      </c>
      <c r="X134" s="12" t="str">
        <f t="shared" si="28"/>
        <v xml:space="preserve">Adutor </v>
      </c>
      <c r="Y134" s="11">
        <f t="shared" si="28"/>
        <v>0</v>
      </c>
      <c r="Z134" s="12" t="str">
        <f t="shared" si="28"/>
        <v>Coxa (Ant)</v>
      </c>
      <c r="AA134" s="11">
        <f t="shared" si="28"/>
        <v>0</v>
      </c>
      <c r="AB134" s="12" t="str">
        <f t="shared" si="28"/>
        <v>Coxa (Pos)</v>
      </c>
      <c r="AC134" s="11">
        <f t="shared" si="28"/>
        <v>0</v>
      </c>
      <c r="AD134" s="12" t="str">
        <f t="shared" si="28"/>
        <v>Perna</v>
      </c>
      <c r="AE134" s="11">
        <f t="shared" si="28"/>
        <v>0</v>
      </c>
      <c r="AF134" s="12" t="str">
        <f t="shared" si="28"/>
        <v>Abdominal</v>
      </c>
      <c r="AG134" s="11">
        <f t="shared" si="28"/>
        <v>0</v>
      </c>
    </row>
    <row r="135" spans="1:33" x14ac:dyDescent="0.25">
      <c r="A135" s="344"/>
      <c r="B135" s="11" t="str">
        <f t="shared" si="26"/>
        <v>Perna</v>
      </c>
      <c r="C135" s="11">
        <f t="shared" si="27"/>
        <v>0</v>
      </c>
      <c r="D135" s="11" t="str">
        <f t="shared" si="28"/>
        <v xml:space="preserve">Trapézio </v>
      </c>
      <c r="E135" s="11">
        <f t="shared" si="28"/>
        <v>0</v>
      </c>
      <c r="F135" s="11" t="str">
        <f t="shared" si="28"/>
        <v>Ombro (Cla/Acr)</v>
      </c>
      <c r="G135" s="11">
        <f t="shared" si="28"/>
        <v>0</v>
      </c>
      <c r="H135" s="12" t="str">
        <f t="shared" si="28"/>
        <v>Ombro (Esp)</v>
      </c>
      <c r="I135" s="11">
        <f t="shared" si="28"/>
        <v>0</v>
      </c>
      <c r="J135" s="12" t="str">
        <f t="shared" si="28"/>
        <v>Costa</v>
      </c>
      <c r="K135" s="11">
        <f t="shared" si="28"/>
        <v>0</v>
      </c>
      <c r="L135" s="12" t="str">
        <f t="shared" si="28"/>
        <v>Peito</v>
      </c>
      <c r="M135" s="11">
        <f t="shared" si="28"/>
        <v>0</v>
      </c>
      <c r="N135" s="12" t="str">
        <f t="shared" si="28"/>
        <v>Bíceps</v>
      </c>
      <c r="O135" s="11">
        <f t="shared" si="28"/>
        <v>0</v>
      </c>
      <c r="P135" s="12" t="str">
        <f t="shared" si="28"/>
        <v>Tríceps</v>
      </c>
      <c r="Q135" s="11">
        <f t="shared" si="28"/>
        <v>0</v>
      </c>
      <c r="R135" s="11" t="str">
        <f t="shared" si="28"/>
        <v>AnteBraço</v>
      </c>
      <c r="S135" s="11">
        <f t="shared" si="28"/>
        <v>0</v>
      </c>
      <c r="T135" s="11" t="str">
        <f t="shared" si="28"/>
        <v xml:space="preserve">Glúteo </v>
      </c>
      <c r="U135" s="11">
        <f t="shared" si="28"/>
        <v>0</v>
      </c>
      <c r="V135" s="12" t="str">
        <f t="shared" si="28"/>
        <v xml:space="preserve">Abdutor </v>
      </c>
      <c r="W135" s="11">
        <f t="shared" si="28"/>
        <v>0</v>
      </c>
      <c r="X135" s="12" t="str">
        <f t="shared" si="28"/>
        <v xml:space="preserve">Adutor </v>
      </c>
      <c r="Y135" s="11">
        <f t="shared" si="28"/>
        <v>0</v>
      </c>
      <c r="Z135" s="12" t="str">
        <f t="shared" si="28"/>
        <v>Coxa (Ant)</v>
      </c>
      <c r="AA135" s="11">
        <f t="shared" si="28"/>
        <v>0</v>
      </c>
      <c r="AB135" s="12" t="str">
        <f t="shared" si="28"/>
        <v>Coxa (Pos)</v>
      </c>
      <c r="AC135" s="11">
        <f t="shared" si="28"/>
        <v>0</v>
      </c>
      <c r="AD135" s="12" t="str">
        <f t="shared" si="28"/>
        <v>Perna</v>
      </c>
      <c r="AE135" s="11">
        <f t="shared" si="28"/>
        <v>0</v>
      </c>
      <c r="AF135" s="12" t="str">
        <f t="shared" si="28"/>
        <v>Abdominal</v>
      </c>
      <c r="AG135" s="11">
        <f t="shared" si="28"/>
        <v>0</v>
      </c>
    </row>
    <row r="136" spans="1:33" x14ac:dyDescent="0.25">
      <c r="A136" s="344"/>
      <c r="B136" s="11" t="str">
        <f t="shared" si="26"/>
        <v>Perna</v>
      </c>
      <c r="C136" s="11">
        <f t="shared" si="27"/>
        <v>0</v>
      </c>
      <c r="D136" s="11" t="str">
        <f t="shared" si="28"/>
        <v xml:space="preserve">Trapézio </v>
      </c>
      <c r="E136" s="11">
        <f t="shared" si="28"/>
        <v>0</v>
      </c>
      <c r="F136" s="11" t="str">
        <f t="shared" si="28"/>
        <v>Ombro (Cla/Acr)</v>
      </c>
      <c r="G136" s="11">
        <f t="shared" si="28"/>
        <v>0</v>
      </c>
      <c r="H136" s="12" t="str">
        <f t="shared" si="28"/>
        <v>Ombro (Esp)</v>
      </c>
      <c r="I136" s="11">
        <f t="shared" si="28"/>
        <v>0</v>
      </c>
      <c r="J136" s="12" t="str">
        <f t="shared" si="28"/>
        <v>Costa</v>
      </c>
      <c r="K136" s="11">
        <f t="shared" si="28"/>
        <v>0</v>
      </c>
      <c r="L136" s="12" t="str">
        <f t="shared" si="28"/>
        <v>Peito</v>
      </c>
      <c r="M136" s="11">
        <f t="shared" si="28"/>
        <v>0</v>
      </c>
      <c r="N136" s="12" t="str">
        <f t="shared" si="28"/>
        <v>Bíceps</v>
      </c>
      <c r="O136" s="11">
        <f t="shared" si="28"/>
        <v>0</v>
      </c>
      <c r="P136" s="12" t="str">
        <f t="shared" si="28"/>
        <v>Tríceps</v>
      </c>
      <c r="Q136" s="11">
        <f t="shared" si="28"/>
        <v>0</v>
      </c>
      <c r="R136" s="11" t="str">
        <f t="shared" si="28"/>
        <v>AnteBraço</v>
      </c>
      <c r="S136" s="11">
        <f t="shared" si="28"/>
        <v>0</v>
      </c>
      <c r="T136" s="11" t="str">
        <f t="shared" si="28"/>
        <v xml:space="preserve">Glúteo </v>
      </c>
      <c r="U136" s="11">
        <f t="shared" si="28"/>
        <v>0</v>
      </c>
      <c r="V136" s="12" t="str">
        <f t="shared" si="28"/>
        <v xml:space="preserve">Abdutor </v>
      </c>
      <c r="W136" s="11">
        <f t="shared" si="28"/>
        <v>0</v>
      </c>
      <c r="X136" s="12" t="str">
        <f t="shared" si="28"/>
        <v xml:space="preserve">Adutor </v>
      </c>
      <c r="Y136" s="11">
        <f t="shared" si="28"/>
        <v>0</v>
      </c>
      <c r="Z136" s="12" t="str">
        <f t="shared" si="28"/>
        <v>Coxa (Ant)</v>
      </c>
      <c r="AA136" s="11">
        <f t="shared" si="28"/>
        <v>0</v>
      </c>
      <c r="AB136" s="12" t="str">
        <f t="shared" si="28"/>
        <v>Coxa (Pos)</v>
      </c>
      <c r="AC136" s="11">
        <f t="shared" si="28"/>
        <v>0</v>
      </c>
      <c r="AD136" s="12" t="str">
        <f t="shared" si="28"/>
        <v>Perna</v>
      </c>
      <c r="AE136" s="11">
        <f t="shared" si="28"/>
        <v>0</v>
      </c>
      <c r="AF136" s="12" t="str">
        <f t="shared" si="28"/>
        <v>Abdominal</v>
      </c>
      <c r="AG136" s="11">
        <f t="shared" si="28"/>
        <v>0</v>
      </c>
    </row>
    <row r="137" spans="1:33" x14ac:dyDescent="0.25">
      <c r="A137" s="344"/>
      <c r="B137" s="11" t="str">
        <f t="shared" si="26"/>
        <v>Perna</v>
      </c>
      <c r="C137" s="11">
        <f t="shared" si="27"/>
        <v>0</v>
      </c>
      <c r="D137" s="11" t="str">
        <f t="shared" si="28"/>
        <v xml:space="preserve">Trapézio </v>
      </c>
      <c r="E137" s="11">
        <f t="shared" si="28"/>
        <v>0</v>
      </c>
      <c r="F137" s="11" t="str">
        <f t="shared" si="28"/>
        <v>Ombro (Cla/Acr)</v>
      </c>
      <c r="G137" s="11">
        <f t="shared" si="28"/>
        <v>0</v>
      </c>
      <c r="H137" s="12" t="str">
        <f t="shared" si="28"/>
        <v>Ombro (Esp)</v>
      </c>
      <c r="I137" s="11">
        <f t="shared" si="28"/>
        <v>0</v>
      </c>
      <c r="J137" s="12" t="str">
        <f t="shared" si="28"/>
        <v>Costa</v>
      </c>
      <c r="K137" s="11">
        <f t="shared" si="28"/>
        <v>0</v>
      </c>
      <c r="L137" s="12" t="str">
        <f t="shared" si="28"/>
        <v>Peito</v>
      </c>
      <c r="M137" s="11">
        <f t="shared" si="28"/>
        <v>0</v>
      </c>
      <c r="N137" s="12" t="str">
        <f t="shared" si="28"/>
        <v>Bíceps</v>
      </c>
      <c r="O137" s="11">
        <f t="shared" si="28"/>
        <v>0</v>
      </c>
      <c r="P137" s="12" t="str">
        <f t="shared" si="28"/>
        <v>Tríceps</v>
      </c>
      <c r="Q137" s="11">
        <f t="shared" si="28"/>
        <v>0</v>
      </c>
      <c r="R137" s="11" t="str">
        <f t="shared" si="28"/>
        <v>AnteBraço</v>
      </c>
      <c r="S137" s="11">
        <f t="shared" si="28"/>
        <v>0</v>
      </c>
      <c r="T137" s="11" t="str">
        <f t="shared" si="28"/>
        <v xml:space="preserve">Glúteo </v>
      </c>
      <c r="U137" s="11">
        <f t="shared" si="28"/>
        <v>0</v>
      </c>
      <c r="V137" s="12" t="str">
        <f t="shared" si="28"/>
        <v xml:space="preserve">Abdutor </v>
      </c>
      <c r="W137" s="11">
        <f t="shared" si="28"/>
        <v>0</v>
      </c>
      <c r="X137" s="12" t="str">
        <f t="shared" si="28"/>
        <v xml:space="preserve">Adutor </v>
      </c>
      <c r="Y137" s="11">
        <f t="shared" si="28"/>
        <v>0</v>
      </c>
      <c r="Z137" s="12" t="str">
        <f t="shared" si="28"/>
        <v>Coxa (Ant)</v>
      </c>
      <c r="AA137" s="11">
        <f t="shared" si="28"/>
        <v>0</v>
      </c>
      <c r="AB137" s="12" t="str">
        <f t="shared" si="28"/>
        <v>Coxa (Pos)</v>
      </c>
      <c r="AC137" s="11">
        <f t="shared" si="28"/>
        <v>0</v>
      </c>
      <c r="AD137" s="12" t="str">
        <f t="shared" si="28"/>
        <v>Perna</v>
      </c>
      <c r="AE137" s="11">
        <f t="shared" si="28"/>
        <v>0</v>
      </c>
      <c r="AF137" s="12" t="str">
        <f t="shared" si="28"/>
        <v>Abdominal</v>
      </c>
      <c r="AG137" s="11">
        <f t="shared" si="28"/>
        <v>0</v>
      </c>
    </row>
    <row r="138" spans="1:33" x14ac:dyDescent="0.25">
      <c r="A138" s="344"/>
      <c r="B138" s="11" t="str">
        <f t="shared" si="26"/>
        <v>Perna</v>
      </c>
      <c r="C138" s="11">
        <f t="shared" si="27"/>
        <v>0</v>
      </c>
      <c r="D138" s="11" t="str">
        <f t="shared" si="28"/>
        <v xml:space="preserve">Trapézio </v>
      </c>
      <c r="E138" s="11">
        <f t="shared" si="28"/>
        <v>0</v>
      </c>
      <c r="F138" s="11" t="str">
        <f t="shared" si="28"/>
        <v>Ombro (Cla/Acr)</v>
      </c>
      <c r="G138" s="11">
        <f t="shared" si="28"/>
        <v>0</v>
      </c>
      <c r="H138" s="12" t="str">
        <f t="shared" si="28"/>
        <v>Ombro (Esp)</v>
      </c>
      <c r="I138" s="11">
        <f t="shared" si="28"/>
        <v>0</v>
      </c>
      <c r="J138" s="12" t="str">
        <f t="shared" si="28"/>
        <v>Costa</v>
      </c>
      <c r="K138" s="11">
        <f t="shared" si="28"/>
        <v>0</v>
      </c>
      <c r="L138" s="12" t="str">
        <f t="shared" si="28"/>
        <v>Peito</v>
      </c>
      <c r="M138" s="11">
        <f t="shared" si="28"/>
        <v>0</v>
      </c>
      <c r="N138" s="12" t="str">
        <f t="shared" si="28"/>
        <v>Bíceps</v>
      </c>
      <c r="O138" s="11">
        <f t="shared" si="28"/>
        <v>0</v>
      </c>
      <c r="P138" s="12" t="str">
        <f t="shared" si="28"/>
        <v>Tríceps</v>
      </c>
      <c r="Q138" s="11">
        <f t="shared" si="28"/>
        <v>0</v>
      </c>
      <c r="R138" s="11" t="str">
        <f t="shared" si="28"/>
        <v>AnteBraço</v>
      </c>
      <c r="S138" s="11">
        <f t="shared" si="28"/>
        <v>0</v>
      </c>
      <c r="T138" s="11" t="str">
        <f t="shared" si="28"/>
        <v xml:space="preserve">Glúteo </v>
      </c>
      <c r="U138" s="11">
        <f t="shared" si="28"/>
        <v>0</v>
      </c>
      <c r="V138" s="12" t="str">
        <f t="shared" si="28"/>
        <v xml:space="preserve">Abdutor </v>
      </c>
      <c r="W138" s="11">
        <f t="shared" si="28"/>
        <v>0</v>
      </c>
      <c r="X138" s="12" t="str">
        <f t="shared" si="28"/>
        <v xml:space="preserve">Adutor </v>
      </c>
      <c r="Y138" s="11">
        <f t="shared" si="28"/>
        <v>0</v>
      </c>
      <c r="Z138" s="12" t="str">
        <f t="shared" si="28"/>
        <v>Coxa (Ant)</v>
      </c>
      <c r="AA138" s="11">
        <f t="shared" si="28"/>
        <v>0</v>
      </c>
      <c r="AB138" s="12" t="str">
        <f t="shared" si="28"/>
        <v>Coxa (Pos)</v>
      </c>
      <c r="AC138" s="11">
        <f t="shared" si="28"/>
        <v>0</v>
      </c>
      <c r="AD138" s="12" t="str">
        <f t="shared" si="28"/>
        <v>Perna</v>
      </c>
      <c r="AE138" s="11">
        <f t="shared" si="28"/>
        <v>0</v>
      </c>
      <c r="AF138" s="12" t="str">
        <f t="shared" si="28"/>
        <v>Abdominal</v>
      </c>
      <c r="AG138" s="11">
        <f t="shared" si="28"/>
        <v>0</v>
      </c>
    </row>
    <row r="139" spans="1:33" x14ac:dyDescent="0.25">
      <c r="A139" s="344"/>
      <c r="B139" s="11" t="str">
        <f t="shared" si="26"/>
        <v>Perna</v>
      </c>
      <c r="C139" s="11">
        <f t="shared" si="27"/>
        <v>0</v>
      </c>
      <c r="D139" s="11" t="str">
        <f t="shared" si="28"/>
        <v xml:space="preserve">Trapézio </v>
      </c>
      <c r="E139" s="11">
        <f t="shared" si="28"/>
        <v>0</v>
      </c>
      <c r="F139" s="11" t="str">
        <f t="shared" si="28"/>
        <v>Ombro (Cla/Acr)</v>
      </c>
      <c r="G139" s="11">
        <f t="shared" si="28"/>
        <v>0</v>
      </c>
      <c r="H139" s="12" t="str">
        <f t="shared" si="28"/>
        <v>Ombro (Esp)</v>
      </c>
      <c r="I139" s="11">
        <f t="shared" si="28"/>
        <v>0</v>
      </c>
      <c r="J139" s="12" t="str">
        <f t="shared" si="28"/>
        <v>Costa</v>
      </c>
      <c r="K139" s="11">
        <f t="shared" si="28"/>
        <v>0</v>
      </c>
      <c r="L139" s="12" t="str">
        <f t="shared" si="28"/>
        <v>Peito</v>
      </c>
      <c r="M139" s="11">
        <f t="shared" si="28"/>
        <v>0</v>
      </c>
      <c r="N139" s="12" t="str">
        <f t="shared" si="28"/>
        <v>Bíceps</v>
      </c>
      <c r="O139" s="11">
        <f t="shared" si="28"/>
        <v>0</v>
      </c>
      <c r="P139" s="12" t="str">
        <f t="shared" si="28"/>
        <v>Tríceps</v>
      </c>
      <c r="Q139" s="11">
        <f t="shared" si="28"/>
        <v>0</v>
      </c>
      <c r="R139" s="11" t="str">
        <f t="shared" si="28"/>
        <v>AnteBraço</v>
      </c>
      <c r="S139" s="11">
        <f t="shared" si="28"/>
        <v>0</v>
      </c>
      <c r="T139" s="11" t="str">
        <f t="shared" si="28"/>
        <v xml:space="preserve">Glúteo </v>
      </c>
      <c r="U139" s="11">
        <f t="shared" si="28"/>
        <v>0</v>
      </c>
      <c r="V139" s="12" t="str">
        <f t="shared" si="28"/>
        <v xml:space="preserve">Abdutor </v>
      </c>
      <c r="W139" s="11">
        <f t="shared" si="28"/>
        <v>0</v>
      </c>
      <c r="X139" s="12" t="str">
        <f t="shared" si="28"/>
        <v xml:space="preserve">Adutor </v>
      </c>
      <c r="Y139" s="11">
        <f t="shared" si="28"/>
        <v>0</v>
      </c>
      <c r="Z139" s="12" t="str">
        <f t="shared" si="28"/>
        <v>Coxa (Ant)</v>
      </c>
      <c r="AA139" s="11">
        <f t="shared" si="28"/>
        <v>0</v>
      </c>
      <c r="AB139" s="12" t="str">
        <f t="shared" si="28"/>
        <v>Coxa (Pos)</v>
      </c>
      <c r="AC139" s="11">
        <f t="shared" si="28"/>
        <v>0</v>
      </c>
      <c r="AD139" s="12" t="str">
        <f t="shared" si="28"/>
        <v>Perna</v>
      </c>
      <c r="AE139" s="11">
        <f t="shared" si="28"/>
        <v>0</v>
      </c>
      <c r="AF139" s="12" t="str">
        <f t="shared" si="28"/>
        <v>Abdominal</v>
      </c>
      <c r="AG139" s="11">
        <f t="shared" si="28"/>
        <v>0</v>
      </c>
    </row>
    <row r="140" spans="1:33" x14ac:dyDescent="0.25">
      <c r="A140" s="344"/>
      <c r="B140" s="11" t="str">
        <f t="shared" si="26"/>
        <v>Perna</v>
      </c>
      <c r="C140" s="11">
        <f t="shared" si="27"/>
        <v>0</v>
      </c>
      <c r="D140" s="11" t="str">
        <f t="shared" si="28"/>
        <v xml:space="preserve">Trapézio </v>
      </c>
      <c r="E140" s="11">
        <f t="shared" si="28"/>
        <v>0</v>
      </c>
      <c r="F140" s="11" t="str">
        <f t="shared" si="28"/>
        <v>Ombro (Cla/Acr)</v>
      </c>
      <c r="G140" s="11">
        <f t="shared" si="28"/>
        <v>0</v>
      </c>
      <c r="H140" s="12" t="str">
        <f t="shared" si="28"/>
        <v>Ombro (Esp)</v>
      </c>
      <c r="I140" s="11">
        <f t="shared" si="28"/>
        <v>0</v>
      </c>
      <c r="J140" s="12" t="str">
        <f t="shared" si="28"/>
        <v>Costa</v>
      </c>
      <c r="K140" s="11">
        <f t="shared" si="28"/>
        <v>0</v>
      </c>
      <c r="L140" s="12" t="str">
        <f t="shared" si="28"/>
        <v>Peito</v>
      </c>
      <c r="M140" s="11">
        <f t="shared" si="28"/>
        <v>0</v>
      </c>
      <c r="N140" s="12" t="str">
        <f t="shared" si="28"/>
        <v>Bíceps</v>
      </c>
      <c r="O140" s="11">
        <f t="shared" si="28"/>
        <v>0</v>
      </c>
      <c r="P140" s="12" t="str">
        <f t="shared" si="28"/>
        <v>Tríceps</v>
      </c>
      <c r="Q140" s="11">
        <f t="shared" si="28"/>
        <v>0</v>
      </c>
      <c r="R140" s="11" t="str">
        <f t="shared" si="28"/>
        <v>AnteBraço</v>
      </c>
      <c r="S140" s="11">
        <f t="shared" si="28"/>
        <v>0</v>
      </c>
      <c r="T140" s="11" t="str">
        <f t="shared" si="28"/>
        <v xml:space="preserve">Glúteo </v>
      </c>
      <c r="U140" s="11">
        <f t="shared" si="28"/>
        <v>0</v>
      </c>
      <c r="V140" s="12" t="str">
        <f t="shared" si="28"/>
        <v xml:space="preserve">Abdutor </v>
      </c>
      <c r="W140" s="11">
        <f t="shared" si="28"/>
        <v>0</v>
      </c>
      <c r="X140" s="12" t="str">
        <f t="shared" si="28"/>
        <v xml:space="preserve">Adutor </v>
      </c>
      <c r="Y140" s="11">
        <f t="shared" si="28"/>
        <v>0</v>
      </c>
      <c r="Z140" s="12" t="str">
        <f t="shared" si="28"/>
        <v>Coxa (Ant)</v>
      </c>
      <c r="AA140" s="11">
        <f t="shared" si="28"/>
        <v>0</v>
      </c>
      <c r="AB140" s="12" t="str">
        <f t="shared" si="28"/>
        <v>Coxa (Pos)</v>
      </c>
      <c r="AC140" s="11">
        <f t="shared" si="28"/>
        <v>0</v>
      </c>
      <c r="AD140" s="12" t="str">
        <f t="shared" si="28"/>
        <v>Perna</v>
      </c>
      <c r="AE140" s="11">
        <f t="shared" si="28"/>
        <v>0</v>
      </c>
      <c r="AF140" s="12" t="str">
        <f t="shared" si="28"/>
        <v>Abdominal</v>
      </c>
      <c r="AG140" s="11">
        <f t="shared" si="28"/>
        <v>0</v>
      </c>
    </row>
    <row r="141" spans="1:3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:33" x14ac:dyDescent="0.25">
      <c r="A142" s="11" t="s">
        <v>40</v>
      </c>
      <c r="B142" s="11" t="s">
        <v>41</v>
      </c>
      <c r="C142" s="11"/>
      <c r="D142" s="341" t="str">
        <f>D122</f>
        <v xml:space="preserve">Trapézio </v>
      </c>
      <c r="E142" s="341"/>
      <c r="F142" s="341" t="str">
        <f>F122</f>
        <v>Ombro (Cla/Acr)</v>
      </c>
      <c r="G142" s="341"/>
      <c r="H142" s="341" t="str">
        <f>H122</f>
        <v>Ombro (Esp)</v>
      </c>
      <c r="I142" s="341"/>
      <c r="J142" s="341" t="str">
        <f>J122</f>
        <v>Costa</v>
      </c>
      <c r="K142" s="341"/>
      <c r="L142" s="341" t="str">
        <f>L122</f>
        <v>Peito</v>
      </c>
      <c r="M142" s="341"/>
      <c r="N142" s="341" t="str">
        <f>N122</f>
        <v>Bíceps</v>
      </c>
      <c r="O142" s="341"/>
      <c r="P142" s="341" t="str">
        <f>P122</f>
        <v>Tríceps</v>
      </c>
      <c r="Q142" s="341"/>
      <c r="R142" s="341" t="str">
        <f>R122</f>
        <v>AnteBraço</v>
      </c>
      <c r="S142" s="341"/>
      <c r="T142" s="341" t="str">
        <f>T122</f>
        <v xml:space="preserve">Glúteo </v>
      </c>
      <c r="U142" s="341"/>
      <c r="V142" s="341" t="str">
        <f>V122</f>
        <v xml:space="preserve">Abdutor </v>
      </c>
      <c r="W142" s="341"/>
      <c r="X142" s="341" t="str">
        <f>X122</f>
        <v xml:space="preserve">Adutor </v>
      </c>
      <c r="Y142" s="341"/>
      <c r="Z142" s="341" t="str">
        <f>Z122</f>
        <v>Coxa (Ant)</v>
      </c>
      <c r="AA142" s="341"/>
      <c r="AB142" s="341" t="str">
        <f>AB122</f>
        <v>Coxa (Pos)</v>
      </c>
      <c r="AC142" s="341"/>
      <c r="AD142" s="341" t="str">
        <f>AD122</f>
        <v>Perna</v>
      </c>
      <c r="AE142" s="341"/>
      <c r="AF142" s="341" t="str">
        <f>AF122</f>
        <v>Abdominal</v>
      </c>
      <c r="AG142" s="341"/>
    </row>
    <row r="143" spans="1:33" x14ac:dyDescent="0.25">
      <c r="A143" s="11"/>
      <c r="B143" s="343" t="str">
        <f>Planilha!D102</f>
        <v>Abdominal</v>
      </c>
      <c r="C143" s="34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1:33" x14ac:dyDescent="0.25">
      <c r="A144" s="344">
        <v>8</v>
      </c>
      <c r="B144" s="11" t="str">
        <f>B143</f>
        <v>Abdominal</v>
      </c>
      <c r="C144" s="11" t="str">
        <f>IF(AND(B144=D144),E144,IF(AND(B144=F144),G144,IF(AND(B144=H144),I144,IF(AND(B144=J144),K144,IF(AND(B144=L144),M144,IF(AND(B144=N144),O144,IF(AND(B144=P144),Q144,IF(AND(B144=R144),S144,IF(AND(B144=T144),U144,IF(AND(B144=V144),W144,IF(AND(B144=X144),Y144,IF(AND(B144=Z144),AA144,IF(AND(B144=AB144),AC144,IF(AND(B144=AD144),AE144,IF(AND(B144=AF144),AG144," ")))))))))))))))</f>
        <v>Elevação de pernas</v>
      </c>
      <c r="D144" s="11" t="str">
        <f t="shared" ref="D144:AG152" si="29">D124</f>
        <v xml:space="preserve">Trapézio </v>
      </c>
      <c r="E144" s="11" t="str">
        <f t="shared" si="29"/>
        <v>Elevação de ombros</v>
      </c>
      <c r="F144" s="11" t="str">
        <f t="shared" si="29"/>
        <v>Ombro (Cla/Acr)</v>
      </c>
      <c r="G144" s="11" t="str">
        <f t="shared" si="29"/>
        <v>Desenvolvimento</v>
      </c>
      <c r="H144" s="12" t="str">
        <f t="shared" si="29"/>
        <v>Ombro (Esp)</v>
      </c>
      <c r="I144" s="11" t="str">
        <f t="shared" si="29"/>
        <v>Voador inv.</v>
      </c>
      <c r="J144" s="12" t="str">
        <f t="shared" si="29"/>
        <v>Costa</v>
      </c>
      <c r="K144" s="11" t="str">
        <f t="shared" si="29"/>
        <v>Puxada à frente</v>
      </c>
      <c r="L144" s="12" t="str">
        <f t="shared" si="29"/>
        <v>Peito</v>
      </c>
      <c r="M144" s="11" t="str">
        <f t="shared" si="29"/>
        <v>Supino</v>
      </c>
      <c r="N144" s="12" t="str">
        <f t="shared" si="29"/>
        <v>Bíceps</v>
      </c>
      <c r="O144" s="11" t="str">
        <f t="shared" si="29"/>
        <v>Rosca direta</v>
      </c>
      <c r="P144" s="12" t="str">
        <f t="shared" si="29"/>
        <v>Tríceps</v>
      </c>
      <c r="Q144" s="11" t="str">
        <f t="shared" si="29"/>
        <v>Rosca testa</v>
      </c>
      <c r="R144" s="11" t="str">
        <f t="shared" si="29"/>
        <v>AnteBraço</v>
      </c>
      <c r="S144" s="11" t="str">
        <f t="shared" si="29"/>
        <v>Rosca punho</v>
      </c>
      <c r="T144" s="11" t="str">
        <f t="shared" si="29"/>
        <v xml:space="preserve">Glúteo </v>
      </c>
      <c r="U144" s="11" t="str">
        <f t="shared" si="29"/>
        <v>Glúteo em pé</v>
      </c>
      <c r="V144" s="12" t="str">
        <f t="shared" si="29"/>
        <v xml:space="preserve">Abdutor </v>
      </c>
      <c r="W144" s="11" t="str">
        <f t="shared" si="29"/>
        <v>Abdutor maq.</v>
      </c>
      <c r="X144" s="12" t="str">
        <f t="shared" si="29"/>
        <v xml:space="preserve">Adutor </v>
      </c>
      <c r="Y144" s="11" t="str">
        <f t="shared" si="29"/>
        <v>Adutor maq</v>
      </c>
      <c r="Z144" s="12" t="str">
        <f t="shared" si="29"/>
        <v>Coxa (Ant)</v>
      </c>
      <c r="AA144" s="11" t="str">
        <f t="shared" si="29"/>
        <v>Agachamento</v>
      </c>
      <c r="AB144" s="12" t="str">
        <f t="shared" si="29"/>
        <v>Coxa (Pos)</v>
      </c>
      <c r="AC144" s="11" t="str">
        <f t="shared" si="29"/>
        <v>Stiff</v>
      </c>
      <c r="AD144" s="12" t="str">
        <f t="shared" si="29"/>
        <v>Perna</v>
      </c>
      <c r="AE144" s="11" t="str">
        <f t="shared" si="29"/>
        <v>Gêmeos em pé</v>
      </c>
      <c r="AF144" s="12" t="str">
        <f t="shared" si="29"/>
        <v>Abdominal</v>
      </c>
      <c r="AG144" s="11" t="str">
        <f t="shared" si="29"/>
        <v>Elevação de pernas</v>
      </c>
    </row>
    <row r="145" spans="1:33" x14ac:dyDescent="0.25">
      <c r="A145" s="344"/>
      <c r="B145" s="11" t="str">
        <f t="shared" ref="B145:B160" si="30">B144</f>
        <v>Abdominal</v>
      </c>
      <c r="C145" s="11" t="str">
        <f t="shared" ref="C145:C160" si="31">IF(AND(B145=D145),E145,IF(AND(B145=F145),G145,IF(AND(B145=H145),I145,IF(AND(B145=J145),K145,IF(AND(B145=L145),M145,IF(AND(B145=N145),O145,IF(AND(B145=P145),Q145,IF(AND(B145=R145),S145,IF(AND(B145=T145),U145,IF(AND(B145=V145),W145,IF(AND(B145=X145),Y145,IF(AND(B145=Z145),AA145,IF(AND(B145=AB145),AC145,IF(AND(B145=AD145),AE145,IF(AND(B145=AF145),AG145," ")))))))))))))))</f>
        <v>Supra-abdominal</v>
      </c>
      <c r="D145" s="11" t="str">
        <f t="shared" si="29"/>
        <v xml:space="preserve">Trapézio </v>
      </c>
      <c r="E145" s="11" t="str">
        <f t="shared" si="29"/>
        <v>Remada alta</v>
      </c>
      <c r="F145" s="11" t="str">
        <f t="shared" si="29"/>
        <v>Ombro (Cla/Acr)</v>
      </c>
      <c r="G145" s="11" t="str">
        <f t="shared" si="29"/>
        <v>Levantamento lateral</v>
      </c>
      <c r="H145" s="12" t="str">
        <f t="shared" si="29"/>
        <v>Ombro (Esp)</v>
      </c>
      <c r="I145" s="11" t="str">
        <f t="shared" si="29"/>
        <v>Crucifixo inv.</v>
      </c>
      <c r="J145" s="12" t="str">
        <f t="shared" si="29"/>
        <v>Costa</v>
      </c>
      <c r="K145" s="11" t="str">
        <f t="shared" si="29"/>
        <v>Remada sentada</v>
      </c>
      <c r="L145" s="12" t="str">
        <f t="shared" si="29"/>
        <v>Peito</v>
      </c>
      <c r="M145" s="11" t="str">
        <f t="shared" si="29"/>
        <v>Supino inclinado</v>
      </c>
      <c r="N145" s="12" t="str">
        <f t="shared" si="29"/>
        <v>Bíceps</v>
      </c>
      <c r="O145" s="11" t="str">
        <f t="shared" si="29"/>
        <v>Rosca alternada</v>
      </c>
      <c r="P145" s="12" t="str">
        <f t="shared" si="29"/>
        <v>Tríceps</v>
      </c>
      <c r="Q145" s="11" t="str">
        <f t="shared" si="29"/>
        <v>Rosca francesa</v>
      </c>
      <c r="R145" s="11" t="str">
        <f t="shared" si="29"/>
        <v>AnteBraço</v>
      </c>
      <c r="S145" s="11" t="str">
        <f t="shared" si="29"/>
        <v>Rosca punho inv.</v>
      </c>
      <c r="T145" s="11" t="str">
        <f t="shared" si="29"/>
        <v xml:space="preserve">Glúteo </v>
      </c>
      <c r="U145" s="11" t="str">
        <f t="shared" si="29"/>
        <v>Glúteo 4 apoios</v>
      </c>
      <c r="V145" s="12" t="str">
        <f t="shared" si="29"/>
        <v xml:space="preserve">Abdutor </v>
      </c>
      <c r="W145" s="11" t="str">
        <f t="shared" si="29"/>
        <v>Abdutor apo.</v>
      </c>
      <c r="X145" s="12" t="str">
        <f t="shared" si="29"/>
        <v xml:space="preserve">Adutor </v>
      </c>
      <c r="Y145" s="11" t="str">
        <f t="shared" si="29"/>
        <v>Adutor apo.</v>
      </c>
      <c r="Z145" s="12" t="str">
        <f t="shared" si="29"/>
        <v>Coxa (Ant)</v>
      </c>
      <c r="AA145" s="11" t="str">
        <f t="shared" si="29"/>
        <v>Agachamento hack</v>
      </c>
      <c r="AB145" s="12" t="str">
        <f t="shared" si="29"/>
        <v>Coxa (Pos)</v>
      </c>
      <c r="AC145" s="11" t="str">
        <f t="shared" si="29"/>
        <v>Flexão de perna</v>
      </c>
      <c r="AD145" s="12" t="str">
        <f t="shared" si="29"/>
        <v>Perna</v>
      </c>
      <c r="AE145" s="11" t="str">
        <f t="shared" si="29"/>
        <v>Gêmeos sentado</v>
      </c>
      <c r="AF145" s="12" t="str">
        <f t="shared" si="29"/>
        <v>Abdominal</v>
      </c>
      <c r="AG145" s="11" t="str">
        <f t="shared" si="29"/>
        <v>Supra-abdominal</v>
      </c>
    </row>
    <row r="146" spans="1:33" x14ac:dyDescent="0.25">
      <c r="A146" s="344"/>
      <c r="B146" s="11" t="str">
        <f t="shared" si="30"/>
        <v>Abdominal</v>
      </c>
      <c r="C146" s="11" t="str">
        <f t="shared" si="31"/>
        <v>Flexão lateral</v>
      </c>
      <c r="D146" s="11" t="str">
        <f t="shared" si="29"/>
        <v xml:space="preserve">Trapézio </v>
      </c>
      <c r="E146" s="11">
        <f t="shared" si="29"/>
        <v>0</v>
      </c>
      <c r="F146" s="11" t="str">
        <f t="shared" si="29"/>
        <v>Ombro (Cla/Acr)</v>
      </c>
      <c r="G146" s="11" t="str">
        <f t="shared" si="29"/>
        <v>Elevação frontal</v>
      </c>
      <c r="H146" s="12" t="str">
        <f t="shared" si="29"/>
        <v>Ombro (Esp)</v>
      </c>
      <c r="I146" s="11">
        <f t="shared" si="29"/>
        <v>0</v>
      </c>
      <c r="J146" s="12" t="str">
        <f t="shared" si="29"/>
        <v>Costa</v>
      </c>
      <c r="K146" s="11" t="str">
        <f t="shared" si="29"/>
        <v>Remada unilteral</v>
      </c>
      <c r="L146" s="12" t="str">
        <f t="shared" si="29"/>
        <v>Peito</v>
      </c>
      <c r="M146" s="11" t="str">
        <f t="shared" si="29"/>
        <v>Supino declinado</v>
      </c>
      <c r="N146" s="12" t="str">
        <f t="shared" si="29"/>
        <v>Bíceps</v>
      </c>
      <c r="O146" s="11" t="str">
        <f t="shared" si="29"/>
        <v>Rosca concentrada</v>
      </c>
      <c r="P146" s="12" t="str">
        <f t="shared" si="29"/>
        <v>Tríceps</v>
      </c>
      <c r="Q146" s="11" t="str">
        <f t="shared" si="29"/>
        <v>Extensão de cotovelo (cabo)</v>
      </c>
      <c r="R146" s="11" t="str">
        <f t="shared" si="29"/>
        <v>AnteBraço</v>
      </c>
      <c r="S146" s="11" t="str">
        <f t="shared" si="29"/>
        <v>Rosca direta peg. pro.</v>
      </c>
      <c r="T146" s="11" t="str">
        <f t="shared" si="29"/>
        <v xml:space="preserve">Glúteo </v>
      </c>
      <c r="U146" s="11">
        <f t="shared" si="29"/>
        <v>0</v>
      </c>
      <c r="V146" s="12" t="str">
        <f t="shared" si="29"/>
        <v xml:space="preserve">Abdutor </v>
      </c>
      <c r="W146" s="11" t="str">
        <f t="shared" si="29"/>
        <v>Abdutor cabo</v>
      </c>
      <c r="X146" s="12" t="str">
        <f t="shared" si="29"/>
        <v xml:space="preserve">Adutor </v>
      </c>
      <c r="Y146" s="11" t="str">
        <f t="shared" si="29"/>
        <v>Adutor cabo</v>
      </c>
      <c r="Z146" s="12" t="str">
        <f t="shared" si="29"/>
        <v>Coxa (Ant)</v>
      </c>
      <c r="AA146" s="11" t="str">
        <f t="shared" si="29"/>
        <v>Extensão de perna</v>
      </c>
      <c r="AB146" s="12" t="str">
        <f t="shared" si="29"/>
        <v>Coxa (Pos)</v>
      </c>
      <c r="AC146" s="11" t="str">
        <f t="shared" si="29"/>
        <v>Flexora em pé</v>
      </c>
      <c r="AD146" s="12" t="str">
        <f t="shared" si="29"/>
        <v>Perna</v>
      </c>
      <c r="AE146" s="11" t="str">
        <f t="shared" si="29"/>
        <v>Burrinho maq.</v>
      </c>
      <c r="AF146" s="12" t="str">
        <f t="shared" si="29"/>
        <v>Abdominal</v>
      </c>
      <c r="AG146" s="11" t="str">
        <f t="shared" si="29"/>
        <v>Flexão lateral</v>
      </c>
    </row>
    <row r="147" spans="1:33" x14ac:dyDescent="0.25">
      <c r="A147" s="344"/>
      <c r="B147" s="11" t="str">
        <f t="shared" si="30"/>
        <v>Abdominal</v>
      </c>
      <c r="C147" s="11">
        <f t="shared" si="31"/>
        <v>0</v>
      </c>
      <c r="D147" s="11" t="str">
        <f t="shared" si="29"/>
        <v xml:space="preserve">Trapézio </v>
      </c>
      <c r="E147" s="11">
        <f t="shared" si="29"/>
        <v>0</v>
      </c>
      <c r="F147" s="11" t="str">
        <f t="shared" si="29"/>
        <v>Ombro (Cla/Acr)</v>
      </c>
      <c r="G147" s="11">
        <f t="shared" si="29"/>
        <v>0</v>
      </c>
      <c r="H147" s="12" t="str">
        <f t="shared" si="29"/>
        <v>Ombro (Esp)</v>
      </c>
      <c r="I147" s="11">
        <f t="shared" si="29"/>
        <v>0</v>
      </c>
      <c r="J147" s="12" t="str">
        <f t="shared" si="29"/>
        <v>Costa</v>
      </c>
      <c r="K147" s="11" t="str">
        <f t="shared" si="29"/>
        <v>Remada curvada</v>
      </c>
      <c r="L147" s="12" t="str">
        <f t="shared" si="29"/>
        <v>Peito</v>
      </c>
      <c r="M147" s="11" t="str">
        <f t="shared" si="29"/>
        <v>Crucifixo</v>
      </c>
      <c r="N147" s="12" t="str">
        <f t="shared" si="29"/>
        <v>Bíceps</v>
      </c>
      <c r="O147" s="11" t="str">
        <f t="shared" si="29"/>
        <v>Rosca scott</v>
      </c>
      <c r="P147" s="12" t="str">
        <f t="shared" si="29"/>
        <v>Tríceps</v>
      </c>
      <c r="Q147" s="11">
        <f t="shared" si="29"/>
        <v>0</v>
      </c>
      <c r="R147" s="11" t="str">
        <f t="shared" si="29"/>
        <v>AnteBraço</v>
      </c>
      <c r="S147" s="11" t="str">
        <f t="shared" si="29"/>
        <v>Extensão de cotovelo</v>
      </c>
      <c r="T147" s="11" t="str">
        <f t="shared" si="29"/>
        <v xml:space="preserve">Glúteo </v>
      </c>
      <c r="U147" s="11">
        <f t="shared" si="29"/>
        <v>0</v>
      </c>
      <c r="V147" s="12" t="str">
        <f t="shared" si="29"/>
        <v xml:space="preserve">Abdutor </v>
      </c>
      <c r="W147" s="11">
        <f t="shared" si="29"/>
        <v>0</v>
      </c>
      <c r="X147" s="12" t="str">
        <f t="shared" si="29"/>
        <v xml:space="preserve">Adutor </v>
      </c>
      <c r="Y147" s="11">
        <f t="shared" si="29"/>
        <v>0</v>
      </c>
      <c r="Z147" s="12" t="str">
        <f t="shared" si="29"/>
        <v>Coxa (Ant)</v>
      </c>
      <c r="AA147" s="11" t="str">
        <f t="shared" si="29"/>
        <v>Leg press</v>
      </c>
      <c r="AB147" s="12" t="str">
        <f t="shared" si="29"/>
        <v>Coxa (Pos)</v>
      </c>
      <c r="AC147" s="11" t="str">
        <f t="shared" si="29"/>
        <v>Flexora sentado</v>
      </c>
      <c r="AD147" s="12" t="str">
        <f t="shared" si="29"/>
        <v>Perna</v>
      </c>
      <c r="AE147" s="11" t="str">
        <f t="shared" si="29"/>
        <v>Tibial</v>
      </c>
      <c r="AF147" s="12" t="str">
        <f t="shared" si="29"/>
        <v>Abdominal</v>
      </c>
      <c r="AG147" s="11">
        <f t="shared" si="29"/>
        <v>0</v>
      </c>
    </row>
    <row r="148" spans="1:33" x14ac:dyDescent="0.25">
      <c r="A148" s="344"/>
      <c r="B148" s="11" t="str">
        <f t="shared" si="30"/>
        <v>Abdominal</v>
      </c>
      <c r="C148" s="11">
        <f t="shared" si="31"/>
        <v>0</v>
      </c>
      <c r="D148" s="11" t="str">
        <f t="shared" si="29"/>
        <v xml:space="preserve">Trapézio </v>
      </c>
      <c r="E148" s="11">
        <f t="shared" si="29"/>
        <v>0</v>
      </c>
      <c r="F148" s="11" t="str">
        <f t="shared" si="29"/>
        <v>Ombro (Cla/Acr)</v>
      </c>
      <c r="G148" s="11">
        <f t="shared" si="29"/>
        <v>0</v>
      </c>
      <c r="H148" s="12" t="str">
        <f t="shared" si="29"/>
        <v>Ombro (Esp)</v>
      </c>
      <c r="I148" s="11">
        <f t="shared" si="29"/>
        <v>0</v>
      </c>
      <c r="J148" s="12" t="str">
        <f t="shared" si="29"/>
        <v>Costa</v>
      </c>
      <c r="K148" s="11" t="str">
        <f t="shared" si="29"/>
        <v>Levantamento terra</v>
      </c>
      <c r="L148" s="12" t="str">
        <f t="shared" si="29"/>
        <v>Peito</v>
      </c>
      <c r="M148" s="11" t="str">
        <f t="shared" si="29"/>
        <v>Cross over</v>
      </c>
      <c r="N148" s="12" t="str">
        <f t="shared" si="29"/>
        <v>Bíceps</v>
      </c>
      <c r="O148" s="11">
        <f t="shared" si="29"/>
        <v>0</v>
      </c>
      <c r="P148" s="12" t="str">
        <f t="shared" si="29"/>
        <v>Tríceps</v>
      </c>
      <c r="Q148" s="11">
        <f t="shared" si="29"/>
        <v>0</v>
      </c>
      <c r="R148" s="11" t="str">
        <f t="shared" si="29"/>
        <v>AnteBraço</v>
      </c>
      <c r="S148" s="11" t="str">
        <f t="shared" si="29"/>
        <v>Extensão cot. uni.</v>
      </c>
      <c r="T148" s="11" t="str">
        <f t="shared" si="29"/>
        <v xml:space="preserve">Glúteo </v>
      </c>
      <c r="U148" s="11">
        <f t="shared" si="29"/>
        <v>0</v>
      </c>
      <c r="V148" s="12" t="str">
        <f t="shared" si="29"/>
        <v xml:space="preserve">Abdutor </v>
      </c>
      <c r="W148" s="11">
        <f t="shared" si="29"/>
        <v>0</v>
      </c>
      <c r="X148" s="12" t="str">
        <f t="shared" si="29"/>
        <v xml:space="preserve">Adutor </v>
      </c>
      <c r="Y148" s="11">
        <f t="shared" si="29"/>
        <v>0</v>
      </c>
      <c r="Z148" s="12" t="str">
        <f t="shared" si="29"/>
        <v>Coxa (Ant)</v>
      </c>
      <c r="AA148" s="11" t="str">
        <f t="shared" si="29"/>
        <v>Avanço</v>
      </c>
      <c r="AB148" s="12" t="str">
        <f t="shared" si="29"/>
        <v>Coxa (Pos)</v>
      </c>
      <c r="AC148" s="11">
        <f t="shared" si="29"/>
        <v>0</v>
      </c>
      <c r="AD148" s="12" t="str">
        <f t="shared" si="29"/>
        <v>Perna</v>
      </c>
      <c r="AE148" s="11">
        <f t="shared" si="29"/>
        <v>0</v>
      </c>
      <c r="AF148" s="12" t="str">
        <f t="shared" si="29"/>
        <v>Abdominal</v>
      </c>
      <c r="AG148" s="11">
        <f t="shared" si="29"/>
        <v>0</v>
      </c>
    </row>
    <row r="149" spans="1:33" x14ac:dyDescent="0.25">
      <c r="A149" s="344"/>
      <c r="B149" s="11" t="str">
        <f t="shared" si="30"/>
        <v>Abdominal</v>
      </c>
      <c r="C149" s="11">
        <f t="shared" si="31"/>
        <v>0</v>
      </c>
      <c r="D149" s="11" t="str">
        <f t="shared" si="29"/>
        <v xml:space="preserve">Trapézio </v>
      </c>
      <c r="E149" s="11">
        <f t="shared" si="29"/>
        <v>0</v>
      </c>
      <c r="F149" s="11" t="str">
        <f t="shared" si="29"/>
        <v>Ombro (Cla/Acr)</v>
      </c>
      <c r="G149" s="11">
        <f t="shared" si="29"/>
        <v>0</v>
      </c>
      <c r="H149" s="12" t="str">
        <f t="shared" si="29"/>
        <v>Ombro (Esp)</v>
      </c>
      <c r="I149" s="11">
        <f t="shared" si="29"/>
        <v>0</v>
      </c>
      <c r="J149" s="12" t="str">
        <f t="shared" si="29"/>
        <v>Costa</v>
      </c>
      <c r="K149" s="11" t="str">
        <f t="shared" si="29"/>
        <v>Hiperextensão</v>
      </c>
      <c r="L149" s="12" t="str">
        <f t="shared" si="29"/>
        <v>Peito</v>
      </c>
      <c r="M149" s="11" t="str">
        <f t="shared" si="29"/>
        <v>Voador</v>
      </c>
      <c r="N149" s="12" t="str">
        <f t="shared" si="29"/>
        <v>Bíceps</v>
      </c>
      <c r="O149" s="11">
        <f t="shared" si="29"/>
        <v>0</v>
      </c>
      <c r="P149" s="12" t="str">
        <f t="shared" si="29"/>
        <v>Tríceps</v>
      </c>
      <c r="Q149" s="11">
        <f t="shared" si="29"/>
        <v>0</v>
      </c>
      <c r="R149" s="11" t="str">
        <f t="shared" si="29"/>
        <v>AnteBraço</v>
      </c>
      <c r="S149" s="11" t="str">
        <f t="shared" si="29"/>
        <v>Tríceps uni. Curvado</v>
      </c>
      <c r="T149" s="11" t="str">
        <f t="shared" si="29"/>
        <v xml:space="preserve">Glúteo </v>
      </c>
      <c r="U149" s="11">
        <f t="shared" si="29"/>
        <v>0</v>
      </c>
      <c r="V149" s="12" t="str">
        <f t="shared" si="29"/>
        <v xml:space="preserve">Abdutor </v>
      </c>
      <c r="W149" s="11">
        <f t="shared" si="29"/>
        <v>0</v>
      </c>
      <c r="X149" s="12" t="str">
        <f t="shared" si="29"/>
        <v xml:space="preserve">Adutor </v>
      </c>
      <c r="Y149" s="11">
        <f t="shared" si="29"/>
        <v>0</v>
      </c>
      <c r="Z149" s="12" t="str">
        <f t="shared" si="29"/>
        <v>Coxa (Ant)</v>
      </c>
      <c r="AA149" s="11">
        <f t="shared" si="29"/>
        <v>0</v>
      </c>
      <c r="AB149" s="12" t="str">
        <f t="shared" si="29"/>
        <v>Coxa (Pos)</v>
      </c>
      <c r="AC149" s="11">
        <f t="shared" si="29"/>
        <v>0</v>
      </c>
      <c r="AD149" s="12" t="str">
        <f t="shared" si="29"/>
        <v>Perna</v>
      </c>
      <c r="AE149" s="11">
        <f t="shared" si="29"/>
        <v>0</v>
      </c>
      <c r="AF149" s="12" t="str">
        <f t="shared" si="29"/>
        <v>Abdominal</v>
      </c>
      <c r="AG149" s="11">
        <f t="shared" si="29"/>
        <v>0</v>
      </c>
    </row>
    <row r="150" spans="1:33" x14ac:dyDescent="0.25">
      <c r="A150" s="344"/>
      <c r="B150" s="11" t="str">
        <f t="shared" si="30"/>
        <v>Abdominal</v>
      </c>
      <c r="C150" s="11">
        <f t="shared" si="31"/>
        <v>0</v>
      </c>
      <c r="D150" s="11" t="str">
        <f t="shared" si="29"/>
        <v xml:space="preserve">Trapézio </v>
      </c>
      <c r="E150" s="11">
        <f t="shared" si="29"/>
        <v>0</v>
      </c>
      <c r="F150" s="11" t="str">
        <f t="shared" si="29"/>
        <v>Ombro (Cla/Acr)</v>
      </c>
      <c r="G150" s="11">
        <f t="shared" si="29"/>
        <v>0</v>
      </c>
      <c r="H150" s="12" t="str">
        <f t="shared" si="29"/>
        <v>Ombro (Esp)</v>
      </c>
      <c r="I150" s="11">
        <f t="shared" si="29"/>
        <v>0</v>
      </c>
      <c r="J150" s="12" t="str">
        <f t="shared" si="29"/>
        <v>Costa</v>
      </c>
      <c r="K150" s="11">
        <f t="shared" si="29"/>
        <v>0</v>
      </c>
      <c r="L150" s="12" t="str">
        <f t="shared" si="29"/>
        <v>Peito</v>
      </c>
      <c r="M150" s="11" t="str">
        <f t="shared" si="29"/>
        <v>Paralelas</v>
      </c>
      <c r="N150" s="12" t="str">
        <f t="shared" si="29"/>
        <v>Bíceps</v>
      </c>
      <c r="O150" s="11">
        <f t="shared" si="29"/>
        <v>0</v>
      </c>
      <c r="P150" s="12" t="str">
        <f t="shared" si="29"/>
        <v>Tríceps</v>
      </c>
      <c r="Q150" s="11">
        <f t="shared" si="29"/>
        <v>0</v>
      </c>
      <c r="R150" s="11" t="str">
        <f t="shared" si="29"/>
        <v>AnteBraço</v>
      </c>
      <c r="S150" s="11">
        <f t="shared" si="29"/>
        <v>0</v>
      </c>
      <c r="T150" s="11" t="str">
        <f t="shared" si="29"/>
        <v xml:space="preserve">Glúteo </v>
      </c>
      <c r="U150" s="11">
        <f t="shared" si="29"/>
        <v>0</v>
      </c>
      <c r="V150" s="12" t="str">
        <f t="shared" si="29"/>
        <v xml:space="preserve">Abdutor </v>
      </c>
      <c r="W150" s="11">
        <f t="shared" si="29"/>
        <v>0</v>
      </c>
      <c r="X150" s="12" t="str">
        <f t="shared" si="29"/>
        <v xml:space="preserve">Adutor </v>
      </c>
      <c r="Y150" s="11">
        <f t="shared" si="29"/>
        <v>0</v>
      </c>
      <c r="Z150" s="12" t="str">
        <f t="shared" si="29"/>
        <v>Coxa (Ant)</v>
      </c>
      <c r="AA150" s="11">
        <f t="shared" si="29"/>
        <v>0</v>
      </c>
      <c r="AB150" s="12" t="str">
        <f t="shared" si="29"/>
        <v>Coxa (Pos)</v>
      </c>
      <c r="AC150" s="11">
        <f t="shared" si="29"/>
        <v>0</v>
      </c>
      <c r="AD150" s="12" t="str">
        <f t="shared" si="29"/>
        <v>Perna</v>
      </c>
      <c r="AE150" s="11">
        <f t="shared" si="29"/>
        <v>0</v>
      </c>
      <c r="AF150" s="12" t="str">
        <f t="shared" si="29"/>
        <v>Abdominal</v>
      </c>
      <c r="AG150" s="11">
        <f t="shared" si="29"/>
        <v>0</v>
      </c>
    </row>
    <row r="151" spans="1:33" x14ac:dyDescent="0.25">
      <c r="A151" s="344"/>
      <c r="B151" s="11" t="str">
        <f t="shared" si="30"/>
        <v>Abdominal</v>
      </c>
      <c r="C151" s="11">
        <f t="shared" si="31"/>
        <v>0</v>
      </c>
      <c r="D151" s="11" t="str">
        <f t="shared" si="29"/>
        <v xml:space="preserve">Trapézio </v>
      </c>
      <c r="E151" s="11">
        <f t="shared" si="29"/>
        <v>0</v>
      </c>
      <c r="F151" s="11" t="str">
        <f t="shared" si="29"/>
        <v>Ombro (Cla/Acr)</v>
      </c>
      <c r="G151" s="11">
        <f t="shared" si="29"/>
        <v>0</v>
      </c>
      <c r="H151" s="12" t="str">
        <f t="shared" si="29"/>
        <v>Ombro (Esp)</v>
      </c>
      <c r="I151" s="11">
        <f t="shared" si="29"/>
        <v>0</v>
      </c>
      <c r="J151" s="12" t="str">
        <f t="shared" si="29"/>
        <v>Costa</v>
      </c>
      <c r="K151" s="11">
        <f t="shared" si="29"/>
        <v>0</v>
      </c>
      <c r="L151" s="12" t="str">
        <f t="shared" si="29"/>
        <v>Peito</v>
      </c>
      <c r="M151" s="11">
        <f t="shared" si="29"/>
        <v>0</v>
      </c>
      <c r="N151" s="12" t="str">
        <f t="shared" si="29"/>
        <v>Bíceps</v>
      </c>
      <c r="O151" s="11">
        <f t="shared" si="29"/>
        <v>0</v>
      </c>
      <c r="P151" s="12" t="str">
        <f t="shared" si="29"/>
        <v>Tríceps</v>
      </c>
      <c r="Q151" s="11">
        <f t="shared" si="29"/>
        <v>0</v>
      </c>
      <c r="R151" s="11" t="str">
        <f t="shared" si="29"/>
        <v>AnteBraço</v>
      </c>
      <c r="S151" s="11">
        <f t="shared" si="29"/>
        <v>0</v>
      </c>
      <c r="T151" s="11" t="str">
        <f t="shared" si="29"/>
        <v xml:space="preserve">Glúteo </v>
      </c>
      <c r="U151" s="11">
        <f t="shared" si="29"/>
        <v>0</v>
      </c>
      <c r="V151" s="12" t="str">
        <f t="shared" si="29"/>
        <v xml:space="preserve">Abdutor </v>
      </c>
      <c r="W151" s="11">
        <f t="shared" si="29"/>
        <v>0</v>
      </c>
      <c r="X151" s="12" t="str">
        <f t="shared" si="29"/>
        <v xml:space="preserve">Adutor </v>
      </c>
      <c r="Y151" s="11">
        <f t="shared" si="29"/>
        <v>0</v>
      </c>
      <c r="Z151" s="12" t="str">
        <f t="shared" si="29"/>
        <v>Coxa (Ant)</v>
      </c>
      <c r="AA151" s="11">
        <f t="shared" si="29"/>
        <v>0</v>
      </c>
      <c r="AB151" s="12" t="str">
        <f t="shared" si="29"/>
        <v>Coxa (Pos)</v>
      </c>
      <c r="AC151" s="11">
        <f t="shared" si="29"/>
        <v>0</v>
      </c>
      <c r="AD151" s="12" t="str">
        <f t="shared" si="29"/>
        <v>Perna</v>
      </c>
      <c r="AE151" s="11">
        <f t="shared" si="29"/>
        <v>0</v>
      </c>
      <c r="AF151" s="12" t="str">
        <f t="shared" si="29"/>
        <v>Abdominal</v>
      </c>
      <c r="AG151" s="11">
        <f t="shared" si="29"/>
        <v>0</v>
      </c>
    </row>
    <row r="152" spans="1:33" x14ac:dyDescent="0.25">
      <c r="A152" s="344"/>
      <c r="B152" s="11" t="str">
        <f t="shared" si="30"/>
        <v>Abdominal</v>
      </c>
      <c r="C152" s="11">
        <f t="shared" si="31"/>
        <v>0</v>
      </c>
      <c r="D152" s="11" t="str">
        <f t="shared" si="29"/>
        <v xml:space="preserve">Trapézio </v>
      </c>
      <c r="E152" s="11">
        <f t="shared" si="29"/>
        <v>0</v>
      </c>
      <c r="F152" s="11" t="str">
        <f t="shared" si="29"/>
        <v>Ombro (Cla/Acr)</v>
      </c>
      <c r="G152" s="11">
        <f t="shared" si="29"/>
        <v>0</v>
      </c>
      <c r="H152" s="12" t="str">
        <f t="shared" si="29"/>
        <v>Ombro (Esp)</v>
      </c>
      <c r="I152" s="11">
        <f t="shared" si="29"/>
        <v>0</v>
      </c>
      <c r="J152" s="12" t="str">
        <f t="shared" si="29"/>
        <v>Costa</v>
      </c>
      <c r="K152" s="11">
        <f t="shared" si="29"/>
        <v>0</v>
      </c>
      <c r="L152" s="12" t="str">
        <f t="shared" si="29"/>
        <v>Peito</v>
      </c>
      <c r="M152" s="11">
        <f t="shared" si="29"/>
        <v>0</v>
      </c>
      <c r="N152" s="12" t="str">
        <f t="shared" si="29"/>
        <v>Bíceps</v>
      </c>
      <c r="O152" s="11">
        <f t="shared" si="29"/>
        <v>0</v>
      </c>
      <c r="P152" s="12" t="str">
        <f t="shared" si="29"/>
        <v>Tríceps</v>
      </c>
      <c r="Q152" s="11">
        <f t="shared" si="29"/>
        <v>0</v>
      </c>
      <c r="R152" s="11" t="str">
        <f t="shared" si="29"/>
        <v>AnteBraço</v>
      </c>
      <c r="S152" s="11">
        <f t="shared" ref="S152:AG160" si="32">S132</f>
        <v>0</v>
      </c>
      <c r="T152" s="11" t="str">
        <f t="shared" si="32"/>
        <v xml:space="preserve">Glúteo </v>
      </c>
      <c r="U152" s="11">
        <f t="shared" si="32"/>
        <v>0</v>
      </c>
      <c r="V152" s="12" t="str">
        <f t="shared" si="32"/>
        <v xml:space="preserve">Abdutor </v>
      </c>
      <c r="W152" s="11">
        <f t="shared" si="32"/>
        <v>0</v>
      </c>
      <c r="X152" s="12" t="str">
        <f t="shared" si="32"/>
        <v xml:space="preserve">Adutor </v>
      </c>
      <c r="Y152" s="11">
        <f t="shared" si="32"/>
        <v>0</v>
      </c>
      <c r="Z152" s="12" t="str">
        <f t="shared" si="32"/>
        <v>Coxa (Ant)</v>
      </c>
      <c r="AA152" s="11">
        <f t="shared" si="32"/>
        <v>0</v>
      </c>
      <c r="AB152" s="12" t="str">
        <f t="shared" si="32"/>
        <v>Coxa (Pos)</v>
      </c>
      <c r="AC152" s="11">
        <f t="shared" si="32"/>
        <v>0</v>
      </c>
      <c r="AD152" s="12" t="str">
        <f t="shared" si="32"/>
        <v>Perna</v>
      </c>
      <c r="AE152" s="11">
        <f t="shared" si="32"/>
        <v>0</v>
      </c>
      <c r="AF152" s="12" t="str">
        <f t="shared" si="32"/>
        <v>Abdominal</v>
      </c>
      <c r="AG152" s="11">
        <f t="shared" si="32"/>
        <v>0</v>
      </c>
    </row>
    <row r="153" spans="1:33" x14ac:dyDescent="0.25">
      <c r="A153" s="344"/>
      <c r="B153" s="11" t="str">
        <f t="shared" si="30"/>
        <v>Abdominal</v>
      </c>
      <c r="C153" s="11">
        <f t="shared" si="31"/>
        <v>0</v>
      </c>
      <c r="D153" s="11" t="str">
        <f t="shared" ref="D153:R160" si="33">D133</f>
        <v xml:space="preserve">Trapézio </v>
      </c>
      <c r="E153" s="11">
        <f t="shared" si="33"/>
        <v>0</v>
      </c>
      <c r="F153" s="11" t="str">
        <f t="shared" si="33"/>
        <v>Ombro (Cla/Acr)</v>
      </c>
      <c r="G153" s="11">
        <f t="shared" si="33"/>
        <v>0</v>
      </c>
      <c r="H153" s="12" t="str">
        <f t="shared" si="33"/>
        <v>Ombro (Esp)</v>
      </c>
      <c r="I153" s="11">
        <f t="shared" si="33"/>
        <v>0</v>
      </c>
      <c r="J153" s="12" t="str">
        <f t="shared" si="33"/>
        <v>Costa</v>
      </c>
      <c r="K153" s="11">
        <f t="shared" si="33"/>
        <v>0</v>
      </c>
      <c r="L153" s="12" t="str">
        <f t="shared" si="33"/>
        <v>Peito</v>
      </c>
      <c r="M153" s="11">
        <f t="shared" si="33"/>
        <v>0</v>
      </c>
      <c r="N153" s="12" t="str">
        <f t="shared" si="33"/>
        <v>Bíceps</v>
      </c>
      <c r="O153" s="11">
        <f t="shared" si="33"/>
        <v>0</v>
      </c>
      <c r="P153" s="12" t="str">
        <f t="shared" si="33"/>
        <v>Tríceps</v>
      </c>
      <c r="Q153" s="11">
        <f t="shared" si="33"/>
        <v>0</v>
      </c>
      <c r="R153" s="11" t="str">
        <f t="shared" si="33"/>
        <v>AnteBraço</v>
      </c>
      <c r="S153" s="11">
        <f t="shared" si="32"/>
        <v>0</v>
      </c>
      <c r="T153" s="11" t="str">
        <f t="shared" si="32"/>
        <v xml:space="preserve">Glúteo </v>
      </c>
      <c r="U153" s="11">
        <f t="shared" si="32"/>
        <v>0</v>
      </c>
      <c r="V153" s="12" t="str">
        <f t="shared" si="32"/>
        <v xml:space="preserve">Abdutor </v>
      </c>
      <c r="W153" s="11">
        <f t="shared" si="32"/>
        <v>0</v>
      </c>
      <c r="X153" s="12" t="str">
        <f t="shared" si="32"/>
        <v xml:space="preserve">Adutor </v>
      </c>
      <c r="Y153" s="11">
        <f t="shared" si="32"/>
        <v>0</v>
      </c>
      <c r="Z153" s="12" t="str">
        <f t="shared" si="32"/>
        <v>Coxa (Ant)</v>
      </c>
      <c r="AA153" s="11">
        <f t="shared" si="32"/>
        <v>0</v>
      </c>
      <c r="AB153" s="12" t="str">
        <f t="shared" si="32"/>
        <v>Coxa (Pos)</v>
      </c>
      <c r="AC153" s="11">
        <f t="shared" si="32"/>
        <v>0</v>
      </c>
      <c r="AD153" s="12" t="str">
        <f t="shared" si="32"/>
        <v>Perna</v>
      </c>
      <c r="AE153" s="11">
        <f t="shared" si="32"/>
        <v>0</v>
      </c>
      <c r="AF153" s="12" t="str">
        <f t="shared" si="32"/>
        <v>Abdominal</v>
      </c>
      <c r="AG153" s="11">
        <f t="shared" si="32"/>
        <v>0</v>
      </c>
    </row>
    <row r="154" spans="1:33" x14ac:dyDescent="0.25">
      <c r="A154" s="344"/>
      <c r="B154" s="11" t="str">
        <f t="shared" si="30"/>
        <v>Abdominal</v>
      </c>
      <c r="C154" s="11">
        <f t="shared" si="31"/>
        <v>0</v>
      </c>
      <c r="D154" s="11" t="str">
        <f t="shared" si="33"/>
        <v xml:space="preserve">Trapézio </v>
      </c>
      <c r="E154" s="11">
        <f t="shared" si="33"/>
        <v>0</v>
      </c>
      <c r="F154" s="11" t="str">
        <f t="shared" si="33"/>
        <v>Ombro (Cla/Acr)</v>
      </c>
      <c r="G154" s="11">
        <f t="shared" si="33"/>
        <v>0</v>
      </c>
      <c r="H154" s="12" t="str">
        <f t="shared" si="33"/>
        <v>Ombro (Esp)</v>
      </c>
      <c r="I154" s="11">
        <f t="shared" si="33"/>
        <v>0</v>
      </c>
      <c r="J154" s="12" t="str">
        <f t="shared" si="33"/>
        <v>Costa</v>
      </c>
      <c r="K154" s="11">
        <f t="shared" si="33"/>
        <v>0</v>
      </c>
      <c r="L154" s="12" t="str">
        <f t="shared" si="33"/>
        <v>Peito</v>
      </c>
      <c r="M154" s="11">
        <f t="shared" si="33"/>
        <v>0</v>
      </c>
      <c r="N154" s="12" t="str">
        <f t="shared" si="33"/>
        <v>Bíceps</v>
      </c>
      <c r="O154" s="11">
        <f t="shared" si="33"/>
        <v>0</v>
      </c>
      <c r="P154" s="12" t="str">
        <f t="shared" si="33"/>
        <v>Tríceps</v>
      </c>
      <c r="Q154" s="11">
        <f t="shared" si="33"/>
        <v>0</v>
      </c>
      <c r="R154" s="11" t="str">
        <f t="shared" si="33"/>
        <v>AnteBraço</v>
      </c>
      <c r="S154" s="11">
        <f t="shared" si="32"/>
        <v>0</v>
      </c>
      <c r="T154" s="11" t="str">
        <f t="shared" si="32"/>
        <v xml:space="preserve">Glúteo </v>
      </c>
      <c r="U154" s="11">
        <f t="shared" si="32"/>
        <v>0</v>
      </c>
      <c r="V154" s="12" t="str">
        <f t="shared" si="32"/>
        <v xml:space="preserve">Abdutor </v>
      </c>
      <c r="W154" s="11">
        <f t="shared" si="32"/>
        <v>0</v>
      </c>
      <c r="X154" s="12" t="str">
        <f t="shared" si="32"/>
        <v xml:space="preserve">Adutor </v>
      </c>
      <c r="Y154" s="11">
        <f t="shared" si="32"/>
        <v>0</v>
      </c>
      <c r="Z154" s="12" t="str">
        <f t="shared" si="32"/>
        <v>Coxa (Ant)</v>
      </c>
      <c r="AA154" s="11">
        <f t="shared" si="32"/>
        <v>0</v>
      </c>
      <c r="AB154" s="12" t="str">
        <f t="shared" si="32"/>
        <v>Coxa (Pos)</v>
      </c>
      <c r="AC154" s="11">
        <f t="shared" si="32"/>
        <v>0</v>
      </c>
      <c r="AD154" s="12" t="str">
        <f t="shared" si="32"/>
        <v>Perna</v>
      </c>
      <c r="AE154" s="11">
        <f t="shared" si="32"/>
        <v>0</v>
      </c>
      <c r="AF154" s="12" t="str">
        <f t="shared" si="32"/>
        <v>Abdominal</v>
      </c>
      <c r="AG154" s="11">
        <f t="shared" si="32"/>
        <v>0</v>
      </c>
    </row>
    <row r="155" spans="1:33" x14ac:dyDescent="0.25">
      <c r="A155" s="344"/>
      <c r="B155" s="11" t="str">
        <f t="shared" si="30"/>
        <v>Abdominal</v>
      </c>
      <c r="C155" s="11">
        <f t="shared" si="31"/>
        <v>0</v>
      </c>
      <c r="D155" s="11" t="str">
        <f t="shared" si="33"/>
        <v xml:space="preserve">Trapézio </v>
      </c>
      <c r="E155" s="11">
        <f t="shared" si="33"/>
        <v>0</v>
      </c>
      <c r="F155" s="11" t="str">
        <f t="shared" si="33"/>
        <v>Ombro (Cla/Acr)</v>
      </c>
      <c r="G155" s="11">
        <f t="shared" si="33"/>
        <v>0</v>
      </c>
      <c r="H155" s="12" t="str">
        <f t="shared" si="33"/>
        <v>Ombro (Esp)</v>
      </c>
      <c r="I155" s="11">
        <f t="shared" si="33"/>
        <v>0</v>
      </c>
      <c r="J155" s="12" t="str">
        <f t="shared" si="33"/>
        <v>Costa</v>
      </c>
      <c r="K155" s="11">
        <f t="shared" si="33"/>
        <v>0</v>
      </c>
      <c r="L155" s="12" t="str">
        <f t="shared" si="33"/>
        <v>Peito</v>
      </c>
      <c r="M155" s="11">
        <f t="shared" si="33"/>
        <v>0</v>
      </c>
      <c r="N155" s="12" t="str">
        <f t="shared" si="33"/>
        <v>Bíceps</v>
      </c>
      <c r="O155" s="11">
        <f t="shared" si="33"/>
        <v>0</v>
      </c>
      <c r="P155" s="12" t="str">
        <f t="shared" si="33"/>
        <v>Tríceps</v>
      </c>
      <c r="Q155" s="11">
        <f t="shared" si="33"/>
        <v>0</v>
      </c>
      <c r="R155" s="11" t="str">
        <f t="shared" si="33"/>
        <v>AnteBraço</v>
      </c>
      <c r="S155" s="11">
        <f t="shared" si="32"/>
        <v>0</v>
      </c>
      <c r="T155" s="11" t="str">
        <f t="shared" si="32"/>
        <v xml:space="preserve">Glúteo </v>
      </c>
      <c r="U155" s="11">
        <f t="shared" si="32"/>
        <v>0</v>
      </c>
      <c r="V155" s="12" t="str">
        <f t="shared" si="32"/>
        <v xml:space="preserve">Abdutor </v>
      </c>
      <c r="W155" s="11">
        <f t="shared" si="32"/>
        <v>0</v>
      </c>
      <c r="X155" s="12" t="str">
        <f t="shared" si="32"/>
        <v xml:space="preserve">Adutor </v>
      </c>
      <c r="Y155" s="11">
        <f t="shared" si="32"/>
        <v>0</v>
      </c>
      <c r="Z155" s="12" t="str">
        <f t="shared" si="32"/>
        <v>Coxa (Ant)</v>
      </c>
      <c r="AA155" s="11">
        <f t="shared" si="32"/>
        <v>0</v>
      </c>
      <c r="AB155" s="12" t="str">
        <f t="shared" si="32"/>
        <v>Coxa (Pos)</v>
      </c>
      <c r="AC155" s="11">
        <f t="shared" si="32"/>
        <v>0</v>
      </c>
      <c r="AD155" s="12" t="str">
        <f t="shared" si="32"/>
        <v>Perna</v>
      </c>
      <c r="AE155" s="11">
        <f t="shared" si="32"/>
        <v>0</v>
      </c>
      <c r="AF155" s="12" t="str">
        <f t="shared" si="32"/>
        <v>Abdominal</v>
      </c>
      <c r="AG155" s="11">
        <f t="shared" si="32"/>
        <v>0</v>
      </c>
    </row>
    <row r="156" spans="1:33" x14ac:dyDescent="0.25">
      <c r="A156" s="344"/>
      <c r="B156" s="11" t="str">
        <f t="shared" si="30"/>
        <v>Abdominal</v>
      </c>
      <c r="C156" s="11">
        <f t="shared" si="31"/>
        <v>0</v>
      </c>
      <c r="D156" s="11" t="str">
        <f t="shared" si="33"/>
        <v xml:space="preserve">Trapézio </v>
      </c>
      <c r="E156" s="11">
        <f t="shared" si="33"/>
        <v>0</v>
      </c>
      <c r="F156" s="11" t="str">
        <f t="shared" si="33"/>
        <v>Ombro (Cla/Acr)</v>
      </c>
      <c r="G156" s="11">
        <f t="shared" si="33"/>
        <v>0</v>
      </c>
      <c r="H156" s="12" t="str">
        <f t="shared" si="33"/>
        <v>Ombro (Esp)</v>
      </c>
      <c r="I156" s="11">
        <f t="shared" si="33"/>
        <v>0</v>
      </c>
      <c r="J156" s="12" t="str">
        <f t="shared" si="33"/>
        <v>Costa</v>
      </c>
      <c r="K156" s="11">
        <f t="shared" si="33"/>
        <v>0</v>
      </c>
      <c r="L156" s="12" t="str">
        <f t="shared" si="33"/>
        <v>Peito</v>
      </c>
      <c r="M156" s="11">
        <f t="shared" si="33"/>
        <v>0</v>
      </c>
      <c r="N156" s="12" t="str">
        <f t="shared" si="33"/>
        <v>Bíceps</v>
      </c>
      <c r="O156" s="11">
        <f t="shared" si="33"/>
        <v>0</v>
      </c>
      <c r="P156" s="12" t="str">
        <f t="shared" si="33"/>
        <v>Tríceps</v>
      </c>
      <c r="Q156" s="11">
        <f t="shared" si="33"/>
        <v>0</v>
      </c>
      <c r="R156" s="11" t="str">
        <f t="shared" si="33"/>
        <v>AnteBraço</v>
      </c>
      <c r="S156" s="11">
        <f t="shared" si="32"/>
        <v>0</v>
      </c>
      <c r="T156" s="11" t="str">
        <f t="shared" si="32"/>
        <v xml:space="preserve">Glúteo </v>
      </c>
      <c r="U156" s="11">
        <f t="shared" si="32"/>
        <v>0</v>
      </c>
      <c r="V156" s="12" t="str">
        <f t="shared" si="32"/>
        <v xml:space="preserve">Abdutor </v>
      </c>
      <c r="W156" s="11">
        <f t="shared" si="32"/>
        <v>0</v>
      </c>
      <c r="X156" s="12" t="str">
        <f t="shared" si="32"/>
        <v xml:space="preserve">Adutor </v>
      </c>
      <c r="Y156" s="11">
        <f t="shared" si="32"/>
        <v>0</v>
      </c>
      <c r="Z156" s="12" t="str">
        <f t="shared" si="32"/>
        <v>Coxa (Ant)</v>
      </c>
      <c r="AA156" s="11">
        <f t="shared" si="32"/>
        <v>0</v>
      </c>
      <c r="AB156" s="12" t="str">
        <f t="shared" si="32"/>
        <v>Coxa (Pos)</v>
      </c>
      <c r="AC156" s="11">
        <f t="shared" si="32"/>
        <v>0</v>
      </c>
      <c r="AD156" s="12" t="str">
        <f t="shared" si="32"/>
        <v>Perna</v>
      </c>
      <c r="AE156" s="11">
        <f t="shared" si="32"/>
        <v>0</v>
      </c>
      <c r="AF156" s="12" t="str">
        <f t="shared" si="32"/>
        <v>Abdominal</v>
      </c>
      <c r="AG156" s="11">
        <f t="shared" si="32"/>
        <v>0</v>
      </c>
    </row>
    <row r="157" spans="1:33" x14ac:dyDescent="0.25">
      <c r="A157" s="344"/>
      <c r="B157" s="11" t="str">
        <f t="shared" si="30"/>
        <v>Abdominal</v>
      </c>
      <c r="C157" s="11">
        <f t="shared" si="31"/>
        <v>0</v>
      </c>
      <c r="D157" s="11" t="str">
        <f t="shared" si="33"/>
        <v xml:space="preserve">Trapézio </v>
      </c>
      <c r="E157" s="11">
        <f t="shared" si="33"/>
        <v>0</v>
      </c>
      <c r="F157" s="11" t="str">
        <f t="shared" si="33"/>
        <v>Ombro (Cla/Acr)</v>
      </c>
      <c r="G157" s="11">
        <f t="shared" si="33"/>
        <v>0</v>
      </c>
      <c r="H157" s="12" t="str">
        <f t="shared" si="33"/>
        <v>Ombro (Esp)</v>
      </c>
      <c r="I157" s="11">
        <f t="shared" si="33"/>
        <v>0</v>
      </c>
      <c r="J157" s="12" t="str">
        <f t="shared" si="33"/>
        <v>Costa</v>
      </c>
      <c r="K157" s="11">
        <f t="shared" si="33"/>
        <v>0</v>
      </c>
      <c r="L157" s="12" t="str">
        <f t="shared" si="33"/>
        <v>Peito</v>
      </c>
      <c r="M157" s="11">
        <f t="shared" si="33"/>
        <v>0</v>
      </c>
      <c r="N157" s="12" t="str">
        <f t="shared" si="33"/>
        <v>Bíceps</v>
      </c>
      <c r="O157" s="11">
        <f t="shared" si="33"/>
        <v>0</v>
      </c>
      <c r="P157" s="12" t="str">
        <f t="shared" si="33"/>
        <v>Tríceps</v>
      </c>
      <c r="Q157" s="11">
        <f t="shared" si="33"/>
        <v>0</v>
      </c>
      <c r="R157" s="11" t="str">
        <f t="shared" si="33"/>
        <v>AnteBraço</v>
      </c>
      <c r="S157" s="11">
        <f t="shared" si="32"/>
        <v>0</v>
      </c>
      <c r="T157" s="11" t="str">
        <f t="shared" si="32"/>
        <v xml:space="preserve">Glúteo </v>
      </c>
      <c r="U157" s="11">
        <f t="shared" si="32"/>
        <v>0</v>
      </c>
      <c r="V157" s="12" t="str">
        <f t="shared" si="32"/>
        <v xml:space="preserve">Abdutor </v>
      </c>
      <c r="W157" s="11">
        <f t="shared" si="32"/>
        <v>0</v>
      </c>
      <c r="X157" s="12" t="str">
        <f t="shared" si="32"/>
        <v xml:space="preserve">Adutor </v>
      </c>
      <c r="Y157" s="11">
        <f t="shared" si="32"/>
        <v>0</v>
      </c>
      <c r="Z157" s="12" t="str">
        <f t="shared" si="32"/>
        <v>Coxa (Ant)</v>
      </c>
      <c r="AA157" s="11">
        <f t="shared" si="32"/>
        <v>0</v>
      </c>
      <c r="AB157" s="12" t="str">
        <f t="shared" si="32"/>
        <v>Coxa (Pos)</v>
      </c>
      <c r="AC157" s="11">
        <f t="shared" si="32"/>
        <v>0</v>
      </c>
      <c r="AD157" s="12" t="str">
        <f t="shared" si="32"/>
        <v>Perna</v>
      </c>
      <c r="AE157" s="11">
        <f t="shared" si="32"/>
        <v>0</v>
      </c>
      <c r="AF157" s="12" t="str">
        <f t="shared" si="32"/>
        <v>Abdominal</v>
      </c>
      <c r="AG157" s="11">
        <f t="shared" si="32"/>
        <v>0</v>
      </c>
    </row>
    <row r="158" spans="1:33" x14ac:dyDescent="0.25">
      <c r="A158" s="344"/>
      <c r="B158" s="11" t="str">
        <f t="shared" si="30"/>
        <v>Abdominal</v>
      </c>
      <c r="C158" s="11">
        <f t="shared" si="31"/>
        <v>0</v>
      </c>
      <c r="D158" s="11" t="str">
        <f t="shared" si="33"/>
        <v xml:space="preserve">Trapézio </v>
      </c>
      <c r="E158" s="11">
        <f t="shared" si="33"/>
        <v>0</v>
      </c>
      <c r="F158" s="11" t="str">
        <f t="shared" si="33"/>
        <v>Ombro (Cla/Acr)</v>
      </c>
      <c r="G158" s="11">
        <f t="shared" si="33"/>
        <v>0</v>
      </c>
      <c r="H158" s="12" t="str">
        <f t="shared" si="33"/>
        <v>Ombro (Esp)</v>
      </c>
      <c r="I158" s="11">
        <f t="shared" si="33"/>
        <v>0</v>
      </c>
      <c r="J158" s="12" t="str">
        <f t="shared" si="33"/>
        <v>Costa</v>
      </c>
      <c r="K158" s="11">
        <f t="shared" si="33"/>
        <v>0</v>
      </c>
      <c r="L158" s="12" t="str">
        <f t="shared" si="33"/>
        <v>Peito</v>
      </c>
      <c r="M158" s="11">
        <f t="shared" si="33"/>
        <v>0</v>
      </c>
      <c r="N158" s="12" t="str">
        <f t="shared" si="33"/>
        <v>Bíceps</v>
      </c>
      <c r="O158" s="11">
        <f t="shared" si="33"/>
        <v>0</v>
      </c>
      <c r="P158" s="12" t="str">
        <f t="shared" si="33"/>
        <v>Tríceps</v>
      </c>
      <c r="Q158" s="11">
        <f t="shared" si="33"/>
        <v>0</v>
      </c>
      <c r="R158" s="11" t="str">
        <f t="shared" si="33"/>
        <v>AnteBraço</v>
      </c>
      <c r="S158" s="11">
        <f t="shared" si="32"/>
        <v>0</v>
      </c>
      <c r="T158" s="11" t="str">
        <f t="shared" si="32"/>
        <v xml:space="preserve">Glúteo </v>
      </c>
      <c r="U158" s="11">
        <f t="shared" si="32"/>
        <v>0</v>
      </c>
      <c r="V158" s="12" t="str">
        <f t="shared" si="32"/>
        <v xml:space="preserve">Abdutor </v>
      </c>
      <c r="W158" s="11">
        <f t="shared" si="32"/>
        <v>0</v>
      </c>
      <c r="X158" s="12" t="str">
        <f t="shared" si="32"/>
        <v xml:space="preserve">Adutor </v>
      </c>
      <c r="Y158" s="11">
        <f t="shared" si="32"/>
        <v>0</v>
      </c>
      <c r="Z158" s="12" t="str">
        <f t="shared" si="32"/>
        <v>Coxa (Ant)</v>
      </c>
      <c r="AA158" s="11">
        <f t="shared" si="32"/>
        <v>0</v>
      </c>
      <c r="AB158" s="12" t="str">
        <f t="shared" si="32"/>
        <v>Coxa (Pos)</v>
      </c>
      <c r="AC158" s="11">
        <f t="shared" si="32"/>
        <v>0</v>
      </c>
      <c r="AD158" s="12" t="str">
        <f t="shared" si="32"/>
        <v>Perna</v>
      </c>
      <c r="AE158" s="11">
        <f t="shared" si="32"/>
        <v>0</v>
      </c>
      <c r="AF158" s="12" t="str">
        <f t="shared" si="32"/>
        <v>Abdominal</v>
      </c>
      <c r="AG158" s="11">
        <f t="shared" si="32"/>
        <v>0</v>
      </c>
    </row>
    <row r="159" spans="1:33" x14ac:dyDescent="0.25">
      <c r="A159" s="344"/>
      <c r="B159" s="11" t="str">
        <f t="shared" si="30"/>
        <v>Abdominal</v>
      </c>
      <c r="C159" s="11">
        <f t="shared" si="31"/>
        <v>0</v>
      </c>
      <c r="D159" s="11" t="str">
        <f t="shared" si="33"/>
        <v xml:space="preserve">Trapézio </v>
      </c>
      <c r="E159" s="11">
        <f t="shared" si="33"/>
        <v>0</v>
      </c>
      <c r="F159" s="11" t="str">
        <f t="shared" si="33"/>
        <v>Ombro (Cla/Acr)</v>
      </c>
      <c r="G159" s="11">
        <f t="shared" si="33"/>
        <v>0</v>
      </c>
      <c r="H159" s="12" t="str">
        <f t="shared" si="33"/>
        <v>Ombro (Esp)</v>
      </c>
      <c r="I159" s="11">
        <f t="shared" si="33"/>
        <v>0</v>
      </c>
      <c r="J159" s="12" t="str">
        <f t="shared" si="33"/>
        <v>Costa</v>
      </c>
      <c r="K159" s="11">
        <f t="shared" si="33"/>
        <v>0</v>
      </c>
      <c r="L159" s="12" t="str">
        <f t="shared" si="33"/>
        <v>Peito</v>
      </c>
      <c r="M159" s="11">
        <f t="shared" si="33"/>
        <v>0</v>
      </c>
      <c r="N159" s="12" t="str">
        <f t="shared" si="33"/>
        <v>Bíceps</v>
      </c>
      <c r="O159" s="11">
        <f t="shared" si="33"/>
        <v>0</v>
      </c>
      <c r="P159" s="12" t="str">
        <f t="shared" si="33"/>
        <v>Tríceps</v>
      </c>
      <c r="Q159" s="11">
        <f t="shared" si="33"/>
        <v>0</v>
      </c>
      <c r="R159" s="11" t="str">
        <f t="shared" si="33"/>
        <v>AnteBraço</v>
      </c>
      <c r="S159" s="11">
        <f t="shared" si="32"/>
        <v>0</v>
      </c>
      <c r="T159" s="11" t="str">
        <f t="shared" si="32"/>
        <v xml:space="preserve">Glúteo </v>
      </c>
      <c r="U159" s="11">
        <f t="shared" si="32"/>
        <v>0</v>
      </c>
      <c r="V159" s="12" t="str">
        <f t="shared" si="32"/>
        <v xml:space="preserve">Abdutor </v>
      </c>
      <c r="W159" s="11">
        <f t="shared" si="32"/>
        <v>0</v>
      </c>
      <c r="X159" s="12" t="str">
        <f t="shared" si="32"/>
        <v xml:space="preserve">Adutor </v>
      </c>
      <c r="Y159" s="11">
        <f t="shared" si="32"/>
        <v>0</v>
      </c>
      <c r="Z159" s="12" t="str">
        <f t="shared" si="32"/>
        <v>Coxa (Ant)</v>
      </c>
      <c r="AA159" s="11">
        <f t="shared" si="32"/>
        <v>0</v>
      </c>
      <c r="AB159" s="12" t="str">
        <f t="shared" si="32"/>
        <v>Coxa (Pos)</v>
      </c>
      <c r="AC159" s="11">
        <f t="shared" si="32"/>
        <v>0</v>
      </c>
      <c r="AD159" s="12" t="str">
        <f t="shared" si="32"/>
        <v>Perna</v>
      </c>
      <c r="AE159" s="11">
        <f t="shared" si="32"/>
        <v>0</v>
      </c>
      <c r="AF159" s="12" t="str">
        <f t="shared" si="32"/>
        <v>Abdominal</v>
      </c>
      <c r="AG159" s="11">
        <f t="shared" si="32"/>
        <v>0</v>
      </c>
    </row>
    <row r="160" spans="1:33" x14ac:dyDescent="0.25">
      <c r="A160" s="344"/>
      <c r="B160" s="11" t="str">
        <f t="shared" si="30"/>
        <v>Abdominal</v>
      </c>
      <c r="C160" s="11">
        <f t="shared" si="31"/>
        <v>0</v>
      </c>
      <c r="D160" s="11" t="str">
        <f t="shared" si="33"/>
        <v xml:space="preserve">Trapézio </v>
      </c>
      <c r="E160" s="11">
        <f t="shared" si="33"/>
        <v>0</v>
      </c>
      <c r="F160" s="11" t="str">
        <f t="shared" si="33"/>
        <v>Ombro (Cla/Acr)</v>
      </c>
      <c r="G160" s="11">
        <f t="shared" si="33"/>
        <v>0</v>
      </c>
      <c r="H160" s="12" t="str">
        <f t="shared" si="33"/>
        <v>Ombro (Esp)</v>
      </c>
      <c r="I160" s="11">
        <f t="shared" si="33"/>
        <v>0</v>
      </c>
      <c r="J160" s="12" t="str">
        <f t="shared" si="33"/>
        <v>Costa</v>
      </c>
      <c r="K160" s="11">
        <f t="shared" si="33"/>
        <v>0</v>
      </c>
      <c r="L160" s="12" t="str">
        <f t="shared" si="33"/>
        <v>Peito</v>
      </c>
      <c r="M160" s="11">
        <f t="shared" si="33"/>
        <v>0</v>
      </c>
      <c r="N160" s="12" t="str">
        <f t="shared" si="33"/>
        <v>Bíceps</v>
      </c>
      <c r="O160" s="11">
        <f t="shared" si="33"/>
        <v>0</v>
      </c>
      <c r="P160" s="12" t="str">
        <f t="shared" si="33"/>
        <v>Tríceps</v>
      </c>
      <c r="Q160" s="11">
        <f t="shared" si="33"/>
        <v>0</v>
      </c>
      <c r="R160" s="11" t="str">
        <f t="shared" si="33"/>
        <v>AnteBraço</v>
      </c>
      <c r="S160" s="11">
        <f t="shared" si="32"/>
        <v>0</v>
      </c>
      <c r="T160" s="11" t="str">
        <f t="shared" si="32"/>
        <v xml:space="preserve">Glúteo </v>
      </c>
      <c r="U160" s="11">
        <f t="shared" si="32"/>
        <v>0</v>
      </c>
      <c r="V160" s="12" t="str">
        <f t="shared" si="32"/>
        <v xml:space="preserve">Abdutor </v>
      </c>
      <c r="W160" s="11">
        <f t="shared" si="32"/>
        <v>0</v>
      </c>
      <c r="X160" s="12" t="str">
        <f t="shared" si="32"/>
        <v xml:space="preserve">Adutor </v>
      </c>
      <c r="Y160" s="11">
        <f t="shared" si="32"/>
        <v>0</v>
      </c>
      <c r="Z160" s="12" t="str">
        <f t="shared" si="32"/>
        <v>Coxa (Ant)</v>
      </c>
      <c r="AA160" s="11">
        <f t="shared" si="32"/>
        <v>0</v>
      </c>
      <c r="AB160" s="12" t="str">
        <f t="shared" si="32"/>
        <v>Coxa (Pos)</v>
      </c>
      <c r="AC160" s="11">
        <f t="shared" si="32"/>
        <v>0</v>
      </c>
      <c r="AD160" s="12" t="str">
        <f t="shared" si="32"/>
        <v>Perna</v>
      </c>
      <c r="AE160" s="11">
        <f t="shared" si="32"/>
        <v>0</v>
      </c>
      <c r="AF160" s="12" t="str">
        <f t="shared" si="32"/>
        <v>Abdominal</v>
      </c>
      <c r="AG160" s="11">
        <f t="shared" si="32"/>
        <v>0</v>
      </c>
    </row>
    <row r="161" spans="1:3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</row>
    <row r="162" spans="1:33" x14ac:dyDescent="0.25">
      <c r="A162" s="11" t="s">
        <v>40</v>
      </c>
      <c r="B162" s="11" t="s">
        <v>41</v>
      </c>
      <c r="C162" s="11"/>
      <c r="D162" s="341" t="str">
        <f>D142</f>
        <v xml:space="preserve">Trapézio </v>
      </c>
      <c r="E162" s="341"/>
      <c r="F162" s="341" t="str">
        <f>F142</f>
        <v>Ombro (Cla/Acr)</v>
      </c>
      <c r="G162" s="341"/>
      <c r="H162" s="341" t="str">
        <f>H142</f>
        <v>Ombro (Esp)</v>
      </c>
      <c r="I162" s="341"/>
      <c r="J162" s="341" t="str">
        <f>J142</f>
        <v>Costa</v>
      </c>
      <c r="K162" s="341"/>
      <c r="L162" s="341" t="str">
        <f>L142</f>
        <v>Peito</v>
      </c>
      <c r="M162" s="341"/>
      <c r="N162" s="341" t="str">
        <f>N142</f>
        <v>Bíceps</v>
      </c>
      <c r="O162" s="341"/>
      <c r="P162" s="341" t="str">
        <f>P142</f>
        <v>Tríceps</v>
      </c>
      <c r="Q162" s="341"/>
      <c r="R162" s="341" t="str">
        <f>R142</f>
        <v>AnteBraço</v>
      </c>
      <c r="S162" s="341"/>
      <c r="T162" s="341" t="str">
        <f>T142</f>
        <v xml:space="preserve">Glúteo </v>
      </c>
      <c r="U162" s="341"/>
      <c r="V162" s="341" t="str">
        <f>V142</f>
        <v xml:space="preserve">Abdutor </v>
      </c>
      <c r="W162" s="341"/>
      <c r="X162" s="341" t="str">
        <f>X142</f>
        <v xml:space="preserve">Adutor </v>
      </c>
      <c r="Y162" s="341"/>
      <c r="Z162" s="341" t="str">
        <f>Z142</f>
        <v>Coxa (Ant)</v>
      </c>
      <c r="AA162" s="341"/>
      <c r="AB162" s="341" t="str">
        <f>AB142</f>
        <v>Coxa (Pos)</v>
      </c>
      <c r="AC162" s="341"/>
      <c r="AD162" s="341" t="str">
        <f>AD142</f>
        <v>Perna</v>
      </c>
      <c r="AE162" s="341"/>
      <c r="AF162" s="341" t="str">
        <f>AF142</f>
        <v>Abdominal</v>
      </c>
      <c r="AG162" s="341"/>
    </row>
    <row r="163" spans="1:33" x14ac:dyDescent="0.25">
      <c r="A163" s="11"/>
      <c r="B163" s="343" t="str">
        <f>Planilha!D103</f>
        <v>Abdominal</v>
      </c>
      <c r="C163" s="343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</row>
    <row r="164" spans="1:33" x14ac:dyDescent="0.25">
      <c r="A164" s="344">
        <v>9</v>
      </c>
      <c r="B164" s="11" t="str">
        <f>B163</f>
        <v>Abdominal</v>
      </c>
      <c r="C164" s="11" t="str">
        <f>IF(AND(B164=D164),E164,IF(AND(B164=F164),G164,IF(AND(B164=H164),I164,IF(AND(B164=J164),K164,IF(AND(B164=L164),M164,IF(AND(B164=N164),O164,IF(AND(B164=P164),Q164,IF(AND(B164=R164),S164,IF(AND(B164=T164),U164,IF(AND(B164=V164),W164,IF(AND(B164=X164),Y164,IF(AND(B164=Z164),AA164,IF(AND(B164=AB164),AC164,IF(AND(B164=AD164),AE164,IF(AND(B164=AF164),AG164," ")))))))))))))))</f>
        <v>Elevação de pernas</v>
      </c>
      <c r="D164" s="11" t="str">
        <f t="shared" ref="D164:AG172" si="34">D144</f>
        <v xml:space="preserve">Trapézio </v>
      </c>
      <c r="E164" s="11" t="str">
        <f t="shared" si="34"/>
        <v>Elevação de ombros</v>
      </c>
      <c r="F164" s="11" t="str">
        <f t="shared" si="34"/>
        <v>Ombro (Cla/Acr)</v>
      </c>
      <c r="G164" s="11" t="str">
        <f t="shared" si="34"/>
        <v>Desenvolvimento</v>
      </c>
      <c r="H164" s="12" t="str">
        <f t="shared" si="34"/>
        <v>Ombro (Esp)</v>
      </c>
      <c r="I164" s="11" t="str">
        <f t="shared" si="34"/>
        <v>Voador inv.</v>
      </c>
      <c r="J164" s="12" t="str">
        <f t="shared" si="34"/>
        <v>Costa</v>
      </c>
      <c r="K164" s="11" t="str">
        <f t="shared" si="34"/>
        <v>Puxada à frente</v>
      </c>
      <c r="L164" s="12" t="str">
        <f t="shared" si="34"/>
        <v>Peito</v>
      </c>
      <c r="M164" s="11" t="str">
        <f t="shared" si="34"/>
        <v>Supino</v>
      </c>
      <c r="N164" s="12" t="str">
        <f t="shared" si="34"/>
        <v>Bíceps</v>
      </c>
      <c r="O164" s="11" t="str">
        <f t="shared" si="34"/>
        <v>Rosca direta</v>
      </c>
      <c r="P164" s="12" t="str">
        <f t="shared" si="34"/>
        <v>Tríceps</v>
      </c>
      <c r="Q164" s="11" t="str">
        <f t="shared" si="34"/>
        <v>Rosca testa</v>
      </c>
      <c r="R164" s="11" t="str">
        <f t="shared" si="34"/>
        <v>AnteBraço</v>
      </c>
      <c r="S164" s="11" t="str">
        <f t="shared" si="34"/>
        <v>Rosca punho</v>
      </c>
      <c r="T164" s="11" t="str">
        <f t="shared" si="34"/>
        <v xml:space="preserve">Glúteo </v>
      </c>
      <c r="U164" s="11" t="str">
        <f t="shared" si="34"/>
        <v>Glúteo em pé</v>
      </c>
      <c r="V164" s="12" t="str">
        <f t="shared" si="34"/>
        <v xml:space="preserve">Abdutor </v>
      </c>
      <c r="W164" s="11" t="str">
        <f t="shared" si="34"/>
        <v>Abdutor maq.</v>
      </c>
      <c r="X164" s="12" t="str">
        <f t="shared" si="34"/>
        <v xml:space="preserve">Adutor </v>
      </c>
      <c r="Y164" s="11" t="str">
        <f t="shared" si="34"/>
        <v>Adutor maq</v>
      </c>
      <c r="Z164" s="12" t="str">
        <f t="shared" si="34"/>
        <v>Coxa (Ant)</v>
      </c>
      <c r="AA164" s="11" t="str">
        <f t="shared" si="34"/>
        <v>Agachamento</v>
      </c>
      <c r="AB164" s="12" t="str">
        <f t="shared" si="34"/>
        <v>Coxa (Pos)</v>
      </c>
      <c r="AC164" s="11" t="str">
        <f t="shared" si="34"/>
        <v>Stiff</v>
      </c>
      <c r="AD164" s="12" t="str">
        <f t="shared" si="34"/>
        <v>Perna</v>
      </c>
      <c r="AE164" s="11" t="str">
        <f t="shared" si="34"/>
        <v>Gêmeos em pé</v>
      </c>
      <c r="AF164" s="12" t="str">
        <f t="shared" si="34"/>
        <v>Abdominal</v>
      </c>
      <c r="AG164" s="11" t="str">
        <f t="shared" si="34"/>
        <v>Elevação de pernas</v>
      </c>
    </row>
    <row r="165" spans="1:33" x14ac:dyDescent="0.25">
      <c r="A165" s="344"/>
      <c r="B165" s="11" t="str">
        <f t="shared" ref="B165:B180" si="35">B164</f>
        <v>Abdominal</v>
      </c>
      <c r="C165" s="11" t="str">
        <f t="shared" ref="C165:C180" si="36">IF(AND(B165=D165),E165,IF(AND(B165=F165),G165,IF(AND(B165=H165),I165,IF(AND(B165=J165),K165,IF(AND(B165=L165),M165,IF(AND(B165=N165),O165,IF(AND(B165=P165),Q165,IF(AND(B165=R165),S165,IF(AND(B165=T165),U165,IF(AND(B165=V165),W165,IF(AND(B165=X165),Y165,IF(AND(B165=Z165),AA165,IF(AND(B165=AB165),AC165,IF(AND(B165=AD165),AE165,IF(AND(B165=AF165),AG165," ")))))))))))))))</f>
        <v>Supra-abdominal</v>
      </c>
      <c r="D165" s="11" t="str">
        <f t="shared" si="34"/>
        <v xml:space="preserve">Trapézio </v>
      </c>
      <c r="E165" s="11" t="str">
        <f t="shared" si="34"/>
        <v>Remada alta</v>
      </c>
      <c r="F165" s="11" t="str">
        <f t="shared" si="34"/>
        <v>Ombro (Cla/Acr)</v>
      </c>
      <c r="G165" s="11" t="str">
        <f t="shared" si="34"/>
        <v>Levantamento lateral</v>
      </c>
      <c r="H165" s="12" t="str">
        <f t="shared" si="34"/>
        <v>Ombro (Esp)</v>
      </c>
      <c r="I165" s="11" t="str">
        <f t="shared" si="34"/>
        <v>Crucifixo inv.</v>
      </c>
      <c r="J165" s="12" t="str">
        <f t="shared" si="34"/>
        <v>Costa</v>
      </c>
      <c r="K165" s="11" t="str">
        <f t="shared" si="34"/>
        <v>Remada sentada</v>
      </c>
      <c r="L165" s="12" t="str">
        <f t="shared" si="34"/>
        <v>Peito</v>
      </c>
      <c r="M165" s="11" t="str">
        <f t="shared" si="34"/>
        <v>Supino inclinado</v>
      </c>
      <c r="N165" s="12" t="str">
        <f t="shared" si="34"/>
        <v>Bíceps</v>
      </c>
      <c r="O165" s="11" t="str">
        <f t="shared" si="34"/>
        <v>Rosca alternada</v>
      </c>
      <c r="P165" s="12" t="str">
        <f t="shared" si="34"/>
        <v>Tríceps</v>
      </c>
      <c r="Q165" s="11" t="str">
        <f t="shared" si="34"/>
        <v>Rosca francesa</v>
      </c>
      <c r="R165" s="11" t="str">
        <f t="shared" si="34"/>
        <v>AnteBraço</v>
      </c>
      <c r="S165" s="11" t="str">
        <f t="shared" si="34"/>
        <v>Rosca punho inv.</v>
      </c>
      <c r="T165" s="11" t="str">
        <f t="shared" si="34"/>
        <v xml:space="preserve">Glúteo </v>
      </c>
      <c r="U165" s="11" t="str">
        <f t="shared" si="34"/>
        <v>Glúteo 4 apoios</v>
      </c>
      <c r="V165" s="12" t="str">
        <f t="shared" si="34"/>
        <v xml:space="preserve">Abdutor </v>
      </c>
      <c r="W165" s="11" t="str">
        <f t="shared" si="34"/>
        <v>Abdutor apo.</v>
      </c>
      <c r="X165" s="12" t="str">
        <f t="shared" si="34"/>
        <v xml:space="preserve">Adutor </v>
      </c>
      <c r="Y165" s="11" t="str">
        <f t="shared" si="34"/>
        <v>Adutor apo.</v>
      </c>
      <c r="Z165" s="12" t="str">
        <f t="shared" si="34"/>
        <v>Coxa (Ant)</v>
      </c>
      <c r="AA165" s="11" t="str">
        <f t="shared" si="34"/>
        <v>Agachamento hack</v>
      </c>
      <c r="AB165" s="12" t="str">
        <f t="shared" si="34"/>
        <v>Coxa (Pos)</v>
      </c>
      <c r="AC165" s="11" t="str">
        <f t="shared" si="34"/>
        <v>Flexão de perna</v>
      </c>
      <c r="AD165" s="12" t="str">
        <f t="shared" si="34"/>
        <v>Perna</v>
      </c>
      <c r="AE165" s="11" t="str">
        <f t="shared" si="34"/>
        <v>Gêmeos sentado</v>
      </c>
      <c r="AF165" s="12" t="str">
        <f t="shared" si="34"/>
        <v>Abdominal</v>
      </c>
      <c r="AG165" s="11" t="str">
        <f t="shared" si="34"/>
        <v>Supra-abdominal</v>
      </c>
    </row>
    <row r="166" spans="1:33" x14ac:dyDescent="0.25">
      <c r="A166" s="344"/>
      <c r="B166" s="11" t="str">
        <f t="shared" si="35"/>
        <v>Abdominal</v>
      </c>
      <c r="C166" s="11" t="str">
        <f t="shared" si="36"/>
        <v>Flexão lateral</v>
      </c>
      <c r="D166" s="11" t="str">
        <f t="shared" si="34"/>
        <v xml:space="preserve">Trapézio </v>
      </c>
      <c r="E166" s="11">
        <f t="shared" si="34"/>
        <v>0</v>
      </c>
      <c r="F166" s="11" t="str">
        <f t="shared" si="34"/>
        <v>Ombro (Cla/Acr)</v>
      </c>
      <c r="G166" s="11" t="str">
        <f t="shared" si="34"/>
        <v>Elevação frontal</v>
      </c>
      <c r="H166" s="12" t="str">
        <f t="shared" si="34"/>
        <v>Ombro (Esp)</v>
      </c>
      <c r="I166" s="11">
        <f t="shared" si="34"/>
        <v>0</v>
      </c>
      <c r="J166" s="12" t="str">
        <f t="shared" si="34"/>
        <v>Costa</v>
      </c>
      <c r="K166" s="11" t="str">
        <f t="shared" si="34"/>
        <v>Remada unilteral</v>
      </c>
      <c r="L166" s="12" t="str">
        <f t="shared" si="34"/>
        <v>Peito</v>
      </c>
      <c r="M166" s="11" t="str">
        <f t="shared" si="34"/>
        <v>Supino declinado</v>
      </c>
      <c r="N166" s="12" t="str">
        <f t="shared" si="34"/>
        <v>Bíceps</v>
      </c>
      <c r="O166" s="11" t="str">
        <f t="shared" si="34"/>
        <v>Rosca concentrada</v>
      </c>
      <c r="P166" s="12" t="str">
        <f t="shared" si="34"/>
        <v>Tríceps</v>
      </c>
      <c r="Q166" s="11" t="str">
        <f t="shared" si="34"/>
        <v>Extensão de cotovelo (cabo)</v>
      </c>
      <c r="R166" s="11" t="str">
        <f t="shared" si="34"/>
        <v>AnteBraço</v>
      </c>
      <c r="S166" s="11" t="str">
        <f t="shared" si="34"/>
        <v>Rosca direta peg. pro.</v>
      </c>
      <c r="T166" s="11" t="str">
        <f t="shared" si="34"/>
        <v xml:space="preserve">Glúteo </v>
      </c>
      <c r="U166" s="11">
        <f t="shared" si="34"/>
        <v>0</v>
      </c>
      <c r="V166" s="12" t="str">
        <f t="shared" si="34"/>
        <v xml:space="preserve">Abdutor </v>
      </c>
      <c r="W166" s="11" t="str">
        <f t="shared" si="34"/>
        <v>Abdutor cabo</v>
      </c>
      <c r="X166" s="12" t="str">
        <f t="shared" si="34"/>
        <v xml:space="preserve">Adutor </v>
      </c>
      <c r="Y166" s="11" t="str">
        <f t="shared" si="34"/>
        <v>Adutor cabo</v>
      </c>
      <c r="Z166" s="12" t="str">
        <f t="shared" si="34"/>
        <v>Coxa (Ant)</v>
      </c>
      <c r="AA166" s="11" t="str">
        <f t="shared" si="34"/>
        <v>Extensão de perna</v>
      </c>
      <c r="AB166" s="12" t="str">
        <f t="shared" si="34"/>
        <v>Coxa (Pos)</v>
      </c>
      <c r="AC166" s="11" t="str">
        <f t="shared" si="34"/>
        <v>Flexora em pé</v>
      </c>
      <c r="AD166" s="12" t="str">
        <f t="shared" si="34"/>
        <v>Perna</v>
      </c>
      <c r="AE166" s="11" t="str">
        <f t="shared" si="34"/>
        <v>Burrinho maq.</v>
      </c>
      <c r="AF166" s="12" t="str">
        <f t="shared" si="34"/>
        <v>Abdominal</v>
      </c>
      <c r="AG166" s="11" t="str">
        <f t="shared" si="34"/>
        <v>Flexão lateral</v>
      </c>
    </row>
    <row r="167" spans="1:33" x14ac:dyDescent="0.25">
      <c r="A167" s="344"/>
      <c r="B167" s="11" t="str">
        <f t="shared" si="35"/>
        <v>Abdominal</v>
      </c>
      <c r="C167" s="11">
        <f t="shared" si="36"/>
        <v>0</v>
      </c>
      <c r="D167" s="11" t="str">
        <f t="shared" si="34"/>
        <v xml:space="preserve">Trapézio </v>
      </c>
      <c r="E167" s="11">
        <f t="shared" si="34"/>
        <v>0</v>
      </c>
      <c r="F167" s="11" t="str">
        <f t="shared" si="34"/>
        <v>Ombro (Cla/Acr)</v>
      </c>
      <c r="G167" s="11">
        <f t="shared" si="34"/>
        <v>0</v>
      </c>
      <c r="H167" s="12" t="str">
        <f t="shared" si="34"/>
        <v>Ombro (Esp)</v>
      </c>
      <c r="I167" s="11">
        <f t="shared" si="34"/>
        <v>0</v>
      </c>
      <c r="J167" s="12" t="str">
        <f t="shared" si="34"/>
        <v>Costa</v>
      </c>
      <c r="K167" s="11" t="str">
        <f t="shared" si="34"/>
        <v>Remada curvada</v>
      </c>
      <c r="L167" s="12" t="str">
        <f t="shared" si="34"/>
        <v>Peito</v>
      </c>
      <c r="M167" s="11" t="str">
        <f t="shared" si="34"/>
        <v>Crucifixo</v>
      </c>
      <c r="N167" s="12" t="str">
        <f t="shared" si="34"/>
        <v>Bíceps</v>
      </c>
      <c r="O167" s="11" t="str">
        <f t="shared" si="34"/>
        <v>Rosca scott</v>
      </c>
      <c r="P167" s="12" t="str">
        <f t="shared" si="34"/>
        <v>Tríceps</v>
      </c>
      <c r="Q167" s="11">
        <f t="shared" si="34"/>
        <v>0</v>
      </c>
      <c r="R167" s="11" t="str">
        <f t="shared" si="34"/>
        <v>AnteBraço</v>
      </c>
      <c r="S167" s="11" t="str">
        <f t="shared" si="34"/>
        <v>Extensão de cotovelo</v>
      </c>
      <c r="T167" s="11" t="str">
        <f t="shared" si="34"/>
        <v xml:space="preserve">Glúteo </v>
      </c>
      <c r="U167" s="11">
        <f t="shared" si="34"/>
        <v>0</v>
      </c>
      <c r="V167" s="12" t="str">
        <f t="shared" si="34"/>
        <v xml:space="preserve">Abdutor </v>
      </c>
      <c r="W167" s="11">
        <f t="shared" si="34"/>
        <v>0</v>
      </c>
      <c r="X167" s="12" t="str">
        <f t="shared" si="34"/>
        <v xml:space="preserve">Adutor </v>
      </c>
      <c r="Y167" s="11">
        <f t="shared" si="34"/>
        <v>0</v>
      </c>
      <c r="Z167" s="12" t="str">
        <f t="shared" si="34"/>
        <v>Coxa (Ant)</v>
      </c>
      <c r="AA167" s="11" t="str">
        <f t="shared" si="34"/>
        <v>Leg press</v>
      </c>
      <c r="AB167" s="12" t="str">
        <f t="shared" si="34"/>
        <v>Coxa (Pos)</v>
      </c>
      <c r="AC167" s="11" t="str">
        <f t="shared" si="34"/>
        <v>Flexora sentado</v>
      </c>
      <c r="AD167" s="12" t="str">
        <f t="shared" si="34"/>
        <v>Perna</v>
      </c>
      <c r="AE167" s="11" t="str">
        <f t="shared" si="34"/>
        <v>Tibial</v>
      </c>
      <c r="AF167" s="12" t="str">
        <f t="shared" si="34"/>
        <v>Abdominal</v>
      </c>
      <c r="AG167" s="11">
        <f t="shared" si="34"/>
        <v>0</v>
      </c>
    </row>
    <row r="168" spans="1:33" x14ac:dyDescent="0.25">
      <c r="A168" s="344"/>
      <c r="B168" s="11" t="str">
        <f t="shared" si="35"/>
        <v>Abdominal</v>
      </c>
      <c r="C168" s="11">
        <f t="shared" si="36"/>
        <v>0</v>
      </c>
      <c r="D168" s="11" t="str">
        <f t="shared" si="34"/>
        <v xml:space="preserve">Trapézio </v>
      </c>
      <c r="E168" s="11">
        <f t="shared" si="34"/>
        <v>0</v>
      </c>
      <c r="F168" s="11" t="str">
        <f t="shared" si="34"/>
        <v>Ombro (Cla/Acr)</v>
      </c>
      <c r="G168" s="11">
        <f t="shared" si="34"/>
        <v>0</v>
      </c>
      <c r="H168" s="12" t="str">
        <f t="shared" si="34"/>
        <v>Ombro (Esp)</v>
      </c>
      <c r="I168" s="11">
        <f t="shared" si="34"/>
        <v>0</v>
      </c>
      <c r="J168" s="12" t="str">
        <f t="shared" si="34"/>
        <v>Costa</v>
      </c>
      <c r="K168" s="11" t="str">
        <f t="shared" si="34"/>
        <v>Levantamento terra</v>
      </c>
      <c r="L168" s="12" t="str">
        <f t="shared" si="34"/>
        <v>Peito</v>
      </c>
      <c r="M168" s="11" t="str">
        <f t="shared" si="34"/>
        <v>Cross over</v>
      </c>
      <c r="N168" s="12" t="str">
        <f t="shared" si="34"/>
        <v>Bíceps</v>
      </c>
      <c r="O168" s="11">
        <f t="shared" si="34"/>
        <v>0</v>
      </c>
      <c r="P168" s="12" t="str">
        <f t="shared" si="34"/>
        <v>Tríceps</v>
      </c>
      <c r="Q168" s="11">
        <f t="shared" si="34"/>
        <v>0</v>
      </c>
      <c r="R168" s="11" t="str">
        <f t="shared" si="34"/>
        <v>AnteBraço</v>
      </c>
      <c r="S168" s="11" t="str">
        <f t="shared" si="34"/>
        <v>Extensão cot. uni.</v>
      </c>
      <c r="T168" s="11" t="str">
        <f t="shared" si="34"/>
        <v xml:space="preserve">Glúteo </v>
      </c>
      <c r="U168" s="11">
        <f t="shared" si="34"/>
        <v>0</v>
      </c>
      <c r="V168" s="12" t="str">
        <f t="shared" si="34"/>
        <v xml:space="preserve">Abdutor </v>
      </c>
      <c r="W168" s="11">
        <f t="shared" si="34"/>
        <v>0</v>
      </c>
      <c r="X168" s="12" t="str">
        <f t="shared" si="34"/>
        <v xml:space="preserve">Adutor </v>
      </c>
      <c r="Y168" s="11">
        <f t="shared" si="34"/>
        <v>0</v>
      </c>
      <c r="Z168" s="12" t="str">
        <f t="shared" si="34"/>
        <v>Coxa (Ant)</v>
      </c>
      <c r="AA168" s="11" t="str">
        <f t="shared" si="34"/>
        <v>Avanço</v>
      </c>
      <c r="AB168" s="12" t="str">
        <f t="shared" si="34"/>
        <v>Coxa (Pos)</v>
      </c>
      <c r="AC168" s="11">
        <f t="shared" si="34"/>
        <v>0</v>
      </c>
      <c r="AD168" s="12" t="str">
        <f t="shared" si="34"/>
        <v>Perna</v>
      </c>
      <c r="AE168" s="11">
        <f t="shared" si="34"/>
        <v>0</v>
      </c>
      <c r="AF168" s="12" t="str">
        <f t="shared" si="34"/>
        <v>Abdominal</v>
      </c>
      <c r="AG168" s="11">
        <f t="shared" si="34"/>
        <v>0</v>
      </c>
    </row>
    <row r="169" spans="1:33" x14ac:dyDescent="0.25">
      <c r="A169" s="344"/>
      <c r="B169" s="11" t="str">
        <f t="shared" si="35"/>
        <v>Abdominal</v>
      </c>
      <c r="C169" s="11">
        <f t="shared" si="36"/>
        <v>0</v>
      </c>
      <c r="D169" s="11" t="str">
        <f t="shared" si="34"/>
        <v xml:space="preserve">Trapézio </v>
      </c>
      <c r="E169" s="11">
        <f t="shared" si="34"/>
        <v>0</v>
      </c>
      <c r="F169" s="11" t="str">
        <f t="shared" si="34"/>
        <v>Ombro (Cla/Acr)</v>
      </c>
      <c r="G169" s="11">
        <f t="shared" si="34"/>
        <v>0</v>
      </c>
      <c r="H169" s="12" t="str">
        <f t="shared" si="34"/>
        <v>Ombro (Esp)</v>
      </c>
      <c r="I169" s="11">
        <f t="shared" si="34"/>
        <v>0</v>
      </c>
      <c r="J169" s="12" t="str">
        <f t="shared" si="34"/>
        <v>Costa</v>
      </c>
      <c r="K169" s="11" t="str">
        <f t="shared" si="34"/>
        <v>Hiperextensão</v>
      </c>
      <c r="L169" s="12" t="str">
        <f t="shared" si="34"/>
        <v>Peito</v>
      </c>
      <c r="M169" s="11" t="str">
        <f t="shared" si="34"/>
        <v>Voador</v>
      </c>
      <c r="N169" s="12" t="str">
        <f t="shared" si="34"/>
        <v>Bíceps</v>
      </c>
      <c r="O169" s="11">
        <f t="shared" si="34"/>
        <v>0</v>
      </c>
      <c r="P169" s="12" t="str">
        <f t="shared" si="34"/>
        <v>Tríceps</v>
      </c>
      <c r="Q169" s="11">
        <f t="shared" si="34"/>
        <v>0</v>
      </c>
      <c r="R169" s="11" t="str">
        <f t="shared" si="34"/>
        <v>AnteBraço</v>
      </c>
      <c r="S169" s="11" t="str">
        <f t="shared" si="34"/>
        <v>Tríceps uni. Curvado</v>
      </c>
      <c r="T169" s="11" t="str">
        <f t="shared" si="34"/>
        <v xml:space="preserve">Glúteo </v>
      </c>
      <c r="U169" s="11">
        <f t="shared" si="34"/>
        <v>0</v>
      </c>
      <c r="V169" s="12" t="str">
        <f t="shared" si="34"/>
        <v xml:space="preserve">Abdutor </v>
      </c>
      <c r="W169" s="11">
        <f t="shared" si="34"/>
        <v>0</v>
      </c>
      <c r="X169" s="12" t="str">
        <f t="shared" si="34"/>
        <v xml:space="preserve">Adutor </v>
      </c>
      <c r="Y169" s="11">
        <f t="shared" si="34"/>
        <v>0</v>
      </c>
      <c r="Z169" s="12" t="str">
        <f t="shared" si="34"/>
        <v>Coxa (Ant)</v>
      </c>
      <c r="AA169" s="11">
        <f t="shared" si="34"/>
        <v>0</v>
      </c>
      <c r="AB169" s="12" t="str">
        <f t="shared" si="34"/>
        <v>Coxa (Pos)</v>
      </c>
      <c r="AC169" s="11">
        <f t="shared" si="34"/>
        <v>0</v>
      </c>
      <c r="AD169" s="12" t="str">
        <f t="shared" si="34"/>
        <v>Perna</v>
      </c>
      <c r="AE169" s="11">
        <f t="shared" si="34"/>
        <v>0</v>
      </c>
      <c r="AF169" s="12" t="str">
        <f t="shared" si="34"/>
        <v>Abdominal</v>
      </c>
      <c r="AG169" s="11">
        <f t="shared" si="34"/>
        <v>0</v>
      </c>
    </row>
    <row r="170" spans="1:33" x14ac:dyDescent="0.25">
      <c r="A170" s="344"/>
      <c r="B170" s="11" t="str">
        <f t="shared" si="35"/>
        <v>Abdominal</v>
      </c>
      <c r="C170" s="11">
        <f t="shared" si="36"/>
        <v>0</v>
      </c>
      <c r="D170" s="11" t="str">
        <f t="shared" si="34"/>
        <v xml:space="preserve">Trapézio </v>
      </c>
      <c r="E170" s="11">
        <f t="shared" si="34"/>
        <v>0</v>
      </c>
      <c r="F170" s="11" t="str">
        <f t="shared" si="34"/>
        <v>Ombro (Cla/Acr)</v>
      </c>
      <c r="G170" s="11">
        <f t="shared" si="34"/>
        <v>0</v>
      </c>
      <c r="H170" s="12" t="str">
        <f t="shared" si="34"/>
        <v>Ombro (Esp)</v>
      </c>
      <c r="I170" s="11">
        <f t="shared" si="34"/>
        <v>0</v>
      </c>
      <c r="J170" s="12" t="str">
        <f t="shared" si="34"/>
        <v>Costa</v>
      </c>
      <c r="K170" s="11">
        <f t="shared" si="34"/>
        <v>0</v>
      </c>
      <c r="L170" s="12" t="str">
        <f t="shared" si="34"/>
        <v>Peito</v>
      </c>
      <c r="M170" s="11" t="str">
        <f t="shared" si="34"/>
        <v>Paralelas</v>
      </c>
      <c r="N170" s="12" t="str">
        <f t="shared" si="34"/>
        <v>Bíceps</v>
      </c>
      <c r="O170" s="11">
        <f t="shared" si="34"/>
        <v>0</v>
      </c>
      <c r="P170" s="12" t="str">
        <f t="shared" si="34"/>
        <v>Tríceps</v>
      </c>
      <c r="Q170" s="11">
        <f t="shared" si="34"/>
        <v>0</v>
      </c>
      <c r="R170" s="11" t="str">
        <f t="shared" si="34"/>
        <v>AnteBraço</v>
      </c>
      <c r="S170" s="11">
        <f t="shared" si="34"/>
        <v>0</v>
      </c>
      <c r="T170" s="11" t="str">
        <f t="shared" si="34"/>
        <v xml:space="preserve">Glúteo </v>
      </c>
      <c r="U170" s="11">
        <f t="shared" si="34"/>
        <v>0</v>
      </c>
      <c r="V170" s="12" t="str">
        <f t="shared" si="34"/>
        <v xml:space="preserve">Abdutor </v>
      </c>
      <c r="W170" s="11">
        <f t="shared" si="34"/>
        <v>0</v>
      </c>
      <c r="X170" s="12" t="str">
        <f t="shared" si="34"/>
        <v xml:space="preserve">Adutor </v>
      </c>
      <c r="Y170" s="11">
        <f t="shared" si="34"/>
        <v>0</v>
      </c>
      <c r="Z170" s="12" t="str">
        <f t="shared" si="34"/>
        <v>Coxa (Ant)</v>
      </c>
      <c r="AA170" s="11">
        <f t="shared" si="34"/>
        <v>0</v>
      </c>
      <c r="AB170" s="12" t="str">
        <f t="shared" si="34"/>
        <v>Coxa (Pos)</v>
      </c>
      <c r="AC170" s="11">
        <f t="shared" si="34"/>
        <v>0</v>
      </c>
      <c r="AD170" s="12" t="str">
        <f t="shared" si="34"/>
        <v>Perna</v>
      </c>
      <c r="AE170" s="11">
        <f t="shared" si="34"/>
        <v>0</v>
      </c>
      <c r="AF170" s="12" t="str">
        <f t="shared" si="34"/>
        <v>Abdominal</v>
      </c>
      <c r="AG170" s="11">
        <f t="shared" si="34"/>
        <v>0</v>
      </c>
    </row>
    <row r="171" spans="1:33" x14ac:dyDescent="0.25">
      <c r="A171" s="344"/>
      <c r="B171" s="11" t="str">
        <f t="shared" si="35"/>
        <v>Abdominal</v>
      </c>
      <c r="C171" s="11">
        <f t="shared" si="36"/>
        <v>0</v>
      </c>
      <c r="D171" s="11" t="str">
        <f t="shared" si="34"/>
        <v xml:space="preserve">Trapézio </v>
      </c>
      <c r="E171" s="11">
        <f t="shared" si="34"/>
        <v>0</v>
      </c>
      <c r="F171" s="11" t="str">
        <f t="shared" si="34"/>
        <v>Ombro (Cla/Acr)</v>
      </c>
      <c r="G171" s="11">
        <f t="shared" si="34"/>
        <v>0</v>
      </c>
      <c r="H171" s="12" t="str">
        <f t="shared" si="34"/>
        <v>Ombro (Esp)</v>
      </c>
      <c r="I171" s="11">
        <f t="shared" si="34"/>
        <v>0</v>
      </c>
      <c r="J171" s="12" t="str">
        <f t="shared" si="34"/>
        <v>Costa</v>
      </c>
      <c r="K171" s="11">
        <f t="shared" si="34"/>
        <v>0</v>
      </c>
      <c r="L171" s="12" t="str">
        <f t="shared" si="34"/>
        <v>Peito</v>
      </c>
      <c r="M171" s="11">
        <f t="shared" si="34"/>
        <v>0</v>
      </c>
      <c r="N171" s="12" t="str">
        <f t="shared" si="34"/>
        <v>Bíceps</v>
      </c>
      <c r="O171" s="11">
        <f t="shared" si="34"/>
        <v>0</v>
      </c>
      <c r="P171" s="12" t="str">
        <f t="shared" si="34"/>
        <v>Tríceps</v>
      </c>
      <c r="Q171" s="11">
        <f t="shared" si="34"/>
        <v>0</v>
      </c>
      <c r="R171" s="11" t="str">
        <f t="shared" si="34"/>
        <v>AnteBraço</v>
      </c>
      <c r="S171" s="11">
        <f t="shared" si="34"/>
        <v>0</v>
      </c>
      <c r="T171" s="11" t="str">
        <f t="shared" si="34"/>
        <v xml:space="preserve">Glúteo </v>
      </c>
      <c r="U171" s="11">
        <f t="shared" si="34"/>
        <v>0</v>
      </c>
      <c r="V171" s="12" t="str">
        <f t="shared" si="34"/>
        <v xml:space="preserve">Abdutor </v>
      </c>
      <c r="W171" s="11">
        <f t="shared" si="34"/>
        <v>0</v>
      </c>
      <c r="X171" s="12" t="str">
        <f t="shared" si="34"/>
        <v xml:space="preserve">Adutor </v>
      </c>
      <c r="Y171" s="11">
        <f t="shared" si="34"/>
        <v>0</v>
      </c>
      <c r="Z171" s="12" t="str">
        <f t="shared" si="34"/>
        <v>Coxa (Ant)</v>
      </c>
      <c r="AA171" s="11">
        <f t="shared" si="34"/>
        <v>0</v>
      </c>
      <c r="AB171" s="12" t="str">
        <f t="shared" si="34"/>
        <v>Coxa (Pos)</v>
      </c>
      <c r="AC171" s="11">
        <f t="shared" si="34"/>
        <v>0</v>
      </c>
      <c r="AD171" s="12" t="str">
        <f t="shared" si="34"/>
        <v>Perna</v>
      </c>
      <c r="AE171" s="11">
        <f t="shared" si="34"/>
        <v>0</v>
      </c>
      <c r="AF171" s="12" t="str">
        <f t="shared" si="34"/>
        <v>Abdominal</v>
      </c>
      <c r="AG171" s="11">
        <f t="shared" si="34"/>
        <v>0</v>
      </c>
    </row>
    <row r="172" spans="1:33" x14ac:dyDescent="0.25">
      <c r="A172" s="344"/>
      <c r="B172" s="11" t="str">
        <f t="shared" si="35"/>
        <v>Abdominal</v>
      </c>
      <c r="C172" s="11">
        <f t="shared" si="36"/>
        <v>0</v>
      </c>
      <c r="D172" s="11" t="str">
        <f t="shared" si="34"/>
        <v xml:space="preserve">Trapézio </v>
      </c>
      <c r="E172" s="11">
        <f t="shared" si="34"/>
        <v>0</v>
      </c>
      <c r="F172" s="11" t="str">
        <f t="shared" si="34"/>
        <v>Ombro (Cla/Acr)</v>
      </c>
      <c r="G172" s="11">
        <f t="shared" si="34"/>
        <v>0</v>
      </c>
      <c r="H172" s="12" t="str">
        <f t="shared" si="34"/>
        <v>Ombro (Esp)</v>
      </c>
      <c r="I172" s="11">
        <f t="shared" si="34"/>
        <v>0</v>
      </c>
      <c r="J172" s="12" t="str">
        <f t="shared" si="34"/>
        <v>Costa</v>
      </c>
      <c r="K172" s="11">
        <f t="shared" si="34"/>
        <v>0</v>
      </c>
      <c r="L172" s="12" t="str">
        <f t="shared" si="34"/>
        <v>Peito</v>
      </c>
      <c r="M172" s="11">
        <f t="shared" si="34"/>
        <v>0</v>
      </c>
      <c r="N172" s="12" t="str">
        <f t="shared" si="34"/>
        <v>Bíceps</v>
      </c>
      <c r="O172" s="11">
        <f t="shared" si="34"/>
        <v>0</v>
      </c>
      <c r="P172" s="12" t="str">
        <f t="shared" si="34"/>
        <v>Tríceps</v>
      </c>
      <c r="Q172" s="11">
        <f t="shared" si="34"/>
        <v>0</v>
      </c>
      <c r="R172" s="11" t="str">
        <f t="shared" si="34"/>
        <v>AnteBraço</v>
      </c>
      <c r="S172" s="11">
        <f t="shared" ref="D172:AG180" si="37">S152</f>
        <v>0</v>
      </c>
      <c r="T172" s="11" t="str">
        <f t="shared" si="37"/>
        <v xml:space="preserve">Glúteo </v>
      </c>
      <c r="U172" s="11">
        <f t="shared" si="37"/>
        <v>0</v>
      </c>
      <c r="V172" s="12" t="str">
        <f t="shared" si="37"/>
        <v xml:space="preserve">Abdutor </v>
      </c>
      <c r="W172" s="11">
        <f t="shared" si="37"/>
        <v>0</v>
      </c>
      <c r="X172" s="12" t="str">
        <f t="shared" si="37"/>
        <v xml:space="preserve">Adutor </v>
      </c>
      <c r="Y172" s="11">
        <f t="shared" si="37"/>
        <v>0</v>
      </c>
      <c r="Z172" s="12" t="str">
        <f t="shared" si="37"/>
        <v>Coxa (Ant)</v>
      </c>
      <c r="AA172" s="11">
        <f t="shared" si="37"/>
        <v>0</v>
      </c>
      <c r="AB172" s="12" t="str">
        <f t="shared" si="37"/>
        <v>Coxa (Pos)</v>
      </c>
      <c r="AC172" s="11">
        <f t="shared" si="37"/>
        <v>0</v>
      </c>
      <c r="AD172" s="12" t="str">
        <f t="shared" si="37"/>
        <v>Perna</v>
      </c>
      <c r="AE172" s="11">
        <f t="shared" si="37"/>
        <v>0</v>
      </c>
      <c r="AF172" s="12" t="str">
        <f t="shared" si="37"/>
        <v>Abdominal</v>
      </c>
      <c r="AG172" s="11">
        <f t="shared" si="37"/>
        <v>0</v>
      </c>
    </row>
    <row r="173" spans="1:33" x14ac:dyDescent="0.25">
      <c r="A173" s="344"/>
      <c r="B173" s="11" t="str">
        <f t="shared" si="35"/>
        <v>Abdominal</v>
      </c>
      <c r="C173" s="11">
        <f t="shared" si="36"/>
        <v>0</v>
      </c>
      <c r="D173" s="11" t="str">
        <f t="shared" si="37"/>
        <v xml:space="preserve">Trapézio </v>
      </c>
      <c r="E173" s="11">
        <f t="shared" si="37"/>
        <v>0</v>
      </c>
      <c r="F173" s="11" t="str">
        <f t="shared" si="37"/>
        <v>Ombro (Cla/Acr)</v>
      </c>
      <c r="G173" s="11">
        <f t="shared" si="37"/>
        <v>0</v>
      </c>
      <c r="H173" s="12" t="str">
        <f t="shared" si="37"/>
        <v>Ombro (Esp)</v>
      </c>
      <c r="I173" s="11">
        <f t="shared" si="37"/>
        <v>0</v>
      </c>
      <c r="J173" s="12" t="str">
        <f t="shared" si="37"/>
        <v>Costa</v>
      </c>
      <c r="K173" s="11">
        <f t="shared" si="37"/>
        <v>0</v>
      </c>
      <c r="L173" s="12" t="str">
        <f t="shared" si="37"/>
        <v>Peito</v>
      </c>
      <c r="M173" s="11">
        <f t="shared" si="37"/>
        <v>0</v>
      </c>
      <c r="N173" s="12" t="str">
        <f t="shared" si="37"/>
        <v>Bíceps</v>
      </c>
      <c r="O173" s="11">
        <f t="shared" si="37"/>
        <v>0</v>
      </c>
      <c r="P173" s="12" t="str">
        <f t="shared" si="37"/>
        <v>Tríceps</v>
      </c>
      <c r="Q173" s="11">
        <f t="shared" si="37"/>
        <v>0</v>
      </c>
      <c r="R173" s="11" t="str">
        <f t="shared" si="37"/>
        <v>AnteBraço</v>
      </c>
      <c r="S173" s="11">
        <f t="shared" si="37"/>
        <v>0</v>
      </c>
      <c r="T173" s="11" t="str">
        <f t="shared" si="37"/>
        <v xml:space="preserve">Glúteo </v>
      </c>
      <c r="U173" s="11">
        <f t="shared" si="37"/>
        <v>0</v>
      </c>
      <c r="V173" s="12" t="str">
        <f t="shared" si="37"/>
        <v xml:space="preserve">Abdutor </v>
      </c>
      <c r="W173" s="11">
        <f t="shared" si="37"/>
        <v>0</v>
      </c>
      <c r="X173" s="12" t="str">
        <f t="shared" si="37"/>
        <v xml:space="preserve">Adutor </v>
      </c>
      <c r="Y173" s="11">
        <f t="shared" si="37"/>
        <v>0</v>
      </c>
      <c r="Z173" s="12" t="str">
        <f t="shared" si="37"/>
        <v>Coxa (Ant)</v>
      </c>
      <c r="AA173" s="11">
        <f t="shared" si="37"/>
        <v>0</v>
      </c>
      <c r="AB173" s="12" t="str">
        <f t="shared" si="37"/>
        <v>Coxa (Pos)</v>
      </c>
      <c r="AC173" s="11">
        <f t="shared" si="37"/>
        <v>0</v>
      </c>
      <c r="AD173" s="12" t="str">
        <f t="shared" si="37"/>
        <v>Perna</v>
      </c>
      <c r="AE173" s="11">
        <f t="shared" si="37"/>
        <v>0</v>
      </c>
      <c r="AF173" s="12" t="str">
        <f t="shared" si="37"/>
        <v>Abdominal</v>
      </c>
      <c r="AG173" s="11">
        <f t="shared" si="37"/>
        <v>0</v>
      </c>
    </row>
    <row r="174" spans="1:33" x14ac:dyDescent="0.25">
      <c r="A174" s="344"/>
      <c r="B174" s="11" t="str">
        <f t="shared" si="35"/>
        <v>Abdominal</v>
      </c>
      <c r="C174" s="11">
        <f t="shared" si="36"/>
        <v>0</v>
      </c>
      <c r="D174" s="11" t="str">
        <f t="shared" si="37"/>
        <v xml:space="preserve">Trapézio </v>
      </c>
      <c r="E174" s="11">
        <f t="shared" si="37"/>
        <v>0</v>
      </c>
      <c r="F174" s="11" t="str">
        <f t="shared" si="37"/>
        <v>Ombro (Cla/Acr)</v>
      </c>
      <c r="G174" s="11">
        <f t="shared" si="37"/>
        <v>0</v>
      </c>
      <c r="H174" s="12" t="str">
        <f t="shared" si="37"/>
        <v>Ombro (Esp)</v>
      </c>
      <c r="I174" s="11">
        <f t="shared" si="37"/>
        <v>0</v>
      </c>
      <c r="J174" s="12" t="str">
        <f t="shared" si="37"/>
        <v>Costa</v>
      </c>
      <c r="K174" s="11">
        <f t="shared" si="37"/>
        <v>0</v>
      </c>
      <c r="L174" s="12" t="str">
        <f t="shared" si="37"/>
        <v>Peito</v>
      </c>
      <c r="M174" s="11">
        <f t="shared" si="37"/>
        <v>0</v>
      </c>
      <c r="N174" s="12" t="str">
        <f t="shared" si="37"/>
        <v>Bíceps</v>
      </c>
      <c r="O174" s="11">
        <f t="shared" si="37"/>
        <v>0</v>
      </c>
      <c r="P174" s="12" t="str">
        <f t="shared" si="37"/>
        <v>Tríceps</v>
      </c>
      <c r="Q174" s="11">
        <f t="shared" si="37"/>
        <v>0</v>
      </c>
      <c r="R174" s="11" t="str">
        <f t="shared" si="37"/>
        <v>AnteBraço</v>
      </c>
      <c r="S174" s="11">
        <f t="shared" si="37"/>
        <v>0</v>
      </c>
      <c r="T174" s="11" t="str">
        <f t="shared" si="37"/>
        <v xml:space="preserve">Glúteo </v>
      </c>
      <c r="U174" s="11">
        <f t="shared" si="37"/>
        <v>0</v>
      </c>
      <c r="V174" s="12" t="str">
        <f t="shared" si="37"/>
        <v xml:space="preserve">Abdutor </v>
      </c>
      <c r="W174" s="11">
        <f t="shared" si="37"/>
        <v>0</v>
      </c>
      <c r="X174" s="12" t="str">
        <f t="shared" si="37"/>
        <v xml:space="preserve">Adutor </v>
      </c>
      <c r="Y174" s="11">
        <f t="shared" si="37"/>
        <v>0</v>
      </c>
      <c r="Z174" s="12" t="str">
        <f t="shared" si="37"/>
        <v>Coxa (Ant)</v>
      </c>
      <c r="AA174" s="11">
        <f t="shared" si="37"/>
        <v>0</v>
      </c>
      <c r="AB174" s="12" t="str">
        <f t="shared" si="37"/>
        <v>Coxa (Pos)</v>
      </c>
      <c r="AC174" s="11">
        <f t="shared" si="37"/>
        <v>0</v>
      </c>
      <c r="AD174" s="12" t="str">
        <f t="shared" si="37"/>
        <v>Perna</v>
      </c>
      <c r="AE174" s="11">
        <f t="shared" si="37"/>
        <v>0</v>
      </c>
      <c r="AF174" s="12" t="str">
        <f t="shared" si="37"/>
        <v>Abdominal</v>
      </c>
      <c r="AG174" s="11">
        <f t="shared" si="37"/>
        <v>0</v>
      </c>
    </row>
    <row r="175" spans="1:33" x14ac:dyDescent="0.25">
      <c r="A175" s="344"/>
      <c r="B175" s="11" t="str">
        <f t="shared" si="35"/>
        <v>Abdominal</v>
      </c>
      <c r="C175" s="11">
        <f t="shared" si="36"/>
        <v>0</v>
      </c>
      <c r="D175" s="11" t="str">
        <f t="shared" si="37"/>
        <v xml:space="preserve">Trapézio </v>
      </c>
      <c r="E175" s="11">
        <f t="shared" si="37"/>
        <v>0</v>
      </c>
      <c r="F175" s="11" t="str">
        <f t="shared" si="37"/>
        <v>Ombro (Cla/Acr)</v>
      </c>
      <c r="G175" s="11">
        <f t="shared" si="37"/>
        <v>0</v>
      </c>
      <c r="H175" s="12" t="str">
        <f t="shared" si="37"/>
        <v>Ombro (Esp)</v>
      </c>
      <c r="I175" s="11">
        <f t="shared" si="37"/>
        <v>0</v>
      </c>
      <c r="J175" s="12" t="str">
        <f t="shared" si="37"/>
        <v>Costa</v>
      </c>
      <c r="K175" s="11">
        <f t="shared" si="37"/>
        <v>0</v>
      </c>
      <c r="L175" s="12" t="str">
        <f t="shared" si="37"/>
        <v>Peito</v>
      </c>
      <c r="M175" s="11">
        <f t="shared" si="37"/>
        <v>0</v>
      </c>
      <c r="N175" s="12" t="str">
        <f t="shared" si="37"/>
        <v>Bíceps</v>
      </c>
      <c r="O175" s="11">
        <f t="shared" si="37"/>
        <v>0</v>
      </c>
      <c r="P175" s="12" t="str">
        <f t="shared" si="37"/>
        <v>Tríceps</v>
      </c>
      <c r="Q175" s="11">
        <f t="shared" si="37"/>
        <v>0</v>
      </c>
      <c r="R175" s="11" t="str">
        <f t="shared" si="37"/>
        <v>AnteBraço</v>
      </c>
      <c r="S175" s="11">
        <f t="shared" si="37"/>
        <v>0</v>
      </c>
      <c r="T175" s="11" t="str">
        <f t="shared" si="37"/>
        <v xml:space="preserve">Glúteo </v>
      </c>
      <c r="U175" s="11">
        <f t="shared" si="37"/>
        <v>0</v>
      </c>
      <c r="V175" s="12" t="str">
        <f t="shared" si="37"/>
        <v xml:space="preserve">Abdutor </v>
      </c>
      <c r="W175" s="11">
        <f t="shared" si="37"/>
        <v>0</v>
      </c>
      <c r="X175" s="12" t="str">
        <f t="shared" si="37"/>
        <v xml:space="preserve">Adutor </v>
      </c>
      <c r="Y175" s="11">
        <f t="shared" si="37"/>
        <v>0</v>
      </c>
      <c r="Z175" s="12" t="str">
        <f t="shared" si="37"/>
        <v>Coxa (Ant)</v>
      </c>
      <c r="AA175" s="11">
        <f t="shared" si="37"/>
        <v>0</v>
      </c>
      <c r="AB175" s="12" t="str">
        <f t="shared" si="37"/>
        <v>Coxa (Pos)</v>
      </c>
      <c r="AC175" s="11">
        <f t="shared" si="37"/>
        <v>0</v>
      </c>
      <c r="AD175" s="12" t="str">
        <f t="shared" si="37"/>
        <v>Perna</v>
      </c>
      <c r="AE175" s="11">
        <f t="shared" si="37"/>
        <v>0</v>
      </c>
      <c r="AF175" s="12" t="str">
        <f t="shared" si="37"/>
        <v>Abdominal</v>
      </c>
      <c r="AG175" s="11">
        <f t="shared" si="37"/>
        <v>0</v>
      </c>
    </row>
    <row r="176" spans="1:33" x14ac:dyDescent="0.25">
      <c r="A176" s="344"/>
      <c r="B176" s="11" t="str">
        <f t="shared" si="35"/>
        <v>Abdominal</v>
      </c>
      <c r="C176" s="11">
        <f t="shared" si="36"/>
        <v>0</v>
      </c>
      <c r="D176" s="11" t="str">
        <f t="shared" si="37"/>
        <v xml:space="preserve">Trapézio </v>
      </c>
      <c r="E176" s="11">
        <f t="shared" si="37"/>
        <v>0</v>
      </c>
      <c r="F176" s="11" t="str">
        <f t="shared" si="37"/>
        <v>Ombro (Cla/Acr)</v>
      </c>
      <c r="G176" s="11">
        <f t="shared" si="37"/>
        <v>0</v>
      </c>
      <c r="H176" s="12" t="str">
        <f t="shared" si="37"/>
        <v>Ombro (Esp)</v>
      </c>
      <c r="I176" s="11">
        <f t="shared" si="37"/>
        <v>0</v>
      </c>
      <c r="J176" s="12" t="str">
        <f t="shared" si="37"/>
        <v>Costa</v>
      </c>
      <c r="K176" s="11">
        <f t="shared" si="37"/>
        <v>0</v>
      </c>
      <c r="L176" s="12" t="str">
        <f t="shared" si="37"/>
        <v>Peito</v>
      </c>
      <c r="M176" s="11">
        <f t="shared" si="37"/>
        <v>0</v>
      </c>
      <c r="N176" s="12" t="str">
        <f t="shared" si="37"/>
        <v>Bíceps</v>
      </c>
      <c r="O176" s="11">
        <f t="shared" si="37"/>
        <v>0</v>
      </c>
      <c r="P176" s="12" t="str">
        <f t="shared" si="37"/>
        <v>Tríceps</v>
      </c>
      <c r="Q176" s="11">
        <f t="shared" si="37"/>
        <v>0</v>
      </c>
      <c r="R176" s="11" t="str">
        <f t="shared" si="37"/>
        <v>AnteBraço</v>
      </c>
      <c r="S176" s="11">
        <f t="shared" si="37"/>
        <v>0</v>
      </c>
      <c r="T176" s="11" t="str">
        <f t="shared" si="37"/>
        <v xml:space="preserve">Glúteo </v>
      </c>
      <c r="U176" s="11">
        <f t="shared" si="37"/>
        <v>0</v>
      </c>
      <c r="V176" s="12" t="str">
        <f t="shared" si="37"/>
        <v xml:space="preserve">Abdutor </v>
      </c>
      <c r="W176" s="11">
        <f t="shared" si="37"/>
        <v>0</v>
      </c>
      <c r="X176" s="12" t="str">
        <f t="shared" si="37"/>
        <v xml:space="preserve">Adutor </v>
      </c>
      <c r="Y176" s="11">
        <f t="shared" si="37"/>
        <v>0</v>
      </c>
      <c r="Z176" s="12" t="str">
        <f t="shared" si="37"/>
        <v>Coxa (Ant)</v>
      </c>
      <c r="AA176" s="11">
        <f t="shared" si="37"/>
        <v>0</v>
      </c>
      <c r="AB176" s="12" t="str">
        <f t="shared" si="37"/>
        <v>Coxa (Pos)</v>
      </c>
      <c r="AC176" s="11">
        <f t="shared" si="37"/>
        <v>0</v>
      </c>
      <c r="AD176" s="12" t="str">
        <f t="shared" si="37"/>
        <v>Perna</v>
      </c>
      <c r="AE176" s="11">
        <f t="shared" si="37"/>
        <v>0</v>
      </c>
      <c r="AF176" s="12" t="str">
        <f t="shared" si="37"/>
        <v>Abdominal</v>
      </c>
      <c r="AG176" s="11">
        <f t="shared" si="37"/>
        <v>0</v>
      </c>
    </row>
    <row r="177" spans="1:33" x14ac:dyDescent="0.25">
      <c r="A177" s="344"/>
      <c r="B177" s="11" t="str">
        <f t="shared" si="35"/>
        <v>Abdominal</v>
      </c>
      <c r="C177" s="11">
        <f t="shared" si="36"/>
        <v>0</v>
      </c>
      <c r="D177" s="11" t="str">
        <f t="shared" si="37"/>
        <v xml:space="preserve">Trapézio </v>
      </c>
      <c r="E177" s="11">
        <f t="shared" si="37"/>
        <v>0</v>
      </c>
      <c r="F177" s="11" t="str">
        <f t="shared" si="37"/>
        <v>Ombro (Cla/Acr)</v>
      </c>
      <c r="G177" s="11">
        <f t="shared" si="37"/>
        <v>0</v>
      </c>
      <c r="H177" s="12" t="str">
        <f t="shared" si="37"/>
        <v>Ombro (Esp)</v>
      </c>
      <c r="I177" s="11">
        <f t="shared" si="37"/>
        <v>0</v>
      </c>
      <c r="J177" s="12" t="str">
        <f t="shared" si="37"/>
        <v>Costa</v>
      </c>
      <c r="K177" s="11">
        <f t="shared" si="37"/>
        <v>0</v>
      </c>
      <c r="L177" s="12" t="str">
        <f t="shared" si="37"/>
        <v>Peito</v>
      </c>
      <c r="M177" s="11">
        <f t="shared" si="37"/>
        <v>0</v>
      </c>
      <c r="N177" s="12" t="str">
        <f t="shared" si="37"/>
        <v>Bíceps</v>
      </c>
      <c r="O177" s="11">
        <f t="shared" si="37"/>
        <v>0</v>
      </c>
      <c r="P177" s="12" t="str">
        <f t="shared" si="37"/>
        <v>Tríceps</v>
      </c>
      <c r="Q177" s="11">
        <f t="shared" si="37"/>
        <v>0</v>
      </c>
      <c r="R177" s="11" t="str">
        <f t="shared" si="37"/>
        <v>AnteBraço</v>
      </c>
      <c r="S177" s="11">
        <f t="shared" si="37"/>
        <v>0</v>
      </c>
      <c r="T177" s="11" t="str">
        <f t="shared" si="37"/>
        <v xml:space="preserve">Glúteo </v>
      </c>
      <c r="U177" s="11">
        <f t="shared" si="37"/>
        <v>0</v>
      </c>
      <c r="V177" s="12" t="str">
        <f t="shared" si="37"/>
        <v xml:space="preserve">Abdutor </v>
      </c>
      <c r="W177" s="11">
        <f t="shared" si="37"/>
        <v>0</v>
      </c>
      <c r="X177" s="12" t="str">
        <f t="shared" si="37"/>
        <v xml:space="preserve">Adutor </v>
      </c>
      <c r="Y177" s="11">
        <f t="shared" si="37"/>
        <v>0</v>
      </c>
      <c r="Z177" s="12" t="str">
        <f t="shared" si="37"/>
        <v>Coxa (Ant)</v>
      </c>
      <c r="AA177" s="11">
        <f t="shared" si="37"/>
        <v>0</v>
      </c>
      <c r="AB177" s="12" t="str">
        <f t="shared" si="37"/>
        <v>Coxa (Pos)</v>
      </c>
      <c r="AC177" s="11">
        <f t="shared" si="37"/>
        <v>0</v>
      </c>
      <c r="AD177" s="12" t="str">
        <f t="shared" si="37"/>
        <v>Perna</v>
      </c>
      <c r="AE177" s="11">
        <f t="shared" si="37"/>
        <v>0</v>
      </c>
      <c r="AF177" s="12" t="str">
        <f t="shared" si="37"/>
        <v>Abdominal</v>
      </c>
      <c r="AG177" s="11">
        <f t="shared" si="37"/>
        <v>0</v>
      </c>
    </row>
    <row r="178" spans="1:33" x14ac:dyDescent="0.25">
      <c r="A178" s="344"/>
      <c r="B178" s="11" t="str">
        <f t="shared" si="35"/>
        <v>Abdominal</v>
      </c>
      <c r="C178" s="11">
        <f t="shared" si="36"/>
        <v>0</v>
      </c>
      <c r="D178" s="11" t="str">
        <f t="shared" si="37"/>
        <v xml:space="preserve">Trapézio </v>
      </c>
      <c r="E178" s="11">
        <f t="shared" si="37"/>
        <v>0</v>
      </c>
      <c r="F178" s="11" t="str">
        <f t="shared" si="37"/>
        <v>Ombro (Cla/Acr)</v>
      </c>
      <c r="G178" s="11">
        <f t="shared" si="37"/>
        <v>0</v>
      </c>
      <c r="H178" s="12" t="str">
        <f t="shared" si="37"/>
        <v>Ombro (Esp)</v>
      </c>
      <c r="I178" s="11">
        <f t="shared" si="37"/>
        <v>0</v>
      </c>
      <c r="J178" s="12" t="str">
        <f t="shared" si="37"/>
        <v>Costa</v>
      </c>
      <c r="K178" s="11">
        <f t="shared" si="37"/>
        <v>0</v>
      </c>
      <c r="L178" s="12" t="str">
        <f t="shared" si="37"/>
        <v>Peito</v>
      </c>
      <c r="M178" s="11">
        <f t="shared" si="37"/>
        <v>0</v>
      </c>
      <c r="N178" s="12" t="str">
        <f t="shared" si="37"/>
        <v>Bíceps</v>
      </c>
      <c r="O178" s="11">
        <f t="shared" si="37"/>
        <v>0</v>
      </c>
      <c r="P178" s="12" t="str">
        <f t="shared" si="37"/>
        <v>Tríceps</v>
      </c>
      <c r="Q178" s="11">
        <f t="shared" si="37"/>
        <v>0</v>
      </c>
      <c r="R178" s="11" t="str">
        <f t="shared" si="37"/>
        <v>AnteBraço</v>
      </c>
      <c r="S178" s="11">
        <f t="shared" si="37"/>
        <v>0</v>
      </c>
      <c r="T178" s="11" t="str">
        <f t="shared" si="37"/>
        <v xml:space="preserve">Glúteo </v>
      </c>
      <c r="U178" s="11">
        <f t="shared" si="37"/>
        <v>0</v>
      </c>
      <c r="V178" s="12" t="str">
        <f t="shared" si="37"/>
        <v xml:space="preserve">Abdutor </v>
      </c>
      <c r="W178" s="11">
        <f t="shared" si="37"/>
        <v>0</v>
      </c>
      <c r="X178" s="12" t="str">
        <f t="shared" si="37"/>
        <v xml:space="preserve">Adutor </v>
      </c>
      <c r="Y178" s="11">
        <f t="shared" si="37"/>
        <v>0</v>
      </c>
      <c r="Z178" s="12" t="str">
        <f t="shared" si="37"/>
        <v>Coxa (Ant)</v>
      </c>
      <c r="AA178" s="11">
        <f t="shared" si="37"/>
        <v>0</v>
      </c>
      <c r="AB178" s="12" t="str">
        <f t="shared" si="37"/>
        <v>Coxa (Pos)</v>
      </c>
      <c r="AC178" s="11">
        <f t="shared" si="37"/>
        <v>0</v>
      </c>
      <c r="AD178" s="12" t="str">
        <f t="shared" si="37"/>
        <v>Perna</v>
      </c>
      <c r="AE178" s="11">
        <f t="shared" si="37"/>
        <v>0</v>
      </c>
      <c r="AF178" s="12" t="str">
        <f t="shared" si="37"/>
        <v>Abdominal</v>
      </c>
      <c r="AG178" s="11">
        <f t="shared" si="37"/>
        <v>0</v>
      </c>
    </row>
    <row r="179" spans="1:33" x14ac:dyDescent="0.25">
      <c r="A179" s="344"/>
      <c r="B179" s="11" t="str">
        <f t="shared" si="35"/>
        <v>Abdominal</v>
      </c>
      <c r="C179" s="11">
        <f t="shared" si="36"/>
        <v>0</v>
      </c>
      <c r="D179" s="11" t="str">
        <f t="shared" si="37"/>
        <v xml:space="preserve">Trapézio </v>
      </c>
      <c r="E179" s="11">
        <f t="shared" si="37"/>
        <v>0</v>
      </c>
      <c r="F179" s="11" t="str">
        <f t="shared" si="37"/>
        <v>Ombro (Cla/Acr)</v>
      </c>
      <c r="G179" s="11">
        <f t="shared" si="37"/>
        <v>0</v>
      </c>
      <c r="H179" s="12" t="str">
        <f t="shared" si="37"/>
        <v>Ombro (Esp)</v>
      </c>
      <c r="I179" s="11">
        <f t="shared" si="37"/>
        <v>0</v>
      </c>
      <c r="J179" s="12" t="str">
        <f t="shared" si="37"/>
        <v>Costa</v>
      </c>
      <c r="K179" s="11">
        <f t="shared" si="37"/>
        <v>0</v>
      </c>
      <c r="L179" s="12" t="str">
        <f t="shared" si="37"/>
        <v>Peito</v>
      </c>
      <c r="M179" s="11">
        <f t="shared" si="37"/>
        <v>0</v>
      </c>
      <c r="N179" s="12" t="str">
        <f t="shared" si="37"/>
        <v>Bíceps</v>
      </c>
      <c r="O179" s="11">
        <f t="shared" si="37"/>
        <v>0</v>
      </c>
      <c r="P179" s="12" t="str">
        <f t="shared" si="37"/>
        <v>Tríceps</v>
      </c>
      <c r="Q179" s="11">
        <f t="shared" si="37"/>
        <v>0</v>
      </c>
      <c r="R179" s="11" t="str">
        <f t="shared" si="37"/>
        <v>AnteBraço</v>
      </c>
      <c r="S179" s="11">
        <f t="shared" si="37"/>
        <v>0</v>
      </c>
      <c r="T179" s="11" t="str">
        <f t="shared" si="37"/>
        <v xml:space="preserve">Glúteo </v>
      </c>
      <c r="U179" s="11">
        <f t="shared" si="37"/>
        <v>0</v>
      </c>
      <c r="V179" s="12" t="str">
        <f t="shared" si="37"/>
        <v xml:space="preserve">Abdutor </v>
      </c>
      <c r="W179" s="11">
        <f t="shared" si="37"/>
        <v>0</v>
      </c>
      <c r="X179" s="12" t="str">
        <f t="shared" si="37"/>
        <v xml:space="preserve">Adutor </v>
      </c>
      <c r="Y179" s="11">
        <f t="shared" si="37"/>
        <v>0</v>
      </c>
      <c r="Z179" s="12" t="str">
        <f t="shared" si="37"/>
        <v>Coxa (Ant)</v>
      </c>
      <c r="AA179" s="11">
        <f t="shared" si="37"/>
        <v>0</v>
      </c>
      <c r="AB179" s="12" t="str">
        <f t="shared" si="37"/>
        <v>Coxa (Pos)</v>
      </c>
      <c r="AC179" s="11">
        <f t="shared" si="37"/>
        <v>0</v>
      </c>
      <c r="AD179" s="12" t="str">
        <f t="shared" si="37"/>
        <v>Perna</v>
      </c>
      <c r="AE179" s="11">
        <f t="shared" si="37"/>
        <v>0</v>
      </c>
      <c r="AF179" s="12" t="str">
        <f t="shared" si="37"/>
        <v>Abdominal</v>
      </c>
      <c r="AG179" s="11">
        <f t="shared" si="37"/>
        <v>0</v>
      </c>
    </row>
    <row r="180" spans="1:33" x14ac:dyDescent="0.25">
      <c r="A180" s="344"/>
      <c r="B180" s="11" t="str">
        <f t="shared" si="35"/>
        <v>Abdominal</v>
      </c>
      <c r="C180" s="11">
        <f t="shared" si="36"/>
        <v>0</v>
      </c>
      <c r="D180" s="11" t="str">
        <f t="shared" si="37"/>
        <v xml:space="preserve">Trapézio </v>
      </c>
      <c r="E180" s="11">
        <f t="shared" si="37"/>
        <v>0</v>
      </c>
      <c r="F180" s="11" t="str">
        <f t="shared" si="37"/>
        <v>Ombro (Cla/Acr)</v>
      </c>
      <c r="G180" s="11">
        <f t="shared" si="37"/>
        <v>0</v>
      </c>
      <c r="H180" s="12" t="str">
        <f t="shared" si="37"/>
        <v>Ombro (Esp)</v>
      </c>
      <c r="I180" s="11">
        <f t="shared" si="37"/>
        <v>0</v>
      </c>
      <c r="J180" s="12" t="str">
        <f t="shared" si="37"/>
        <v>Costa</v>
      </c>
      <c r="K180" s="11">
        <f t="shared" si="37"/>
        <v>0</v>
      </c>
      <c r="L180" s="12" t="str">
        <f t="shared" si="37"/>
        <v>Peito</v>
      </c>
      <c r="M180" s="11">
        <f t="shared" si="37"/>
        <v>0</v>
      </c>
      <c r="N180" s="12" t="str">
        <f t="shared" si="37"/>
        <v>Bíceps</v>
      </c>
      <c r="O180" s="11">
        <f t="shared" si="37"/>
        <v>0</v>
      </c>
      <c r="P180" s="12" t="str">
        <f t="shared" si="37"/>
        <v>Tríceps</v>
      </c>
      <c r="Q180" s="11">
        <f t="shared" si="37"/>
        <v>0</v>
      </c>
      <c r="R180" s="11" t="str">
        <f t="shared" si="37"/>
        <v>AnteBraço</v>
      </c>
      <c r="S180" s="11">
        <f t="shared" si="37"/>
        <v>0</v>
      </c>
      <c r="T180" s="11" t="str">
        <f t="shared" si="37"/>
        <v xml:space="preserve">Glúteo </v>
      </c>
      <c r="U180" s="11">
        <f t="shared" si="37"/>
        <v>0</v>
      </c>
      <c r="V180" s="12" t="str">
        <f t="shared" si="37"/>
        <v xml:space="preserve">Abdutor </v>
      </c>
      <c r="W180" s="11">
        <f t="shared" si="37"/>
        <v>0</v>
      </c>
      <c r="X180" s="12" t="str">
        <f t="shared" si="37"/>
        <v xml:space="preserve">Adutor </v>
      </c>
      <c r="Y180" s="11">
        <f t="shared" si="37"/>
        <v>0</v>
      </c>
      <c r="Z180" s="12" t="str">
        <f t="shared" si="37"/>
        <v>Coxa (Ant)</v>
      </c>
      <c r="AA180" s="11">
        <f t="shared" si="37"/>
        <v>0</v>
      </c>
      <c r="AB180" s="12" t="str">
        <f t="shared" si="37"/>
        <v>Coxa (Pos)</v>
      </c>
      <c r="AC180" s="11">
        <f t="shared" si="37"/>
        <v>0</v>
      </c>
      <c r="AD180" s="12" t="str">
        <f t="shared" si="37"/>
        <v>Perna</v>
      </c>
      <c r="AE180" s="11">
        <f t="shared" si="37"/>
        <v>0</v>
      </c>
      <c r="AF180" s="12" t="str">
        <f t="shared" si="37"/>
        <v>Abdominal</v>
      </c>
      <c r="AG180" s="11">
        <f t="shared" si="37"/>
        <v>0</v>
      </c>
    </row>
    <row r="181" spans="1:3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:33" x14ac:dyDescent="0.25">
      <c r="A182" s="11" t="s">
        <v>40</v>
      </c>
      <c r="B182" s="11" t="s">
        <v>41</v>
      </c>
      <c r="C182" s="11"/>
      <c r="D182" s="341" t="str">
        <f>D162</f>
        <v xml:space="preserve">Trapézio </v>
      </c>
      <c r="E182" s="341"/>
      <c r="F182" s="341" t="str">
        <f>F162</f>
        <v>Ombro (Cla/Acr)</v>
      </c>
      <c r="G182" s="341"/>
      <c r="H182" s="341" t="str">
        <f>H162</f>
        <v>Ombro (Esp)</v>
      </c>
      <c r="I182" s="341"/>
      <c r="J182" s="341" t="str">
        <f>J162</f>
        <v>Costa</v>
      </c>
      <c r="K182" s="341"/>
      <c r="L182" s="341" t="str">
        <f>L162</f>
        <v>Peito</v>
      </c>
      <c r="M182" s="341"/>
      <c r="N182" s="341" t="str">
        <f>N162</f>
        <v>Bíceps</v>
      </c>
      <c r="O182" s="341"/>
      <c r="P182" s="341" t="str">
        <f>P162</f>
        <v>Tríceps</v>
      </c>
      <c r="Q182" s="341"/>
      <c r="R182" s="341" t="str">
        <f>R162</f>
        <v>AnteBraço</v>
      </c>
      <c r="S182" s="341"/>
      <c r="T182" s="341" t="str">
        <f>T162</f>
        <v xml:space="preserve">Glúteo </v>
      </c>
      <c r="U182" s="341"/>
      <c r="V182" s="341" t="str">
        <f>V162</f>
        <v xml:space="preserve">Abdutor </v>
      </c>
      <c r="W182" s="341"/>
      <c r="X182" s="341" t="str">
        <f>X162</f>
        <v xml:space="preserve">Adutor </v>
      </c>
      <c r="Y182" s="341"/>
      <c r="Z182" s="341" t="str">
        <f>Z162</f>
        <v>Coxa (Ant)</v>
      </c>
      <c r="AA182" s="341"/>
      <c r="AB182" s="341" t="str">
        <f>AB162</f>
        <v>Coxa (Pos)</v>
      </c>
      <c r="AC182" s="341"/>
      <c r="AD182" s="341" t="str">
        <f>AD162</f>
        <v>Perna</v>
      </c>
      <c r="AE182" s="341"/>
      <c r="AF182" s="341" t="str">
        <f>AF162</f>
        <v>Abdominal</v>
      </c>
      <c r="AG182" s="341"/>
    </row>
    <row r="183" spans="1:33" x14ac:dyDescent="0.25">
      <c r="A183" s="11"/>
      <c r="B183" s="343">
        <f>Planilha!D104</f>
        <v>0</v>
      </c>
      <c r="C183" s="343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</row>
    <row r="184" spans="1:33" x14ac:dyDescent="0.25">
      <c r="A184" s="344">
        <v>10</v>
      </c>
      <c r="B184" s="11">
        <f>B183</f>
        <v>0</v>
      </c>
      <c r="C184" s="11" t="str">
        <f>IF(AND(B184=D184),E184,IF(AND(B184=F184),G184,IF(AND(B184=H184),I184,IF(AND(B184=J184),K184,IF(AND(B184=L184),M184,IF(AND(B184=N184),O184,IF(AND(B184=P184),Q184,IF(AND(B184=R184),S184,IF(AND(B184=T184),U184,IF(AND(B184=V184),W184,IF(AND(B184=X184),Y184,IF(AND(B184=Z184),AA184,IF(AND(B184=AB184),AC184,IF(AND(B184=AD184),AE184,IF(AND(B184=AF184),AG184," ")))))))))))))))</f>
        <v xml:space="preserve"> </v>
      </c>
      <c r="D184" s="11" t="str">
        <f t="shared" ref="D184:AG192" si="38">D164</f>
        <v xml:space="preserve">Trapézio </v>
      </c>
      <c r="E184" s="11" t="str">
        <f t="shared" si="38"/>
        <v>Elevação de ombros</v>
      </c>
      <c r="F184" s="11" t="str">
        <f t="shared" si="38"/>
        <v>Ombro (Cla/Acr)</v>
      </c>
      <c r="G184" s="11" t="str">
        <f t="shared" si="38"/>
        <v>Desenvolvimento</v>
      </c>
      <c r="H184" s="12" t="str">
        <f t="shared" si="38"/>
        <v>Ombro (Esp)</v>
      </c>
      <c r="I184" s="11" t="str">
        <f t="shared" si="38"/>
        <v>Voador inv.</v>
      </c>
      <c r="J184" s="12" t="str">
        <f t="shared" si="38"/>
        <v>Costa</v>
      </c>
      <c r="K184" s="11" t="str">
        <f t="shared" si="38"/>
        <v>Puxada à frente</v>
      </c>
      <c r="L184" s="12" t="str">
        <f t="shared" si="38"/>
        <v>Peito</v>
      </c>
      <c r="M184" s="11" t="str">
        <f t="shared" si="38"/>
        <v>Supino</v>
      </c>
      <c r="N184" s="12" t="str">
        <f t="shared" si="38"/>
        <v>Bíceps</v>
      </c>
      <c r="O184" s="11" t="str">
        <f t="shared" si="38"/>
        <v>Rosca direta</v>
      </c>
      <c r="P184" s="12" t="str">
        <f t="shared" si="38"/>
        <v>Tríceps</v>
      </c>
      <c r="Q184" s="11" t="str">
        <f t="shared" si="38"/>
        <v>Rosca testa</v>
      </c>
      <c r="R184" s="11" t="str">
        <f t="shared" si="38"/>
        <v>AnteBraço</v>
      </c>
      <c r="S184" s="11" t="str">
        <f t="shared" si="38"/>
        <v>Rosca punho</v>
      </c>
      <c r="T184" s="11" t="str">
        <f t="shared" si="38"/>
        <v xml:space="preserve">Glúteo </v>
      </c>
      <c r="U184" s="11" t="str">
        <f t="shared" si="38"/>
        <v>Glúteo em pé</v>
      </c>
      <c r="V184" s="12" t="str">
        <f t="shared" si="38"/>
        <v xml:space="preserve">Abdutor </v>
      </c>
      <c r="W184" s="11" t="str">
        <f t="shared" si="38"/>
        <v>Abdutor maq.</v>
      </c>
      <c r="X184" s="12" t="str">
        <f t="shared" si="38"/>
        <v xml:space="preserve">Adutor </v>
      </c>
      <c r="Y184" s="11" t="str">
        <f t="shared" si="38"/>
        <v>Adutor maq</v>
      </c>
      <c r="Z184" s="12" t="str">
        <f t="shared" si="38"/>
        <v>Coxa (Ant)</v>
      </c>
      <c r="AA184" s="11" t="str">
        <f t="shared" si="38"/>
        <v>Agachamento</v>
      </c>
      <c r="AB184" s="12" t="str">
        <f t="shared" si="38"/>
        <v>Coxa (Pos)</v>
      </c>
      <c r="AC184" s="11" t="str">
        <f t="shared" si="38"/>
        <v>Stiff</v>
      </c>
      <c r="AD184" s="12" t="str">
        <f t="shared" si="38"/>
        <v>Perna</v>
      </c>
      <c r="AE184" s="11" t="str">
        <f t="shared" si="38"/>
        <v>Gêmeos em pé</v>
      </c>
      <c r="AF184" s="12" t="str">
        <f t="shared" si="38"/>
        <v>Abdominal</v>
      </c>
      <c r="AG184" s="11" t="str">
        <f t="shared" si="38"/>
        <v>Elevação de pernas</v>
      </c>
    </row>
    <row r="185" spans="1:33" x14ac:dyDescent="0.25">
      <c r="A185" s="344"/>
      <c r="B185" s="11">
        <f t="shared" ref="B185:B200" si="39">B184</f>
        <v>0</v>
      </c>
      <c r="C185" s="11" t="str">
        <f t="shared" ref="C185:C200" si="40">IF(AND(B185=D185),E185,IF(AND(B185=F185),G185,IF(AND(B185=H185),I185,IF(AND(B185=J185),K185,IF(AND(B185=L185),M185,IF(AND(B185=N185),O185,IF(AND(B185=P185),Q185,IF(AND(B185=R185),S185,IF(AND(B185=T185),U185,IF(AND(B185=V185),W185,IF(AND(B185=X185),Y185,IF(AND(B185=Z185),AA185,IF(AND(B185=AB185),AC185,IF(AND(B185=AD185),AE185,IF(AND(B185=AF185),AG185," ")))))))))))))))</f>
        <v xml:space="preserve"> </v>
      </c>
      <c r="D185" s="11" t="str">
        <f t="shared" si="38"/>
        <v xml:space="preserve">Trapézio </v>
      </c>
      <c r="E185" s="11" t="str">
        <f t="shared" si="38"/>
        <v>Remada alta</v>
      </c>
      <c r="F185" s="11" t="str">
        <f t="shared" si="38"/>
        <v>Ombro (Cla/Acr)</v>
      </c>
      <c r="G185" s="11" t="str">
        <f t="shared" si="38"/>
        <v>Levantamento lateral</v>
      </c>
      <c r="H185" s="12" t="str">
        <f t="shared" si="38"/>
        <v>Ombro (Esp)</v>
      </c>
      <c r="I185" s="11" t="str">
        <f t="shared" si="38"/>
        <v>Crucifixo inv.</v>
      </c>
      <c r="J185" s="12" t="str">
        <f t="shared" si="38"/>
        <v>Costa</v>
      </c>
      <c r="K185" s="11" t="str">
        <f t="shared" si="38"/>
        <v>Remada sentada</v>
      </c>
      <c r="L185" s="12" t="str">
        <f t="shared" si="38"/>
        <v>Peito</v>
      </c>
      <c r="M185" s="11" t="str">
        <f t="shared" si="38"/>
        <v>Supino inclinado</v>
      </c>
      <c r="N185" s="12" t="str">
        <f t="shared" si="38"/>
        <v>Bíceps</v>
      </c>
      <c r="O185" s="11" t="str">
        <f t="shared" si="38"/>
        <v>Rosca alternada</v>
      </c>
      <c r="P185" s="12" t="str">
        <f t="shared" si="38"/>
        <v>Tríceps</v>
      </c>
      <c r="Q185" s="11" t="str">
        <f t="shared" si="38"/>
        <v>Rosca francesa</v>
      </c>
      <c r="R185" s="11" t="str">
        <f t="shared" si="38"/>
        <v>AnteBraço</v>
      </c>
      <c r="S185" s="11" t="str">
        <f t="shared" si="38"/>
        <v>Rosca punho inv.</v>
      </c>
      <c r="T185" s="11" t="str">
        <f t="shared" si="38"/>
        <v xml:space="preserve">Glúteo </v>
      </c>
      <c r="U185" s="11" t="str">
        <f t="shared" si="38"/>
        <v>Glúteo 4 apoios</v>
      </c>
      <c r="V185" s="12" t="str">
        <f t="shared" si="38"/>
        <v xml:space="preserve">Abdutor </v>
      </c>
      <c r="W185" s="11" t="str">
        <f t="shared" si="38"/>
        <v>Abdutor apo.</v>
      </c>
      <c r="X185" s="12" t="str">
        <f t="shared" si="38"/>
        <v xml:space="preserve">Adutor </v>
      </c>
      <c r="Y185" s="11" t="str">
        <f t="shared" si="38"/>
        <v>Adutor apo.</v>
      </c>
      <c r="Z185" s="12" t="str">
        <f t="shared" si="38"/>
        <v>Coxa (Ant)</v>
      </c>
      <c r="AA185" s="11" t="str">
        <f t="shared" si="38"/>
        <v>Agachamento hack</v>
      </c>
      <c r="AB185" s="12" t="str">
        <f t="shared" si="38"/>
        <v>Coxa (Pos)</v>
      </c>
      <c r="AC185" s="11" t="str">
        <f t="shared" si="38"/>
        <v>Flexão de perna</v>
      </c>
      <c r="AD185" s="12" t="str">
        <f t="shared" si="38"/>
        <v>Perna</v>
      </c>
      <c r="AE185" s="11" t="str">
        <f t="shared" si="38"/>
        <v>Gêmeos sentado</v>
      </c>
      <c r="AF185" s="12" t="str">
        <f t="shared" si="38"/>
        <v>Abdominal</v>
      </c>
      <c r="AG185" s="11" t="str">
        <f t="shared" si="38"/>
        <v>Supra-abdominal</v>
      </c>
    </row>
    <row r="186" spans="1:33" x14ac:dyDescent="0.25">
      <c r="A186" s="344"/>
      <c r="B186" s="11">
        <f t="shared" si="39"/>
        <v>0</v>
      </c>
      <c r="C186" s="11" t="str">
        <f t="shared" si="40"/>
        <v xml:space="preserve"> </v>
      </c>
      <c r="D186" s="11" t="str">
        <f t="shared" si="38"/>
        <v xml:space="preserve">Trapézio </v>
      </c>
      <c r="E186" s="11">
        <f t="shared" si="38"/>
        <v>0</v>
      </c>
      <c r="F186" s="11" t="str">
        <f t="shared" si="38"/>
        <v>Ombro (Cla/Acr)</v>
      </c>
      <c r="G186" s="11" t="str">
        <f t="shared" si="38"/>
        <v>Elevação frontal</v>
      </c>
      <c r="H186" s="12" t="str">
        <f t="shared" si="38"/>
        <v>Ombro (Esp)</v>
      </c>
      <c r="I186" s="11">
        <f t="shared" si="38"/>
        <v>0</v>
      </c>
      <c r="J186" s="12" t="str">
        <f t="shared" si="38"/>
        <v>Costa</v>
      </c>
      <c r="K186" s="11" t="str">
        <f t="shared" si="38"/>
        <v>Remada unilteral</v>
      </c>
      <c r="L186" s="12" t="str">
        <f t="shared" si="38"/>
        <v>Peito</v>
      </c>
      <c r="M186" s="11" t="str">
        <f t="shared" si="38"/>
        <v>Supino declinado</v>
      </c>
      <c r="N186" s="12" t="str">
        <f t="shared" si="38"/>
        <v>Bíceps</v>
      </c>
      <c r="O186" s="11" t="str">
        <f t="shared" si="38"/>
        <v>Rosca concentrada</v>
      </c>
      <c r="P186" s="12" t="str">
        <f t="shared" si="38"/>
        <v>Tríceps</v>
      </c>
      <c r="Q186" s="11" t="str">
        <f t="shared" si="38"/>
        <v>Extensão de cotovelo (cabo)</v>
      </c>
      <c r="R186" s="11" t="str">
        <f t="shared" si="38"/>
        <v>AnteBraço</v>
      </c>
      <c r="S186" s="11" t="str">
        <f t="shared" si="38"/>
        <v>Rosca direta peg. pro.</v>
      </c>
      <c r="T186" s="11" t="str">
        <f t="shared" si="38"/>
        <v xml:space="preserve">Glúteo </v>
      </c>
      <c r="U186" s="11">
        <f t="shared" si="38"/>
        <v>0</v>
      </c>
      <c r="V186" s="12" t="str">
        <f t="shared" si="38"/>
        <v xml:space="preserve">Abdutor </v>
      </c>
      <c r="W186" s="11" t="str">
        <f t="shared" si="38"/>
        <v>Abdutor cabo</v>
      </c>
      <c r="X186" s="12" t="str">
        <f t="shared" si="38"/>
        <v xml:space="preserve">Adutor </v>
      </c>
      <c r="Y186" s="11" t="str">
        <f t="shared" si="38"/>
        <v>Adutor cabo</v>
      </c>
      <c r="Z186" s="12" t="str">
        <f t="shared" si="38"/>
        <v>Coxa (Ant)</v>
      </c>
      <c r="AA186" s="11" t="str">
        <f t="shared" si="38"/>
        <v>Extensão de perna</v>
      </c>
      <c r="AB186" s="12" t="str">
        <f t="shared" si="38"/>
        <v>Coxa (Pos)</v>
      </c>
      <c r="AC186" s="11" t="str">
        <f t="shared" si="38"/>
        <v>Flexora em pé</v>
      </c>
      <c r="AD186" s="12" t="str">
        <f t="shared" si="38"/>
        <v>Perna</v>
      </c>
      <c r="AE186" s="11" t="str">
        <f t="shared" si="38"/>
        <v>Burrinho maq.</v>
      </c>
      <c r="AF186" s="12" t="str">
        <f t="shared" si="38"/>
        <v>Abdominal</v>
      </c>
      <c r="AG186" s="11" t="str">
        <f t="shared" si="38"/>
        <v>Flexão lateral</v>
      </c>
    </row>
    <row r="187" spans="1:33" x14ac:dyDescent="0.25">
      <c r="A187" s="344"/>
      <c r="B187" s="11">
        <f t="shared" si="39"/>
        <v>0</v>
      </c>
      <c r="C187" s="11" t="str">
        <f t="shared" si="40"/>
        <v xml:space="preserve"> </v>
      </c>
      <c r="D187" s="11" t="str">
        <f t="shared" si="38"/>
        <v xml:space="preserve">Trapézio </v>
      </c>
      <c r="E187" s="11">
        <f t="shared" si="38"/>
        <v>0</v>
      </c>
      <c r="F187" s="11" t="str">
        <f t="shared" si="38"/>
        <v>Ombro (Cla/Acr)</v>
      </c>
      <c r="G187" s="11">
        <f t="shared" si="38"/>
        <v>0</v>
      </c>
      <c r="H187" s="12" t="str">
        <f t="shared" si="38"/>
        <v>Ombro (Esp)</v>
      </c>
      <c r="I187" s="11">
        <f t="shared" si="38"/>
        <v>0</v>
      </c>
      <c r="J187" s="12" t="str">
        <f t="shared" si="38"/>
        <v>Costa</v>
      </c>
      <c r="K187" s="11" t="str">
        <f t="shared" si="38"/>
        <v>Remada curvada</v>
      </c>
      <c r="L187" s="12" t="str">
        <f t="shared" si="38"/>
        <v>Peito</v>
      </c>
      <c r="M187" s="11" t="str">
        <f t="shared" si="38"/>
        <v>Crucifixo</v>
      </c>
      <c r="N187" s="12" t="str">
        <f t="shared" si="38"/>
        <v>Bíceps</v>
      </c>
      <c r="O187" s="11" t="str">
        <f t="shared" si="38"/>
        <v>Rosca scott</v>
      </c>
      <c r="P187" s="12" t="str">
        <f t="shared" si="38"/>
        <v>Tríceps</v>
      </c>
      <c r="Q187" s="11">
        <f t="shared" si="38"/>
        <v>0</v>
      </c>
      <c r="R187" s="11" t="str">
        <f t="shared" si="38"/>
        <v>AnteBraço</v>
      </c>
      <c r="S187" s="11" t="str">
        <f t="shared" si="38"/>
        <v>Extensão de cotovelo</v>
      </c>
      <c r="T187" s="11" t="str">
        <f t="shared" si="38"/>
        <v xml:space="preserve">Glúteo </v>
      </c>
      <c r="U187" s="11">
        <f t="shared" si="38"/>
        <v>0</v>
      </c>
      <c r="V187" s="12" t="str">
        <f t="shared" si="38"/>
        <v xml:space="preserve">Abdutor </v>
      </c>
      <c r="W187" s="11">
        <f t="shared" si="38"/>
        <v>0</v>
      </c>
      <c r="X187" s="12" t="str">
        <f t="shared" si="38"/>
        <v xml:space="preserve">Adutor </v>
      </c>
      <c r="Y187" s="11">
        <f t="shared" si="38"/>
        <v>0</v>
      </c>
      <c r="Z187" s="12" t="str">
        <f t="shared" si="38"/>
        <v>Coxa (Ant)</v>
      </c>
      <c r="AA187" s="11" t="str">
        <f t="shared" si="38"/>
        <v>Leg press</v>
      </c>
      <c r="AB187" s="12" t="str">
        <f t="shared" si="38"/>
        <v>Coxa (Pos)</v>
      </c>
      <c r="AC187" s="11" t="str">
        <f t="shared" si="38"/>
        <v>Flexora sentado</v>
      </c>
      <c r="AD187" s="12" t="str">
        <f t="shared" si="38"/>
        <v>Perna</v>
      </c>
      <c r="AE187" s="11" t="str">
        <f t="shared" si="38"/>
        <v>Tibial</v>
      </c>
      <c r="AF187" s="12" t="str">
        <f t="shared" si="38"/>
        <v>Abdominal</v>
      </c>
      <c r="AG187" s="11">
        <f t="shared" si="38"/>
        <v>0</v>
      </c>
    </row>
    <row r="188" spans="1:33" x14ac:dyDescent="0.25">
      <c r="A188" s="344"/>
      <c r="B188" s="11">
        <f t="shared" si="39"/>
        <v>0</v>
      </c>
      <c r="C188" s="11" t="str">
        <f t="shared" si="40"/>
        <v xml:space="preserve"> </v>
      </c>
      <c r="D188" s="11" t="str">
        <f t="shared" si="38"/>
        <v xml:space="preserve">Trapézio </v>
      </c>
      <c r="E188" s="11">
        <f t="shared" si="38"/>
        <v>0</v>
      </c>
      <c r="F188" s="11" t="str">
        <f t="shared" si="38"/>
        <v>Ombro (Cla/Acr)</v>
      </c>
      <c r="G188" s="11">
        <f t="shared" si="38"/>
        <v>0</v>
      </c>
      <c r="H188" s="12" t="str">
        <f t="shared" si="38"/>
        <v>Ombro (Esp)</v>
      </c>
      <c r="I188" s="11">
        <f t="shared" si="38"/>
        <v>0</v>
      </c>
      <c r="J188" s="12" t="str">
        <f t="shared" si="38"/>
        <v>Costa</v>
      </c>
      <c r="K188" s="11" t="str">
        <f t="shared" si="38"/>
        <v>Levantamento terra</v>
      </c>
      <c r="L188" s="12" t="str">
        <f t="shared" si="38"/>
        <v>Peito</v>
      </c>
      <c r="M188" s="11" t="str">
        <f t="shared" si="38"/>
        <v>Cross over</v>
      </c>
      <c r="N188" s="12" t="str">
        <f t="shared" si="38"/>
        <v>Bíceps</v>
      </c>
      <c r="O188" s="11">
        <f t="shared" si="38"/>
        <v>0</v>
      </c>
      <c r="P188" s="12" t="str">
        <f t="shared" si="38"/>
        <v>Tríceps</v>
      </c>
      <c r="Q188" s="11">
        <f t="shared" si="38"/>
        <v>0</v>
      </c>
      <c r="R188" s="11" t="str">
        <f t="shared" si="38"/>
        <v>AnteBraço</v>
      </c>
      <c r="S188" s="11" t="str">
        <f t="shared" si="38"/>
        <v>Extensão cot. uni.</v>
      </c>
      <c r="T188" s="11" t="str">
        <f t="shared" si="38"/>
        <v xml:space="preserve">Glúteo </v>
      </c>
      <c r="U188" s="11">
        <f t="shared" si="38"/>
        <v>0</v>
      </c>
      <c r="V188" s="12" t="str">
        <f t="shared" si="38"/>
        <v xml:space="preserve">Abdutor </v>
      </c>
      <c r="W188" s="11">
        <f t="shared" si="38"/>
        <v>0</v>
      </c>
      <c r="X188" s="12" t="str">
        <f t="shared" si="38"/>
        <v xml:space="preserve">Adutor </v>
      </c>
      <c r="Y188" s="11">
        <f t="shared" si="38"/>
        <v>0</v>
      </c>
      <c r="Z188" s="12" t="str">
        <f t="shared" si="38"/>
        <v>Coxa (Ant)</v>
      </c>
      <c r="AA188" s="11" t="str">
        <f t="shared" si="38"/>
        <v>Avanço</v>
      </c>
      <c r="AB188" s="12" t="str">
        <f t="shared" si="38"/>
        <v>Coxa (Pos)</v>
      </c>
      <c r="AC188" s="11">
        <f t="shared" si="38"/>
        <v>0</v>
      </c>
      <c r="AD188" s="12" t="str">
        <f t="shared" si="38"/>
        <v>Perna</v>
      </c>
      <c r="AE188" s="11">
        <f t="shared" si="38"/>
        <v>0</v>
      </c>
      <c r="AF188" s="12" t="str">
        <f t="shared" si="38"/>
        <v>Abdominal</v>
      </c>
      <c r="AG188" s="11">
        <f t="shared" si="38"/>
        <v>0</v>
      </c>
    </row>
    <row r="189" spans="1:33" x14ac:dyDescent="0.25">
      <c r="A189" s="344"/>
      <c r="B189" s="11">
        <f t="shared" si="39"/>
        <v>0</v>
      </c>
      <c r="C189" s="11" t="str">
        <f t="shared" si="40"/>
        <v xml:space="preserve"> </v>
      </c>
      <c r="D189" s="11" t="str">
        <f t="shared" si="38"/>
        <v xml:space="preserve">Trapézio </v>
      </c>
      <c r="E189" s="11">
        <f t="shared" si="38"/>
        <v>0</v>
      </c>
      <c r="F189" s="11" t="str">
        <f t="shared" si="38"/>
        <v>Ombro (Cla/Acr)</v>
      </c>
      <c r="G189" s="11">
        <f t="shared" si="38"/>
        <v>0</v>
      </c>
      <c r="H189" s="12" t="str">
        <f t="shared" si="38"/>
        <v>Ombro (Esp)</v>
      </c>
      <c r="I189" s="11">
        <f t="shared" si="38"/>
        <v>0</v>
      </c>
      <c r="J189" s="12" t="str">
        <f t="shared" si="38"/>
        <v>Costa</v>
      </c>
      <c r="K189" s="11" t="str">
        <f t="shared" si="38"/>
        <v>Hiperextensão</v>
      </c>
      <c r="L189" s="12" t="str">
        <f t="shared" si="38"/>
        <v>Peito</v>
      </c>
      <c r="M189" s="11" t="str">
        <f t="shared" si="38"/>
        <v>Voador</v>
      </c>
      <c r="N189" s="12" t="str">
        <f t="shared" si="38"/>
        <v>Bíceps</v>
      </c>
      <c r="O189" s="11">
        <f t="shared" si="38"/>
        <v>0</v>
      </c>
      <c r="P189" s="12" t="str">
        <f t="shared" si="38"/>
        <v>Tríceps</v>
      </c>
      <c r="Q189" s="11">
        <f t="shared" si="38"/>
        <v>0</v>
      </c>
      <c r="R189" s="11" t="str">
        <f t="shared" si="38"/>
        <v>AnteBraço</v>
      </c>
      <c r="S189" s="11" t="str">
        <f t="shared" si="38"/>
        <v>Tríceps uni. Curvado</v>
      </c>
      <c r="T189" s="11" t="str">
        <f t="shared" si="38"/>
        <v xml:space="preserve">Glúteo </v>
      </c>
      <c r="U189" s="11">
        <f t="shared" si="38"/>
        <v>0</v>
      </c>
      <c r="V189" s="12" t="str">
        <f t="shared" si="38"/>
        <v xml:space="preserve">Abdutor </v>
      </c>
      <c r="W189" s="11">
        <f t="shared" si="38"/>
        <v>0</v>
      </c>
      <c r="X189" s="12" t="str">
        <f t="shared" si="38"/>
        <v xml:space="preserve">Adutor </v>
      </c>
      <c r="Y189" s="11">
        <f t="shared" si="38"/>
        <v>0</v>
      </c>
      <c r="Z189" s="12" t="str">
        <f t="shared" si="38"/>
        <v>Coxa (Ant)</v>
      </c>
      <c r="AA189" s="11">
        <f t="shared" si="38"/>
        <v>0</v>
      </c>
      <c r="AB189" s="12" t="str">
        <f t="shared" si="38"/>
        <v>Coxa (Pos)</v>
      </c>
      <c r="AC189" s="11">
        <f t="shared" si="38"/>
        <v>0</v>
      </c>
      <c r="AD189" s="12" t="str">
        <f t="shared" si="38"/>
        <v>Perna</v>
      </c>
      <c r="AE189" s="11">
        <f t="shared" si="38"/>
        <v>0</v>
      </c>
      <c r="AF189" s="12" t="str">
        <f t="shared" si="38"/>
        <v>Abdominal</v>
      </c>
      <c r="AG189" s="11">
        <f t="shared" si="38"/>
        <v>0</v>
      </c>
    </row>
    <row r="190" spans="1:33" x14ac:dyDescent="0.25">
      <c r="A190" s="344"/>
      <c r="B190" s="11">
        <f t="shared" si="39"/>
        <v>0</v>
      </c>
      <c r="C190" s="11" t="str">
        <f t="shared" si="40"/>
        <v xml:space="preserve"> </v>
      </c>
      <c r="D190" s="11" t="str">
        <f t="shared" si="38"/>
        <v xml:space="preserve">Trapézio </v>
      </c>
      <c r="E190" s="11">
        <f t="shared" si="38"/>
        <v>0</v>
      </c>
      <c r="F190" s="11" t="str">
        <f t="shared" si="38"/>
        <v>Ombro (Cla/Acr)</v>
      </c>
      <c r="G190" s="11">
        <f t="shared" si="38"/>
        <v>0</v>
      </c>
      <c r="H190" s="12" t="str">
        <f t="shared" si="38"/>
        <v>Ombro (Esp)</v>
      </c>
      <c r="I190" s="11">
        <f t="shared" si="38"/>
        <v>0</v>
      </c>
      <c r="J190" s="12" t="str">
        <f t="shared" si="38"/>
        <v>Costa</v>
      </c>
      <c r="K190" s="11">
        <f t="shared" si="38"/>
        <v>0</v>
      </c>
      <c r="L190" s="12" t="str">
        <f t="shared" si="38"/>
        <v>Peito</v>
      </c>
      <c r="M190" s="11" t="str">
        <f t="shared" si="38"/>
        <v>Paralelas</v>
      </c>
      <c r="N190" s="12" t="str">
        <f t="shared" si="38"/>
        <v>Bíceps</v>
      </c>
      <c r="O190" s="11">
        <f t="shared" si="38"/>
        <v>0</v>
      </c>
      <c r="P190" s="12" t="str">
        <f t="shared" si="38"/>
        <v>Tríceps</v>
      </c>
      <c r="Q190" s="11">
        <f t="shared" si="38"/>
        <v>0</v>
      </c>
      <c r="R190" s="11" t="str">
        <f t="shared" si="38"/>
        <v>AnteBraço</v>
      </c>
      <c r="S190" s="11">
        <f t="shared" si="38"/>
        <v>0</v>
      </c>
      <c r="T190" s="11" t="str">
        <f t="shared" si="38"/>
        <v xml:space="preserve">Glúteo </v>
      </c>
      <c r="U190" s="11">
        <f t="shared" si="38"/>
        <v>0</v>
      </c>
      <c r="V190" s="12" t="str">
        <f t="shared" si="38"/>
        <v xml:space="preserve">Abdutor </v>
      </c>
      <c r="W190" s="11">
        <f t="shared" si="38"/>
        <v>0</v>
      </c>
      <c r="X190" s="12" t="str">
        <f t="shared" si="38"/>
        <v xml:space="preserve">Adutor </v>
      </c>
      <c r="Y190" s="11">
        <f t="shared" si="38"/>
        <v>0</v>
      </c>
      <c r="Z190" s="12" t="str">
        <f t="shared" si="38"/>
        <v>Coxa (Ant)</v>
      </c>
      <c r="AA190" s="11">
        <f t="shared" si="38"/>
        <v>0</v>
      </c>
      <c r="AB190" s="12" t="str">
        <f t="shared" si="38"/>
        <v>Coxa (Pos)</v>
      </c>
      <c r="AC190" s="11">
        <f t="shared" si="38"/>
        <v>0</v>
      </c>
      <c r="AD190" s="12" t="str">
        <f t="shared" si="38"/>
        <v>Perna</v>
      </c>
      <c r="AE190" s="11">
        <f t="shared" si="38"/>
        <v>0</v>
      </c>
      <c r="AF190" s="12" t="str">
        <f t="shared" si="38"/>
        <v>Abdominal</v>
      </c>
      <c r="AG190" s="11">
        <f t="shared" si="38"/>
        <v>0</v>
      </c>
    </row>
    <row r="191" spans="1:33" x14ac:dyDescent="0.25">
      <c r="A191" s="344"/>
      <c r="B191" s="11">
        <f t="shared" si="39"/>
        <v>0</v>
      </c>
      <c r="C191" s="11" t="str">
        <f t="shared" si="40"/>
        <v xml:space="preserve"> </v>
      </c>
      <c r="D191" s="11" t="str">
        <f t="shared" si="38"/>
        <v xml:space="preserve">Trapézio </v>
      </c>
      <c r="E191" s="11">
        <f t="shared" si="38"/>
        <v>0</v>
      </c>
      <c r="F191" s="11" t="str">
        <f t="shared" si="38"/>
        <v>Ombro (Cla/Acr)</v>
      </c>
      <c r="G191" s="11">
        <f t="shared" si="38"/>
        <v>0</v>
      </c>
      <c r="H191" s="12" t="str">
        <f t="shared" si="38"/>
        <v>Ombro (Esp)</v>
      </c>
      <c r="I191" s="11">
        <f t="shared" si="38"/>
        <v>0</v>
      </c>
      <c r="J191" s="12" t="str">
        <f t="shared" si="38"/>
        <v>Costa</v>
      </c>
      <c r="K191" s="11">
        <f t="shared" si="38"/>
        <v>0</v>
      </c>
      <c r="L191" s="12" t="str">
        <f t="shared" si="38"/>
        <v>Peito</v>
      </c>
      <c r="M191" s="11">
        <f t="shared" si="38"/>
        <v>0</v>
      </c>
      <c r="N191" s="12" t="str">
        <f t="shared" si="38"/>
        <v>Bíceps</v>
      </c>
      <c r="O191" s="11">
        <f t="shared" si="38"/>
        <v>0</v>
      </c>
      <c r="P191" s="12" t="str">
        <f t="shared" si="38"/>
        <v>Tríceps</v>
      </c>
      <c r="Q191" s="11">
        <f t="shared" si="38"/>
        <v>0</v>
      </c>
      <c r="R191" s="11" t="str">
        <f t="shared" si="38"/>
        <v>AnteBraço</v>
      </c>
      <c r="S191" s="11">
        <f t="shared" si="38"/>
        <v>0</v>
      </c>
      <c r="T191" s="11" t="str">
        <f t="shared" si="38"/>
        <v xml:space="preserve">Glúteo </v>
      </c>
      <c r="U191" s="11">
        <f t="shared" si="38"/>
        <v>0</v>
      </c>
      <c r="V191" s="12" t="str">
        <f t="shared" si="38"/>
        <v xml:space="preserve">Abdutor </v>
      </c>
      <c r="W191" s="11">
        <f t="shared" si="38"/>
        <v>0</v>
      </c>
      <c r="X191" s="12" t="str">
        <f t="shared" si="38"/>
        <v xml:space="preserve">Adutor </v>
      </c>
      <c r="Y191" s="11">
        <f t="shared" si="38"/>
        <v>0</v>
      </c>
      <c r="Z191" s="12" t="str">
        <f t="shared" si="38"/>
        <v>Coxa (Ant)</v>
      </c>
      <c r="AA191" s="11">
        <f t="shared" si="38"/>
        <v>0</v>
      </c>
      <c r="AB191" s="12" t="str">
        <f t="shared" si="38"/>
        <v>Coxa (Pos)</v>
      </c>
      <c r="AC191" s="11">
        <f t="shared" si="38"/>
        <v>0</v>
      </c>
      <c r="AD191" s="12" t="str">
        <f t="shared" si="38"/>
        <v>Perna</v>
      </c>
      <c r="AE191" s="11">
        <f t="shared" si="38"/>
        <v>0</v>
      </c>
      <c r="AF191" s="12" t="str">
        <f t="shared" si="38"/>
        <v>Abdominal</v>
      </c>
      <c r="AG191" s="11">
        <f t="shared" si="38"/>
        <v>0</v>
      </c>
    </row>
    <row r="192" spans="1:33" x14ac:dyDescent="0.25">
      <c r="A192" s="344"/>
      <c r="B192" s="11">
        <f t="shared" si="39"/>
        <v>0</v>
      </c>
      <c r="C192" s="11" t="str">
        <f t="shared" si="40"/>
        <v xml:space="preserve"> </v>
      </c>
      <c r="D192" s="11" t="str">
        <f t="shared" si="38"/>
        <v xml:space="preserve">Trapézio </v>
      </c>
      <c r="E192" s="11">
        <f t="shared" si="38"/>
        <v>0</v>
      </c>
      <c r="F192" s="11" t="str">
        <f t="shared" si="38"/>
        <v>Ombro (Cla/Acr)</v>
      </c>
      <c r="G192" s="11">
        <f t="shared" si="38"/>
        <v>0</v>
      </c>
      <c r="H192" s="12" t="str">
        <f t="shared" si="38"/>
        <v>Ombro (Esp)</v>
      </c>
      <c r="I192" s="11">
        <f t="shared" si="38"/>
        <v>0</v>
      </c>
      <c r="J192" s="12" t="str">
        <f t="shared" si="38"/>
        <v>Costa</v>
      </c>
      <c r="K192" s="11">
        <f t="shared" si="38"/>
        <v>0</v>
      </c>
      <c r="L192" s="12" t="str">
        <f t="shared" si="38"/>
        <v>Peito</v>
      </c>
      <c r="M192" s="11">
        <f t="shared" si="38"/>
        <v>0</v>
      </c>
      <c r="N192" s="12" t="str">
        <f t="shared" si="38"/>
        <v>Bíceps</v>
      </c>
      <c r="O192" s="11">
        <f t="shared" si="38"/>
        <v>0</v>
      </c>
      <c r="P192" s="12" t="str">
        <f t="shared" si="38"/>
        <v>Tríceps</v>
      </c>
      <c r="Q192" s="11">
        <f t="shared" si="38"/>
        <v>0</v>
      </c>
      <c r="R192" s="11" t="str">
        <f t="shared" si="38"/>
        <v>AnteBraço</v>
      </c>
      <c r="S192" s="11">
        <f t="shared" ref="S192:AG200" si="41">S172</f>
        <v>0</v>
      </c>
      <c r="T192" s="11" t="str">
        <f t="shared" si="41"/>
        <v xml:space="preserve">Glúteo </v>
      </c>
      <c r="U192" s="11">
        <f t="shared" si="41"/>
        <v>0</v>
      </c>
      <c r="V192" s="12" t="str">
        <f t="shared" si="41"/>
        <v xml:space="preserve">Abdutor </v>
      </c>
      <c r="W192" s="11">
        <f t="shared" si="41"/>
        <v>0</v>
      </c>
      <c r="X192" s="12" t="str">
        <f t="shared" si="41"/>
        <v xml:space="preserve">Adutor </v>
      </c>
      <c r="Y192" s="11">
        <f t="shared" si="41"/>
        <v>0</v>
      </c>
      <c r="Z192" s="12" t="str">
        <f t="shared" si="41"/>
        <v>Coxa (Ant)</v>
      </c>
      <c r="AA192" s="11">
        <f t="shared" si="41"/>
        <v>0</v>
      </c>
      <c r="AB192" s="12" t="str">
        <f t="shared" si="41"/>
        <v>Coxa (Pos)</v>
      </c>
      <c r="AC192" s="11">
        <f t="shared" si="41"/>
        <v>0</v>
      </c>
      <c r="AD192" s="12" t="str">
        <f t="shared" si="41"/>
        <v>Perna</v>
      </c>
      <c r="AE192" s="11">
        <f t="shared" si="41"/>
        <v>0</v>
      </c>
      <c r="AF192" s="12" t="str">
        <f t="shared" si="41"/>
        <v>Abdominal</v>
      </c>
      <c r="AG192" s="11">
        <f t="shared" si="41"/>
        <v>0</v>
      </c>
    </row>
    <row r="193" spans="1:33" x14ac:dyDescent="0.25">
      <c r="A193" s="344"/>
      <c r="B193" s="11">
        <f t="shared" si="39"/>
        <v>0</v>
      </c>
      <c r="C193" s="11" t="str">
        <f t="shared" si="40"/>
        <v xml:space="preserve"> </v>
      </c>
      <c r="D193" s="11" t="str">
        <f t="shared" ref="D193:R200" si="42">D173</f>
        <v xml:space="preserve">Trapézio </v>
      </c>
      <c r="E193" s="11">
        <f t="shared" si="42"/>
        <v>0</v>
      </c>
      <c r="F193" s="11" t="str">
        <f t="shared" si="42"/>
        <v>Ombro (Cla/Acr)</v>
      </c>
      <c r="G193" s="11">
        <f t="shared" si="42"/>
        <v>0</v>
      </c>
      <c r="H193" s="12" t="str">
        <f t="shared" si="42"/>
        <v>Ombro (Esp)</v>
      </c>
      <c r="I193" s="11">
        <f t="shared" si="42"/>
        <v>0</v>
      </c>
      <c r="J193" s="12" t="str">
        <f t="shared" si="42"/>
        <v>Costa</v>
      </c>
      <c r="K193" s="11">
        <f t="shared" si="42"/>
        <v>0</v>
      </c>
      <c r="L193" s="12" t="str">
        <f t="shared" si="42"/>
        <v>Peito</v>
      </c>
      <c r="M193" s="11">
        <f t="shared" si="42"/>
        <v>0</v>
      </c>
      <c r="N193" s="12" t="str">
        <f t="shared" si="42"/>
        <v>Bíceps</v>
      </c>
      <c r="O193" s="11">
        <f t="shared" si="42"/>
        <v>0</v>
      </c>
      <c r="P193" s="12" t="str">
        <f t="shared" si="42"/>
        <v>Tríceps</v>
      </c>
      <c r="Q193" s="11">
        <f t="shared" si="42"/>
        <v>0</v>
      </c>
      <c r="R193" s="11" t="str">
        <f t="shared" si="42"/>
        <v>AnteBraço</v>
      </c>
      <c r="S193" s="11">
        <f t="shared" si="41"/>
        <v>0</v>
      </c>
      <c r="T193" s="11" t="str">
        <f t="shared" si="41"/>
        <v xml:space="preserve">Glúteo </v>
      </c>
      <c r="U193" s="11">
        <f t="shared" si="41"/>
        <v>0</v>
      </c>
      <c r="V193" s="12" t="str">
        <f t="shared" si="41"/>
        <v xml:space="preserve">Abdutor </v>
      </c>
      <c r="W193" s="11">
        <f t="shared" si="41"/>
        <v>0</v>
      </c>
      <c r="X193" s="12" t="str">
        <f t="shared" si="41"/>
        <v xml:space="preserve">Adutor </v>
      </c>
      <c r="Y193" s="11">
        <f t="shared" si="41"/>
        <v>0</v>
      </c>
      <c r="Z193" s="12" t="str">
        <f t="shared" si="41"/>
        <v>Coxa (Ant)</v>
      </c>
      <c r="AA193" s="11">
        <f t="shared" si="41"/>
        <v>0</v>
      </c>
      <c r="AB193" s="12" t="str">
        <f t="shared" si="41"/>
        <v>Coxa (Pos)</v>
      </c>
      <c r="AC193" s="11">
        <f t="shared" si="41"/>
        <v>0</v>
      </c>
      <c r="AD193" s="12" t="str">
        <f t="shared" si="41"/>
        <v>Perna</v>
      </c>
      <c r="AE193" s="11">
        <f t="shared" si="41"/>
        <v>0</v>
      </c>
      <c r="AF193" s="12" t="str">
        <f t="shared" si="41"/>
        <v>Abdominal</v>
      </c>
      <c r="AG193" s="11">
        <f t="shared" si="41"/>
        <v>0</v>
      </c>
    </row>
    <row r="194" spans="1:33" x14ac:dyDescent="0.25">
      <c r="A194" s="344"/>
      <c r="B194" s="11">
        <f t="shared" si="39"/>
        <v>0</v>
      </c>
      <c r="C194" s="11" t="str">
        <f t="shared" si="40"/>
        <v xml:space="preserve"> </v>
      </c>
      <c r="D194" s="11" t="str">
        <f t="shared" si="42"/>
        <v xml:space="preserve">Trapézio </v>
      </c>
      <c r="E194" s="11">
        <f t="shared" si="42"/>
        <v>0</v>
      </c>
      <c r="F194" s="11" t="str">
        <f t="shared" si="42"/>
        <v>Ombro (Cla/Acr)</v>
      </c>
      <c r="G194" s="11">
        <f t="shared" si="42"/>
        <v>0</v>
      </c>
      <c r="H194" s="12" t="str">
        <f t="shared" si="42"/>
        <v>Ombro (Esp)</v>
      </c>
      <c r="I194" s="11">
        <f t="shared" si="42"/>
        <v>0</v>
      </c>
      <c r="J194" s="12" t="str">
        <f t="shared" si="42"/>
        <v>Costa</v>
      </c>
      <c r="K194" s="11">
        <f t="shared" si="42"/>
        <v>0</v>
      </c>
      <c r="L194" s="12" t="str">
        <f t="shared" si="42"/>
        <v>Peito</v>
      </c>
      <c r="M194" s="11">
        <f t="shared" si="42"/>
        <v>0</v>
      </c>
      <c r="N194" s="12" t="str">
        <f t="shared" si="42"/>
        <v>Bíceps</v>
      </c>
      <c r="O194" s="11">
        <f t="shared" si="42"/>
        <v>0</v>
      </c>
      <c r="P194" s="12" t="str">
        <f t="shared" si="42"/>
        <v>Tríceps</v>
      </c>
      <c r="Q194" s="11">
        <f t="shared" si="42"/>
        <v>0</v>
      </c>
      <c r="R194" s="11" t="str">
        <f t="shared" si="42"/>
        <v>AnteBraço</v>
      </c>
      <c r="S194" s="11">
        <f t="shared" si="41"/>
        <v>0</v>
      </c>
      <c r="T194" s="11" t="str">
        <f t="shared" si="41"/>
        <v xml:space="preserve">Glúteo </v>
      </c>
      <c r="U194" s="11">
        <f t="shared" si="41"/>
        <v>0</v>
      </c>
      <c r="V194" s="12" t="str">
        <f t="shared" si="41"/>
        <v xml:space="preserve">Abdutor </v>
      </c>
      <c r="W194" s="11">
        <f t="shared" si="41"/>
        <v>0</v>
      </c>
      <c r="X194" s="12" t="str">
        <f t="shared" si="41"/>
        <v xml:space="preserve">Adutor </v>
      </c>
      <c r="Y194" s="11">
        <f t="shared" si="41"/>
        <v>0</v>
      </c>
      <c r="Z194" s="12" t="str">
        <f t="shared" si="41"/>
        <v>Coxa (Ant)</v>
      </c>
      <c r="AA194" s="11">
        <f t="shared" si="41"/>
        <v>0</v>
      </c>
      <c r="AB194" s="12" t="str">
        <f t="shared" si="41"/>
        <v>Coxa (Pos)</v>
      </c>
      <c r="AC194" s="11">
        <f t="shared" si="41"/>
        <v>0</v>
      </c>
      <c r="AD194" s="12" t="str">
        <f t="shared" si="41"/>
        <v>Perna</v>
      </c>
      <c r="AE194" s="11">
        <f t="shared" si="41"/>
        <v>0</v>
      </c>
      <c r="AF194" s="12" t="str">
        <f t="shared" si="41"/>
        <v>Abdominal</v>
      </c>
      <c r="AG194" s="11">
        <f t="shared" si="41"/>
        <v>0</v>
      </c>
    </row>
    <row r="195" spans="1:33" x14ac:dyDescent="0.25">
      <c r="A195" s="344"/>
      <c r="B195" s="11">
        <f t="shared" si="39"/>
        <v>0</v>
      </c>
      <c r="C195" s="11" t="str">
        <f t="shared" si="40"/>
        <v xml:space="preserve"> </v>
      </c>
      <c r="D195" s="11" t="str">
        <f t="shared" si="42"/>
        <v xml:space="preserve">Trapézio </v>
      </c>
      <c r="E195" s="11">
        <f t="shared" si="42"/>
        <v>0</v>
      </c>
      <c r="F195" s="11" t="str">
        <f t="shared" si="42"/>
        <v>Ombro (Cla/Acr)</v>
      </c>
      <c r="G195" s="11">
        <f t="shared" si="42"/>
        <v>0</v>
      </c>
      <c r="H195" s="12" t="str">
        <f t="shared" si="42"/>
        <v>Ombro (Esp)</v>
      </c>
      <c r="I195" s="11">
        <f t="shared" si="42"/>
        <v>0</v>
      </c>
      <c r="J195" s="12" t="str">
        <f t="shared" si="42"/>
        <v>Costa</v>
      </c>
      <c r="K195" s="11">
        <f t="shared" si="42"/>
        <v>0</v>
      </c>
      <c r="L195" s="12" t="str">
        <f t="shared" si="42"/>
        <v>Peito</v>
      </c>
      <c r="M195" s="11">
        <f t="shared" si="42"/>
        <v>0</v>
      </c>
      <c r="N195" s="12" t="str">
        <f t="shared" si="42"/>
        <v>Bíceps</v>
      </c>
      <c r="O195" s="11">
        <f t="shared" si="42"/>
        <v>0</v>
      </c>
      <c r="P195" s="12" t="str">
        <f t="shared" si="42"/>
        <v>Tríceps</v>
      </c>
      <c r="Q195" s="11">
        <f t="shared" si="42"/>
        <v>0</v>
      </c>
      <c r="R195" s="11" t="str">
        <f t="shared" si="42"/>
        <v>AnteBraço</v>
      </c>
      <c r="S195" s="11">
        <f t="shared" si="41"/>
        <v>0</v>
      </c>
      <c r="T195" s="11" t="str">
        <f t="shared" si="41"/>
        <v xml:space="preserve">Glúteo </v>
      </c>
      <c r="U195" s="11">
        <f t="shared" si="41"/>
        <v>0</v>
      </c>
      <c r="V195" s="12" t="str">
        <f t="shared" si="41"/>
        <v xml:space="preserve">Abdutor </v>
      </c>
      <c r="W195" s="11">
        <f t="shared" si="41"/>
        <v>0</v>
      </c>
      <c r="X195" s="12" t="str">
        <f t="shared" si="41"/>
        <v xml:space="preserve">Adutor </v>
      </c>
      <c r="Y195" s="11">
        <f t="shared" si="41"/>
        <v>0</v>
      </c>
      <c r="Z195" s="12" t="str">
        <f t="shared" si="41"/>
        <v>Coxa (Ant)</v>
      </c>
      <c r="AA195" s="11">
        <f t="shared" si="41"/>
        <v>0</v>
      </c>
      <c r="AB195" s="12" t="str">
        <f t="shared" si="41"/>
        <v>Coxa (Pos)</v>
      </c>
      <c r="AC195" s="11">
        <f t="shared" si="41"/>
        <v>0</v>
      </c>
      <c r="AD195" s="12" t="str">
        <f t="shared" si="41"/>
        <v>Perna</v>
      </c>
      <c r="AE195" s="11">
        <f t="shared" si="41"/>
        <v>0</v>
      </c>
      <c r="AF195" s="12" t="str">
        <f t="shared" si="41"/>
        <v>Abdominal</v>
      </c>
      <c r="AG195" s="11">
        <f t="shared" si="41"/>
        <v>0</v>
      </c>
    </row>
    <row r="196" spans="1:33" x14ac:dyDescent="0.25">
      <c r="A196" s="344"/>
      <c r="B196" s="11">
        <f t="shared" si="39"/>
        <v>0</v>
      </c>
      <c r="C196" s="11" t="str">
        <f t="shared" si="40"/>
        <v xml:space="preserve"> </v>
      </c>
      <c r="D196" s="11" t="str">
        <f t="shared" si="42"/>
        <v xml:space="preserve">Trapézio </v>
      </c>
      <c r="E196" s="11">
        <f t="shared" si="42"/>
        <v>0</v>
      </c>
      <c r="F196" s="11" t="str">
        <f t="shared" si="42"/>
        <v>Ombro (Cla/Acr)</v>
      </c>
      <c r="G196" s="11">
        <f t="shared" si="42"/>
        <v>0</v>
      </c>
      <c r="H196" s="12" t="str">
        <f t="shared" si="42"/>
        <v>Ombro (Esp)</v>
      </c>
      <c r="I196" s="11">
        <f t="shared" si="42"/>
        <v>0</v>
      </c>
      <c r="J196" s="12" t="str">
        <f t="shared" si="42"/>
        <v>Costa</v>
      </c>
      <c r="K196" s="11">
        <f t="shared" si="42"/>
        <v>0</v>
      </c>
      <c r="L196" s="12" t="str">
        <f t="shared" si="42"/>
        <v>Peito</v>
      </c>
      <c r="M196" s="11">
        <f t="shared" si="42"/>
        <v>0</v>
      </c>
      <c r="N196" s="12" t="str">
        <f t="shared" si="42"/>
        <v>Bíceps</v>
      </c>
      <c r="O196" s="11">
        <f t="shared" si="42"/>
        <v>0</v>
      </c>
      <c r="P196" s="12" t="str">
        <f t="shared" si="42"/>
        <v>Tríceps</v>
      </c>
      <c r="Q196" s="11">
        <f t="shared" si="42"/>
        <v>0</v>
      </c>
      <c r="R196" s="11" t="str">
        <f t="shared" si="42"/>
        <v>AnteBraço</v>
      </c>
      <c r="S196" s="11">
        <f t="shared" si="41"/>
        <v>0</v>
      </c>
      <c r="T196" s="11" t="str">
        <f t="shared" si="41"/>
        <v xml:space="preserve">Glúteo </v>
      </c>
      <c r="U196" s="11">
        <f t="shared" si="41"/>
        <v>0</v>
      </c>
      <c r="V196" s="12" t="str">
        <f t="shared" si="41"/>
        <v xml:space="preserve">Abdutor </v>
      </c>
      <c r="W196" s="11">
        <f t="shared" si="41"/>
        <v>0</v>
      </c>
      <c r="X196" s="12" t="str">
        <f t="shared" si="41"/>
        <v xml:space="preserve">Adutor </v>
      </c>
      <c r="Y196" s="11">
        <f t="shared" si="41"/>
        <v>0</v>
      </c>
      <c r="Z196" s="12" t="str">
        <f t="shared" si="41"/>
        <v>Coxa (Ant)</v>
      </c>
      <c r="AA196" s="11">
        <f t="shared" si="41"/>
        <v>0</v>
      </c>
      <c r="AB196" s="12" t="str">
        <f t="shared" si="41"/>
        <v>Coxa (Pos)</v>
      </c>
      <c r="AC196" s="11">
        <f t="shared" si="41"/>
        <v>0</v>
      </c>
      <c r="AD196" s="12" t="str">
        <f t="shared" si="41"/>
        <v>Perna</v>
      </c>
      <c r="AE196" s="11">
        <f t="shared" si="41"/>
        <v>0</v>
      </c>
      <c r="AF196" s="12" t="str">
        <f t="shared" si="41"/>
        <v>Abdominal</v>
      </c>
      <c r="AG196" s="11">
        <f t="shared" si="41"/>
        <v>0</v>
      </c>
    </row>
    <row r="197" spans="1:33" x14ac:dyDescent="0.25">
      <c r="A197" s="344"/>
      <c r="B197" s="11">
        <f t="shared" si="39"/>
        <v>0</v>
      </c>
      <c r="C197" s="11" t="str">
        <f t="shared" si="40"/>
        <v xml:space="preserve"> </v>
      </c>
      <c r="D197" s="11" t="str">
        <f t="shared" si="42"/>
        <v xml:space="preserve">Trapézio </v>
      </c>
      <c r="E197" s="11">
        <f t="shared" si="42"/>
        <v>0</v>
      </c>
      <c r="F197" s="11" t="str">
        <f t="shared" si="42"/>
        <v>Ombro (Cla/Acr)</v>
      </c>
      <c r="G197" s="11">
        <f t="shared" si="42"/>
        <v>0</v>
      </c>
      <c r="H197" s="12" t="str">
        <f t="shared" si="42"/>
        <v>Ombro (Esp)</v>
      </c>
      <c r="I197" s="11">
        <f t="shared" si="42"/>
        <v>0</v>
      </c>
      <c r="J197" s="12" t="str">
        <f t="shared" si="42"/>
        <v>Costa</v>
      </c>
      <c r="K197" s="11">
        <f t="shared" si="42"/>
        <v>0</v>
      </c>
      <c r="L197" s="12" t="str">
        <f t="shared" si="42"/>
        <v>Peito</v>
      </c>
      <c r="M197" s="11">
        <f t="shared" si="42"/>
        <v>0</v>
      </c>
      <c r="N197" s="12" t="str">
        <f t="shared" si="42"/>
        <v>Bíceps</v>
      </c>
      <c r="O197" s="11">
        <f t="shared" si="42"/>
        <v>0</v>
      </c>
      <c r="P197" s="12" t="str">
        <f t="shared" si="42"/>
        <v>Tríceps</v>
      </c>
      <c r="Q197" s="11">
        <f t="shared" si="42"/>
        <v>0</v>
      </c>
      <c r="R197" s="11" t="str">
        <f t="shared" si="42"/>
        <v>AnteBraço</v>
      </c>
      <c r="S197" s="11">
        <f t="shared" si="41"/>
        <v>0</v>
      </c>
      <c r="T197" s="11" t="str">
        <f t="shared" si="41"/>
        <v xml:space="preserve">Glúteo </v>
      </c>
      <c r="U197" s="11">
        <f t="shared" si="41"/>
        <v>0</v>
      </c>
      <c r="V197" s="12" t="str">
        <f t="shared" si="41"/>
        <v xml:space="preserve">Abdutor </v>
      </c>
      <c r="W197" s="11">
        <f t="shared" si="41"/>
        <v>0</v>
      </c>
      <c r="X197" s="12" t="str">
        <f t="shared" si="41"/>
        <v xml:space="preserve">Adutor </v>
      </c>
      <c r="Y197" s="11">
        <f t="shared" si="41"/>
        <v>0</v>
      </c>
      <c r="Z197" s="12" t="str">
        <f t="shared" si="41"/>
        <v>Coxa (Ant)</v>
      </c>
      <c r="AA197" s="11">
        <f t="shared" si="41"/>
        <v>0</v>
      </c>
      <c r="AB197" s="12" t="str">
        <f t="shared" si="41"/>
        <v>Coxa (Pos)</v>
      </c>
      <c r="AC197" s="11">
        <f t="shared" si="41"/>
        <v>0</v>
      </c>
      <c r="AD197" s="12" t="str">
        <f t="shared" si="41"/>
        <v>Perna</v>
      </c>
      <c r="AE197" s="11">
        <f t="shared" si="41"/>
        <v>0</v>
      </c>
      <c r="AF197" s="12" t="str">
        <f t="shared" si="41"/>
        <v>Abdominal</v>
      </c>
      <c r="AG197" s="11">
        <f t="shared" si="41"/>
        <v>0</v>
      </c>
    </row>
    <row r="198" spans="1:33" x14ac:dyDescent="0.25">
      <c r="A198" s="344"/>
      <c r="B198" s="11">
        <f t="shared" si="39"/>
        <v>0</v>
      </c>
      <c r="C198" s="11" t="str">
        <f t="shared" si="40"/>
        <v xml:space="preserve"> </v>
      </c>
      <c r="D198" s="11" t="str">
        <f t="shared" si="42"/>
        <v xml:space="preserve">Trapézio </v>
      </c>
      <c r="E198" s="11">
        <f t="shared" si="42"/>
        <v>0</v>
      </c>
      <c r="F198" s="11" t="str">
        <f t="shared" si="42"/>
        <v>Ombro (Cla/Acr)</v>
      </c>
      <c r="G198" s="11">
        <f t="shared" si="42"/>
        <v>0</v>
      </c>
      <c r="H198" s="12" t="str">
        <f t="shared" si="42"/>
        <v>Ombro (Esp)</v>
      </c>
      <c r="I198" s="11">
        <f t="shared" si="42"/>
        <v>0</v>
      </c>
      <c r="J198" s="12" t="str">
        <f t="shared" si="42"/>
        <v>Costa</v>
      </c>
      <c r="K198" s="11">
        <f t="shared" si="42"/>
        <v>0</v>
      </c>
      <c r="L198" s="12" t="str">
        <f t="shared" si="42"/>
        <v>Peito</v>
      </c>
      <c r="M198" s="11">
        <f t="shared" si="42"/>
        <v>0</v>
      </c>
      <c r="N198" s="12" t="str">
        <f t="shared" si="42"/>
        <v>Bíceps</v>
      </c>
      <c r="O198" s="11">
        <f t="shared" si="42"/>
        <v>0</v>
      </c>
      <c r="P198" s="12" t="str">
        <f t="shared" si="42"/>
        <v>Tríceps</v>
      </c>
      <c r="Q198" s="11">
        <f t="shared" si="42"/>
        <v>0</v>
      </c>
      <c r="R198" s="11" t="str">
        <f t="shared" si="42"/>
        <v>AnteBraço</v>
      </c>
      <c r="S198" s="11">
        <f t="shared" si="41"/>
        <v>0</v>
      </c>
      <c r="T198" s="11" t="str">
        <f t="shared" si="41"/>
        <v xml:space="preserve">Glúteo </v>
      </c>
      <c r="U198" s="11">
        <f t="shared" si="41"/>
        <v>0</v>
      </c>
      <c r="V198" s="12" t="str">
        <f t="shared" si="41"/>
        <v xml:space="preserve">Abdutor </v>
      </c>
      <c r="W198" s="11">
        <f t="shared" si="41"/>
        <v>0</v>
      </c>
      <c r="X198" s="12" t="str">
        <f t="shared" si="41"/>
        <v xml:space="preserve">Adutor </v>
      </c>
      <c r="Y198" s="11">
        <f t="shared" si="41"/>
        <v>0</v>
      </c>
      <c r="Z198" s="12" t="str">
        <f t="shared" si="41"/>
        <v>Coxa (Ant)</v>
      </c>
      <c r="AA198" s="11">
        <f t="shared" si="41"/>
        <v>0</v>
      </c>
      <c r="AB198" s="12" t="str">
        <f t="shared" si="41"/>
        <v>Coxa (Pos)</v>
      </c>
      <c r="AC198" s="11">
        <f t="shared" si="41"/>
        <v>0</v>
      </c>
      <c r="AD198" s="12" t="str">
        <f t="shared" si="41"/>
        <v>Perna</v>
      </c>
      <c r="AE198" s="11">
        <f t="shared" si="41"/>
        <v>0</v>
      </c>
      <c r="AF198" s="12" t="str">
        <f t="shared" si="41"/>
        <v>Abdominal</v>
      </c>
      <c r="AG198" s="11">
        <f t="shared" si="41"/>
        <v>0</v>
      </c>
    </row>
    <row r="199" spans="1:33" x14ac:dyDescent="0.25">
      <c r="A199" s="344"/>
      <c r="B199" s="11">
        <f t="shared" si="39"/>
        <v>0</v>
      </c>
      <c r="C199" s="11" t="str">
        <f t="shared" si="40"/>
        <v xml:space="preserve"> </v>
      </c>
      <c r="D199" s="11" t="str">
        <f t="shared" si="42"/>
        <v xml:space="preserve">Trapézio </v>
      </c>
      <c r="E199" s="11">
        <f t="shared" si="42"/>
        <v>0</v>
      </c>
      <c r="F199" s="11" t="str">
        <f t="shared" si="42"/>
        <v>Ombro (Cla/Acr)</v>
      </c>
      <c r="G199" s="11">
        <f t="shared" si="42"/>
        <v>0</v>
      </c>
      <c r="H199" s="12" t="str">
        <f t="shared" si="42"/>
        <v>Ombro (Esp)</v>
      </c>
      <c r="I199" s="11">
        <f t="shared" si="42"/>
        <v>0</v>
      </c>
      <c r="J199" s="12" t="str">
        <f t="shared" si="42"/>
        <v>Costa</v>
      </c>
      <c r="K199" s="11">
        <f t="shared" si="42"/>
        <v>0</v>
      </c>
      <c r="L199" s="12" t="str">
        <f t="shared" si="42"/>
        <v>Peito</v>
      </c>
      <c r="M199" s="11">
        <f t="shared" si="42"/>
        <v>0</v>
      </c>
      <c r="N199" s="12" t="str">
        <f t="shared" si="42"/>
        <v>Bíceps</v>
      </c>
      <c r="O199" s="11">
        <f t="shared" si="42"/>
        <v>0</v>
      </c>
      <c r="P199" s="12" t="str">
        <f t="shared" si="42"/>
        <v>Tríceps</v>
      </c>
      <c r="Q199" s="11">
        <f t="shared" si="42"/>
        <v>0</v>
      </c>
      <c r="R199" s="11" t="str">
        <f t="shared" si="42"/>
        <v>AnteBraço</v>
      </c>
      <c r="S199" s="11">
        <f t="shared" si="41"/>
        <v>0</v>
      </c>
      <c r="T199" s="11" t="str">
        <f t="shared" si="41"/>
        <v xml:space="preserve">Glúteo </v>
      </c>
      <c r="U199" s="11">
        <f t="shared" si="41"/>
        <v>0</v>
      </c>
      <c r="V199" s="12" t="str">
        <f t="shared" si="41"/>
        <v xml:space="preserve">Abdutor </v>
      </c>
      <c r="W199" s="11">
        <f t="shared" si="41"/>
        <v>0</v>
      </c>
      <c r="X199" s="12" t="str">
        <f t="shared" si="41"/>
        <v xml:space="preserve">Adutor </v>
      </c>
      <c r="Y199" s="11">
        <f t="shared" si="41"/>
        <v>0</v>
      </c>
      <c r="Z199" s="12" t="str">
        <f t="shared" si="41"/>
        <v>Coxa (Ant)</v>
      </c>
      <c r="AA199" s="11">
        <f t="shared" si="41"/>
        <v>0</v>
      </c>
      <c r="AB199" s="12" t="str">
        <f t="shared" si="41"/>
        <v>Coxa (Pos)</v>
      </c>
      <c r="AC199" s="11">
        <f t="shared" si="41"/>
        <v>0</v>
      </c>
      <c r="AD199" s="12" t="str">
        <f t="shared" si="41"/>
        <v>Perna</v>
      </c>
      <c r="AE199" s="11">
        <f t="shared" si="41"/>
        <v>0</v>
      </c>
      <c r="AF199" s="12" t="str">
        <f t="shared" si="41"/>
        <v>Abdominal</v>
      </c>
      <c r="AG199" s="11">
        <f t="shared" si="41"/>
        <v>0</v>
      </c>
    </row>
    <row r="200" spans="1:33" x14ac:dyDescent="0.25">
      <c r="A200" s="344"/>
      <c r="B200" s="11">
        <f t="shared" si="39"/>
        <v>0</v>
      </c>
      <c r="C200" s="11" t="str">
        <f t="shared" si="40"/>
        <v xml:space="preserve"> </v>
      </c>
      <c r="D200" s="11" t="str">
        <f t="shared" si="42"/>
        <v xml:space="preserve">Trapézio </v>
      </c>
      <c r="E200" s="11">
        <f t="shared" si="42"/>
        <v>0</v>
      </c>
      <c r="F200" s="11" t="str">
        <f t="shared" si="42"/>
        <v>Ombro (Cla/Acr)</v>
      </c>
      <c r="G200" s="11">
        <f t="shared" si="42"/>
        <v>0</v>
      </c>
      <c r="H200" s="12" t="str">
        <f t="shared" si="42"/>
        <v>Ombro (Esp)</v>
      </c>
      <c r="I200" s="11">
        <f t="shared" si="42"/>
        <v>0</v>
      </c>
      <c r="J200" s="12" t="str">
        <f t="shared" si="42"/>
        <v>Costa</v>
      </c>
      <c r="K200" s="11">
        <f t="shared" si="42"/>
        <v>0</v>
      </c>
      <c r="L200" s="12" t="str">
        <f t="shared" si="42"/>
        <v>Peito</v>
      </c>
      <c r="M200" s="11">
        <f t="shared" si="42"/>
        <v>0</v>
      </c>
      <c r="N200" s="12" t="str">
        <f t="shared" si="42"/>
        <v>Bíceps</v>
      </c>
      <c r="O200" s="11">
        <f t="shared" si="42"/>
        <v>0</v>
      </c>
      <c r="P200" s="12" t="str">
        <f t="shared" si="42"/>
        <v>Tríceps</v>
      </c>
      <c r="Q200" s="11">
        <f t="shared" si="42"/>
        <v>0</v>
      </c>
      <c r="R200" s="11" t="str">
        <f t="shared" si="42"/>
        <v>AnteBraço</v>
      </c>
      <c r="S200" s="11">
        <f t="shared" si="41"/>
        <v>0</v>
      </c>
      <c r="T200" s="11" t="str">
        <f t="shared" si="41"/>
        <v xml:space="preserve">Glúteo </v>
      </c>
      <c r="U200" s="11">
        <f t="shared" si="41"/>
        <v>0</v>
      </c>
      <c r="V200" s="12" t="str">
        <f t="shared" si="41"/>
        <v xml:space="preserve">Abdutor </v>
      </c>
      <c r="W200" s="11">
        <f t="shared" si="41"/>
        <v>0</v>
      </c>
      <c r="X200" s="12" t="str">
        <f t="shared" si="41"/>
        <v xml:space="preserve">Adutor </v>
      </c>
      <c r="Y200" s="11">
        <f t="shared" si="41"/>
        <v>0</v>
      </c>
      <c r="Z200" s="12" t="str">
        <f t="shared" si="41"/>
        <v>Coxa (Ant)</v>
      </c>
      <c r="AA200" s="11">
        <f t="shared" si="41"/>
        <v>0</v>
      </c>
      <c r="AB200" s="12" t="str">
        <f t="shared" si="41"/>
        <v>Coxa (Pos)</v>
      </c>
      <c r="AC200" s="11">
        <f t="shared" si="41"/>
        <v>0</v>
      </c>
      <c r="AD200" s="12" t="str">
        <f t="shared" si="41"/>
        <v>Perna</v>
      </c>
      <c r="AE200" s="11">
        <f t="shared" si="41"/>
        <v>0</v>
      </c>
      <c r="AF200" s="12" t="str">
        <f t="shared" si="41"/>
        <v>Abdominal</v>
      </c>
      <c r="AG200" s="11">
        <f t="shared" si="41"/>
        <v>0</v>
      </c>
    </row>
    <row r="201" spans="1:3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  <row r="202" spans="1:33" x14ac:dyDescent="0.25">
      <c r="A202" s="11" t="s">
        <v>40</v>
      </c>
      <c r="B202" s="11" t="s">
        <v>41</v>
      </c>
      <c r="C202" s="11"/>
      <c r="D202" s="341" t="str">
        <f>D182</f>
        <v xml:space="preserve">Trapézio </v>
      </c>
      <c r="E202" s="341"/>
      <c r="F202" s="341" t="str">
        <f>F182</f>
        <v>Ombro (Cla/Acr)</v>
      </c>
      <c r="G202" s="341"/>
      <c r="H202" s="341" t="str">
        <f>H182</f>
        <v>Ombro (Esp)</v>
      </c>
      <c r="I202" s="341"/>
      <c r="J202" s="341" t="str">
        <f>J182</f>
        <v>Costa</v>
      </c>
      <c r="K202" s="341"/>
      <c r="L202" s="341" t="str">
        <f>L182</f>
        <v>Peito</v>
      </c>
      <c r="M202" s="341"/>
      <c r="N202" s="341" t="str">
        <f>N182</f>
        <v>Bíceps</v>
      </c>
      <c r="O202" s="341"/>
      <c r="P202" s="341" t="str">
        <f>P182</f>
        <v>Tríceps</v>
      </c>
      <c r="Q202" s="341"/>
      <c r="R202" s="341" t="str">
        <f>R182</f>
        <v>AnteBraço</v>
      </c>
      <c r="S202" s="341"/>
      <c r="T202" s="341" t="str">
        <f>T182</f>
        <v xml:space="preserve">Glúteo </v>
      </c>
      <c r="U202" s="341"/>
      <c r="V202" s="341" t="str">
        <f>V182</f>
        <v xml:space="preserve">Abdutor </v>
      </c>
      <c r="W202" s="341"/>
      <c r="X202" s="341" t="str">
        <f>X182</f>
        <v xml:space="preserve">Adutor </v>
      </c>
      <c r="Y202" s="341"/>
      <c r="Z202" s="341" t="str">
        <f>Z182</f>
        <v>Coxa (Ant)</v>
      </c>
      <c r="AA202" s="341"/>
      <c r="AB202" s="341" t="str">
        <f>AB182</f>
        <v>Coxa (Pos)</v>
      </c>
      <c r="AC202" s="341"/>
      <c r="AD202" s="341" t="str">
        <f>AD182</f>
        <v>Perna</v>
      </c>
      <c r="AE202" s="341"/>
      <c r="AF202" s="341" t="str">
        <f>AF182</f>
        <v>Abdominal</v>
      </c>
      <c r="AG202" s="341"/>
    </row>
    <row r="203" spans="1:33" x14ac:dyDescent="0.25">
      <c r="A203" s="11"/>
      <c r="B203" s="343">
        <f>Planilha!D105</f>
        <v>0</v>
      </c>
      <c r="C203" s="343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</row>
    <row r="204" spans="1:33" x14ac:dyDescent="0.25">
      <c r="A204" s="344">
        <v>11</v>
      </c>
      <c r="B204" s="11">
        <f>B203</f>
        <v>0</v>
      </c>
      <c r="C204" s="11" t="str">
        <f>IF(AND(B204=D204),E204,IF(AND(B204=F204),G204,IF(AND(B204=H204),I204,IF(AND(B204=J204),K204,IF(AND(B204=L204),M204,IF(AND(B204=N204),O204,IF(AND(B204=P204),Q204,IF(AND(B204=R204),S204,IF(AND(B204=T204),U204,IF(AND(B204=V204),W204,IF(AND(B204=X204),Y204,IF(AND(B204=Z204),AA204,IF(AND(B204=AB204),AC204,IF(AND(B204=AD204),AE204,IF(AND(B204=AF204),AG204," ")))))))))))))))</f>
        <v xml:space="preserve"> </v>
      </c>
      <c r="D204" s="11" t="str">
        <f t="shared" ref="D204:AG212" si="43">D184</f>
        <v xml:space="preserve">Trapézio </v>
      </c>
      <c r="E204" s="11" t="str">
        <f t="shared" si="43"/>
        <v>Elevação de ombros</v>
      </c>
      <c r="F204" s="11" t="str">
        <f t="shared" si="43"/>
        <v>Ombro (Cla/Acr)</v>
      </c>
      <c r="G204" s="11" t="str">
        <f t="shared" si="43"/>
        <v>Desenvolvimento</v>
      </c>
      <c r="H204" s="12" t="str">
        <f t="shared" si="43"/>
        <v>Ombro (Esp)</v>
      </c>
      <c r="I204" s="11" t="str">
        <f t="shared" si="43"/>
        <v>Voador inv.</v>
      </c>
      <c r="J204" s="12" t="str">
        <f t="shared" si="43"/>
        <v>Costa</v>
      </c>
      <c r="K204" s="11" t="str">
        <f t="shared" si="43"/>
        <v>Puxada à frente</v>
      </c>
      <c r="L204" s="12" t="str">
        <f t="shared" si="43"/>
        <v>Peito</v>
      </c>
      <c r="M204" s="11" t="str">
        <f t="shared" si="43"/>
        <v>Supino</v>
      </c>
      <c r="N204" s="12" t="str">
        <f t="shared" si="43"/>
        <v>Bíceps</v>
      </c>
      <c r="O204" s="11" t="str">
        <f t="shared" si="43"/>
        <v>Rosca direta</v>
      </c>
      <c r="P204" s="12" t="str">
        <f t="shared" si="43"/>
        <v>Tríceps</v>
      </c>
      <c r="Q204" s="11" t="str">
        <f t="shared" si="43"/>
        <v>Rosca testa</v>
      </c>
      <c r="R204" s="11" t="str">
        <f t="shared" si="43"/>
        <v>AnteBraço</v>
      </c>
      <c r="S204" s="11" t="str">
        <f t="shared" si="43"/>
        <v>Rosca punho</v>
      </c>
      <c r="T204" s="11" t="str">
        <f t="shared" si="43"/>
        <v xml:space="preserve">Glúteo </v>
      </c>
      <c r="U204" s="11" t="str">
        <f t="shared" si="43"/>
        <v>Glúteo em pé</v>
      </c>
      <c r="V204" s="12" t="str">
        <f t="shared" si="43"/>
        <v xml:space="preserve">Abdutor </v>
      </c>
      <c r="W204" s="11" t="str">
        <f t="shared" si="43"/>
        <v>Abdutor maq.</v>
      </c>
      <c r="X204" s="12" t="str">
        <f t="shared" si="43"/>
        <v xml:space="preserve">Adutor </v>
      </c>
      <c r="Y204" s="11" t="str">
        <f t="shared" si="43"/>
        <v>Adutor maq</v>
      </c>
      <c r="Z204" s="12" t="str">
        <f t="shared" si="43"/>
        <v>Coxa (Ant)</v>
      </c>
      <c r="AA204" s="11" t="str">
        <f t="shared" si="43"/>
        <v>Agachamento</v>
      </c>
      <c r="AB204" s="12" t="str">
        <f t="shared" si="43"/>
        <v>Coxa (Pos)</v>
      </c>
      <c r="AC204" s="11" t="str">
        <f t="shared" si="43"/>
        <v>Stiff</v>
      </c>
      <c r="AD204" s="12" t="str">
        <f t="shared" si="43"/>
        <v>Perna</v>
      </c>
      <c r="AE204" s="11" t="str">
        <f t="shared" si="43"/>
        <v>Gêmeos em pé</v>
      </c>
      <c r="AF204" s="12" t="str">
        <f t="shared" si="43"/>
        <v>Abdominal</v>
      </c>
      <c r="AG204" s="11" t="str">
        <f t="shared" si="43"/>
        <v>Elevação de pernas</v>
      </c>
    </row>
    <row r="205" spans="1:33" x14ac:dyDescent="0.25">
      <c r="A205" s="344"/>
      <c r="B205" s="11">
        <f t="shared" ref="B205:B220" si="44">B204</f>
        <v>0</v>
      </c>
      <c r="C205" s="11" t="str">
        <f t="shared" ref="C205:C220" si="45">IF(AND(B205=D205),E205,IF(AND(B205=F205),G205,IF(AND(B205=H205),I205,IF(AND(B205=J205),K205,IF(AND(B205=L205),M205,IF(AND(B205=N205),O205,IF(AND(B205=P205),Q205,IF(AND(B205=R205),S205,IF(AND(B205=T205),U205,IF(AND(B205=V205),W205,IF(AND(B205=X205),Y205,IF(AND(B205=Z205),AA205,IF(AND(B205=AB205),AC205,IF(AND(B205=AD205),AE205,IF(AND(B205=AF205),AG205," ")))))))))))))))</f>
        <v xml:space="preserve"> </v>
      </c>
      <c r="D205" s="11" t="str">
        <f t="shared" si="43"/>
        <v xml:space="preserve">Trapézio </v>
      </c>
      <c r="E205" s="11" t="str">
        <f t="shared" si="43"/>
        <v>Remada alta</v>
      </c>
      <c r="F205" s="11" t="str">
        <f t="shared" si="43"/>
        <v>Ombro (Cla/Acr)</v>
      </c>
      <c r="G205" s="11" t="str">
        <f t="shared" si="43"/>
        <v>Levantamento lateral</v>
      </c>
      <c r="H205" s="12" t="str">
        <f t="shared" si="43"/>
        <v>Ombro (Esp)</v>
      </c>
      <c r="I205" s="11" t="str">
        <f t="shared" si="43"/>
        <v>Crucifixo inv.</v>
      </c>
      <c r="J205" s="12" t="str">
        <f t="shared" si="43"/>
        <v>Costa</v>
      </c>
      <c r="K205" s="11" t="str">
        <f t="shared" si="43"/>
        <v>Remada sentada</v>
      </c>
      <c r="L205" s="12" t="str">
        <f t="shared" si="43"/>
        <v>Peito</v>
      </c>
      <c r="M205" s="11" t="str">
        <f t="shared" si="43"/>
        <v>Supino inclinado</v>
      </c>
      <c r="N205" s="12" t="str">
        <f t="shared" si="43"/>
        <v>Bíceps</v>
      </c>
      <c r="O205" s="11" t="str">
        <f t="shared" si="43"/>
        <v>Rosca alternada</v>
      </c>
      <c r="P205" s="12" t="str">
        <f t="shared" si="43"/>
        <v>Tríceps</v>
      </c>
      <c r="Q205" s="11" t="str">
        <f t="shared" si="43"/>
        <v>Rosca francesa</v>
      </c>
      <c r="R205" s="11" t="str">
        <f t="shared" si="43"/>
        <v>AnteBraço</v>
      </c>
      <c r="S205" s="11" t="str">
        <f t="shared" si="43"/>
        <v>Rosca punho inv.</v>
      </c>
      <c r="T205" s="11" t="str">
        <f t="shared" si="43"/>
        <v xml:space="preserve">Glúteo </v>
      </c>
      <c r="U205" s="11" t="str">
        <f t="shared" si="43"/>
        <v>Glúteo 4 apoios</v>
      </c>
      <c r="V205" s="12" t="str">
        <f t="shared" si="43"/>
        <v xml:space="preserve">Abdutor </v>
      </c>
      <c r="W205" s="11" t="str">
        <f t="shared" si="43"/>
        <v>Abdutor apo.</v>
      </c>
      <c r="X205" s="12" t="str">
        <f t="shared" si="43"/>
        <v xml:space="preserve">Adutor </v>
      </c>
      <c r="Y205" s="11" t="str">
        <f t="shared" si="43"/>
        <v>Adutor apo.</v>
      </c>
      <c r="Z205" s="12" t="str">
        <f t="shared" si="43"/>
        <v>Coxa (Ant)</v>
      </c>
      <c r="AA205" s="11" t="str">
        <f t="shared" si="43"/>
        <v>Agachamento hack</v>
      </c>
      <c r="AB205" s="12" t="str">
        <f t="shared" si="43"/>
        <v>Coxa (Pos)</v>
      </c>
      <c r="AC205" s="11" t="str">
        <f t="shared" si="43"/>
        <v>Flexão de perna</v>
      </c>
      <c r="AD205" s="12" t="str">
        <f t="shared" si="43"/>
        <v>Perna</v>
      </c>
      <c r="AE205" s="11" t="str">
        <f t="shared" si="43"/>
        <v>Gêmeos sentado</v>
      </c>
      <c r="AF205" s="12" t="str">
        <f t="shared" si="43"/>
        <v>Abdominal</v>
      </c>
      <c r="AG205" s="11" t="str">
        <f t="shared" si="43"/>
        <v>Supra-abdominal</v>
      </c>
    </row>
    <row r="206" spans="1:33" x14ac:dyDescent="0.25">
      <c r="A206" s="344"/>
      <c r="B206" s="11">
        <f t="shared" si="44"/>
        <v>0</v>
      </c>
      <c r="C206" s="11" t="str">
        <f t="shared" si="45"/>
        <v xml:space="preserve"> </v>
      </c>
      <c r="D206" s="11" t="str">
        <f t="shared" si="43"/>
        <v xml:space="preserve">Trapézio </v>
      </c>
      <c r="E206" s="11">
        <f t="shared" si="43"/>
        <v>0</v>
      </c>
      <c r="F206" s="11" t="str">
        <f t="shared" si="43"/>
        <v>Ombro (Cla/Acr)</v>
      </c>
      <c r="G206" s="11" t="str">
        <f t="shared" si="43"/>
        <v>Elevação frontal</v>
      </c>
      <c r="H206" s="12" t="str">
        <f t="shared" si="43"/>
        <v>Ombro (Esp)</v>
      </c>
      <c r="I206" s="11">
        <f t="shared" si="43"/>
        <v>0</v>
      </c>
      <c r="J206" s="12" t="str">
        <f t="shared" si="43"/>
        <v>Costa</v>
      </c>
      <c r="K206" s="11" t="str">
        <f t="shared" si="43"/>
        <v>Remada unilteral</v>
      </c>
      <c r="L206" s="12" t="str">
        <f t="shared" si="43"/>
        <v>Peito</v>
      </c>
      <c r="M206" s="11" t="str">
        <f t="shared" si="43"/>
        <v>Supino declinado</v>
      </c>
      <c r="N206" s="12" t="str">
        <f t="shared" si="43"/>
        <v>Bíceps</v>
      </c>
      <c r="O206" s="11" t="str">
        <f t="shared" si="43"/>
        <v>Rosca concentrada</v>
      </c>
      <c r="P206" s="12" t="str">
        <f t="shared" si="43"/>
        <v>Tríceps</v>
      </c>
      <c r="Q206" s="11" t="str">
        <f t="shared" si="43"/>
        <v>Extensão de cotovelo (cabo)</v>
      </c>
      <c r="R206" s="11" t="str">
        <f t="shared" si="43"/>
        <v>AnteBraço</v>
      </c>
      <c r="S206" s="11" t="str">
        <f t="shared" si="43"/>
        <v>Rosca direta peg. pro.</v>
      </c>
      <c r="T206" s="11" t="str">
        <f t="shared" si="43"/>
        <v xml:space="preserve">Glúteo </v>
      </c>
      <c r="U206" s="11">
        <f t="shared" si="43"/>
        <v>0</v>
      </c>
      <c r="V206" s="12" t="str">
        <f t="shared" si="43"/>
        <v xml:space="preserve">Abdutor </v>
      </c>
      <c r="W206" s="11" t="str">
        <f t="shared" si="43"/>
        <v>Abdutor cabo</v>
      </c>
      <c r="X206" s="12" t="str">
        <f t="shared" si="43"/>
        <v xml:space="preserve">Adutor </v>
      </c>
      <c r="Y206" s="11" t="str">
        <f t="shared" si="43"/>
        <v>Adutor cabo</v>
      </c>
      <c r="Z206" s="12" t="str">
        <f t="shared" si="43"/>
        <v>Coxa (Ant)</v>
      </c>
      <c r="AA206" s="11" t="str">
        <f t="shared" si="43"/>
        <v>Extensão de perna</v>
      </c>
      <c r="AB206" s="12" t="str">
        <f t="shared" si="43"/>
        <v>Coxa (Pos)</v>
      </c>
      <c r="AC206" s="11" t="str">
        <f t="shared" si="43"/>
        <v>Flexora em pé</v>
      </c>
      <c r="AD206" s="12" t="str">
        <f t="shared" si="43"/>
        <v>Perna</v>
      </c>
      <c r="AE206" s="11" t="str">
        <f t="shared" si="43"/>
        <v>Burrinho maq.</v>
      </c>
      <c r="AF206" s="12" t="str">
        <f t="shared" si="43"/>
        <v>Abdominal</v>
      </c>
      <c r="AG206" s="11" t="str">
        <f t="shared" si="43"/>
        <v>Flexão lateral</v>
      </c>
    </row>
    <row r="207" spans="1:33" x14ac:dyDescent="0.25">
      <c r="A207" s="344"/>
      <c r="B207" s="11">
        <f t="shared" si="44"/>
        <v>0</v>
      </c>
      <c r="C207" s="11" t="str">
        <f t="shared" si="45"/>
        <v xml:space="preserve"> </v>
      </c>
      <c r="D207" s="11" t="str">
        <f t="shared" si="43"/>
        <v xml:space="preserve">Trapézio </v>
      </c>
      <c r="E207" s="11">
        <f t="shared" si="43"/>
        <v>0</v>
      </c>
      <c r="F207" s="11" t="str">
        <f t="shared" si="43"/>
        <v>Ombro (Cla/Acr)</v>
      </c>
      <c r="G207" s="11">
        <f t="shared" si="43"/>
        <v>0</v>
      </c>
      <c r="H207" s="12" t="str">
        <f t="shared" si="43"/>
        <v>Ombro (Esp)</v>
      </c>
      <c r="I207" s="11">
        <f t="shared" si="43"/>
        <v>0</v>
      </c>
      <c r="J207" s="12" t="str">
        <f t="shared" si="43"/>
        <v>Costa</v>
      </c>
      <c r="K207" s="11" t="str">
        <f t="shared" si="43"/>
        <v>Remada curvada</v>
      </c>
      <c r="L207" s="12" t="str">
        <f t="shared" si="43"/>
        <v>Peito</v>
      </c>
      <c r="M207" s="11" t="str">
        <f t="shared" si="43"/>
        <v>Crucifixo</v>
      </c>
      <c r="N207" s="12" t="str">
        <f t="shared" si="43"/>
        <v>Bíceps</v>
      </c>
      <c r="O207" s="11" t="str">
        <f t="shared" si="43"/>
        <v>Rosca scott</v>
      </c>
      <c r="P207" s="12" t="str">
        <f t="shared" si="43"/>
        <v>Tríceps</v>
      </c>
      <c r="Q207" s="11">
        <f t="shared" si="43"/>
        <v>0</v>
      </c>
      <c r="R207" s="11" t="str">
        <f t="shared" si="43"/>
        <v>AnteBraço</v>
      </c>
      <c r="S207" s="11" t="str">
        <f t="shared" si="43"/>
        <v>Extensão de cotovelo</v>
      </c>
      <c r="T207" s="11" t="str">
        <f t="shared" si="43"/>
        <v xml:space="preserve">Glúteo </v>
      </c>
      <c r="U207" s="11">
        <f t="shared" si="43"/>
        <v>0</v>
      </c>
      <c r="V207" s="12" t="str">
        <f t="shared" si="43"/>
        <v xml:space="preserve">Abdutor </v>
      </c>
      <c r="W207" s="11">
        <f t="shared" si="43"/>
        <v>0</v>
      </c>
      <c r="X207" s="12" t="str">
        <f t="shared" si="43"/>
        <v xml:space="preserve">Adutor </v>
      </c>
      <c r="Y207" s="11">
        <f t="shared" si="43"/>
        <v>0</v>
      </c>
      <c r="Z207" s="12" t="str">
        <f t="shared" si="43"/>
        <v>Coxa (Ant)</v>
      </c>
      <c r="AA207" s="11" t="str">
        <f t="shared" si="43"/>
        <v>Leg press</v>
      </c>
      <c r="AB207" s="12" t="str">
        <f t="shared" si="43"/>
        <v>Coxa (Pos)</v>
      </c>
      <c r="AC207" s="11" t="str">
        <f t="shared" si="43"/>
        <v>Flexora sentado</v>
      </c>
      <c r="AD207" s="12" t="str">
        <f t="shared" si="43"/>
        <v>Perna</v>
      </c>
      <c r="AE207" s="11" t="str">
        <f t="shared" si="43"/>
        <v>Tibial</v>
      </c>
      <c r="AF207" s="12" t="str">
        <f t="shared" si="43"/>
        <v>Abdominal</v>
      </c>
      <c r="AG207" s="11">
        <f t="shared" si="43"/>
        <v>0</v>
      </c>
    </row>
    <row r="208" spans="1:33" x14ac:dyDescent="0.25">
      <c r="A208" s="344"/>
      <c r="B208" s="11">
        <f t="shared" si="44"/>
        <v>0</v>
      </c>
      <c r="C208" s="11" t="str">
        <f t="shared" si="45"/>
        <v xml:space="preserve"> </v>
      </c>
      <c r="D208" s="11" t="str">
        <f t="shared" si="43"/>
        <v xml:space="preserve">Trapézio </v>
      </c>
      <c r="E208" s="11">
        <f t="shared" si="43"/>
        <v>0</v>
      </c>
      <c r="F208" s="11" t="str">
        <f t="shared" si="43"/>
        <v>Ombro (Cla/Acr)</v>
      </c>
      <c r="G208" s="11">
        <f t="shared" si="43"/>
        <v>0</v>
      </c>
      <c r="H208" s="12" t="str">
        <f t="shared" si="43"/>
        <v>Ombro (Esp)</v>
      </c>
      <c r="I208" s="11">
        <f t="shared" si="43"/>
        <v>0</v>
      </c>
      <c r="J208" s="12" t="str">
        <f t="shared" si="43"/>
        <v>Costa</v>
      </c>
      <c r="K208" s="11" t="str">
        <f t="shared" si="43"/>
        <v>Levantamento terra</v>
      </c>
      <c r="L208" s="12" t="str">
        <f t="shared" si="43"/>
        <v>Peito</v>
      </c>
      <c r="M208" s="11" t="str">
        <f t="shared" si="43"/>
        <v>Cross over</v>
      </c>
      <c r="N208" s="12" t="str">
        <f t="shared" si="43"/>
        <v>Bíceps</v>
      </c>
      <c r="O208" s="11">
        <f t="shared" si="43"/>
        <v>0</v>
      </c>
      <c r="P208" s="12" t="str">
        <f t="shared" si="43"/>
        <v>Tríceps</v>
      </c>
      <c r="Q208" s="11">
        <f t="shared" si="43"/>
        <v>0</v>
      </c>
      <c r="R208" s="11" t="str">
        <f t="shared" si="43"/>
        <v>AnteBraço</v>
      </c>
      <c r="S208" s="11" t="str">
        <f t="shared" si="43"/>
        <v>Extensão cot. uni.</v>
      </c>
      <c r="T208" s="11" t="str">
        <f t="shared" si="43"/>
        <v xml:space="preserve">Glúteo </v>
      </c>
      <c r="U208" s="11">
        <f t="shared" si="43"/>
        <v>0</v>
      </c>
      <c r="V208" s="12" t="str">
        <f t="shared" si="43"/>
        <v xml:space="preserve">Abdutor </v>
      </c>
      <c r="W208" s="11">
        <f t="shared" si="43"/>
        <v>0</v>
      </c>
      <c r="X208" s="12" t="str">
        <f t="shared" si="43"/>
        <v xml:space="preserve">Adutor </v>
      </c>
      <c r="Y208" s="11">
        <f t="shared" si="43"/>
        <v>0</v>
      </c>
      <c r="Z208" s="12" t="str">
        <f t="shared" si="43"/>
        <v>Coxa (Ant)</v>
      </c>
      <c r="AA208" s="11" t="str">
        <f t="shared" si="43"/>
        <v>Avanço</v>
      </c>
      <c r="AB208" s="12" t="str">
        <f t="shared" si="43"/>
        <v>Coxa (Pos)</v>
      </c>
      <c r="AC208" s="11">
        <f t="shared" si="43"/>
        <v>0</v>
      </c>
      <c r="AD208" s="12" t="str">
        <f t="shared" si="43"/>
        <v>Perna</v>
      </c>
      <c r="AE208" s="11">
        <f t="shared" si="43"/>
        <v>0</v>
      </c>
      <c r="AF208" s="12" t="str">
        <f t="shared" si="43"/>
        <v>Abdominal</v>
      </c>
      <c r="AG208" s="11">
        <f t="shared" si="43"/>
        <v>0</v>
      </c>
    </row>
    <row r="209" spans="1:33" x14ac:dyDescent="0.25">
      <c r="A209" s="344"/>
      <c r="B209" s="11">
        <f t="shared" si="44"/>
        <v>0</v>
      </c>
      <c r="C209" s="11" t="str">
        <f t="shared" si="45"/>
        <v xml:space="preserve"> </v>
      </c>
      <c r="D209" s="11" t="str">
        <f t="shared" si="43"/>
        <v xml:space="preserve">Trapézio </v>
      </c>
      <c r="E209" s="11">
        <f t="shared" si="43"/>
        <v>0</v>
      </c>
      <c r="F209" s="11" t="str">
        <f t="shared" si="43"/>
        <v>Ombro (Cla/Acr)</v>
      </c>
      <c r="G209" s="11">
        <f t="shared" si="43"/>
        <v>0</v>
      </c>
      <c r="H209" s="12" t="str">
        <f t="shared" si="43"/>
        <v>Ombro (Esp)</v>
      </c>
      <c r="I209" s="11">
        <f t="shared" si="43"/>
        <v>0</v>
      </c>
      <c r="J209" s="12" t="str">
        <f t="shared" si="43"/>
        <v>Costa</v>
      </c>
      <c r="K209" s="11" t="str">
        <f t="shared" si="43"/>
        <v>Hiperextensão</v>
      </c>
      <c r="L209" s="12" t="str">
        <f t="shared" si="43"/>
        <v>Peito</v>
      </c>
      <c r="M209" s="11" t="str">
        <f t="shared" si="43"/>
        <v>Voador</v>
      </c>
      <c r="N209" s="12" t="str">
        <f t="shared" si="43"/>
        <v>Bíceps</v>
      </c>
      <c r="O209" s="11">
        <f t="shared" si="43"/>
        <v>0</v>
      </c>
      <c r="P209" s="12" t="str">
        <f t="shared" si="43"/>
        <v>Tríceps</v>
      </c>
      <c r="Q209" s="11">
        <f t="shared" si="43"/>
        <v>0</v>
      </c>
      <c r="R209" s="11" t="str">
        <f t="shared" si="43"/>
        <v>AnteBraço</v>
      </c>
      <c r="S209" s="11" t="str">
        <f t="shared" si="43"/>
        <v>Tríceps uni. Curvado</v>
      </c>
      <c r="T209" s="11" t="str">
        <f t="shared" si="43"/>
        <v xml:space="preserve">Glúteo </v>
      </c>
      <c r="U209" s="11">
        <f t="shared" si="43"/>
        <v>0</v>
      </c>
      <c r="V209" s="12" t="str">
        <f t="shared" si="43"/>
        <v xml:space="preserve">Abdutor </v>
      </c>
      <c r="W209" s="11">
        <f t="shared" si="43"/>
        <v>0</v>
      </c>
      <c r="X209" s="12" t="str">
        <f t="shared" si="43"/>
        <v xml:space="preserve">Adutor </v>
      </c>
      <c r="Y209" s="11">
        <f t="shared" si="43"/>
        <v>0</v>
      </c>
      <c r="Z209" s="12" t="str">
        <f t="shared" si="43"/>
        <v>Coxa (Ant)</v>
      </c>
      <c r="AA209" s="11">
        <f t="shared" si="43"/>
        <v>0</v>
      </c>
      <c r="AB209" s="12" t="str">
        <f t="shared" si="43"/>
        <v>Coxa (Pos)</v>
      </c>
      <c r="AC209" s="11">
        <f t="shared" si="43"/>
        <v>0</v>
      </c>
      <c r="AD209" s="12" t="str">
        <f t="shared" si="43"/>
        <v>Perna</v>
      </c>
      <c r="AE209" s="11">
        <f t="shared" si="43"/>
        <v>0</v>
      </c>
      <c r="AF209" s="12" t="str">
        <f t="shared" si="43"/>
        <v>Abdominal</v>
      </c>
      <c r="AG209" s="11">
        <f t="shared" si="43"/>
        <v>0</v>
      </c>
    </row>
    <row r="210" spans="1:33" x14ac:dyDescent="0.25">
      <c r="A210" s="344"/>
      <c r="B210" s="11">
        <f t="shared" si="44"/>
        <v>0</v>
      </c>
      <c r="C210" s="11" t="str">
        <f t="shared" si="45"/>
        <v xml:space="preserve"> </v>
      </c>
      <c r="D210" s="11" t="str">
        <f t="shared" si="43"/>
        <v xml:space="preserve">Trapézio </v>
      </c>
      <c r="E210" s="11">
        <f t="shared" si="43"/>
        <v>0</v>
      </c>
      <c r="F210" s="11" t="str">
        <f t="shared" si="43"/>
        <v>Ombro (Cla/Acr)</v>
      </c>
      <c r="G210" s="11">
        <f t="shared" si="43"/>
        <v>0</v>
      </c>
      <c r="H210" s="12" t="str">
        <f t="shared" si="43"/>
        <v>Ombro (Esp)</v>
      </c>
      <c r="I210" s="11">
        <f t="shared" si="43"/>
        <v>0</v>
      </c>
      <c r="J210" s="12" t="str">
        <f t="shared" si="43"/>
        <v>Costa</v>
      </c>
      <c r="K210" s="11">
        <f t="shared" si="43"/>
        <v>0</v>
      </c>
      <c r="L210" s="12" t="str">
        <f t="shared" si="43"/>
        <v>Peito</v>
      </c>
      <c r="M210" s="11" t="str">
        <f t="shared" si="43"/>
        <v>Paralelas</v>
      </c>
      <c r="N210" s="12" t="str">
        <f t="shared" si="43"/>
        <v>Bíceps</v>
      </c>
      <c r="O210" s="11">
        <f t="shared" si="43"/>
        <v>0</v>
      </c>
      <c r="P210" s="12" t="str">
        <f t="shared" si="43"/>
        <v>Tríceps</v>
      </c>
      <c r="Q210" s="11">
        <f t="shared" si="43"/>
        <v>0</v>
      </c>
      <c r="R210" s="11" t="str">
        <f t="shared" si="43"/>
        <v>AnteBraço</v>
      </c>
      <c r="S210" s="11">
        <f t="shared" si="43"/>
        <v>0</v>
      </c>
      <c r="T210" s="11" t="str">
        <f t="shared" si="43"/>
        <v xml:space="preserve">Glúteo </v>
      </c>
      <c r="U210" s="11">
        <f t="shared" si="43"/>
        <v>0</v>
      </c>
      <c r="V210" s="12" t="str">
        <f t="shared" si="43"/>
        <v xml:space="preserve">Abdutor </v>
      </c>
      <c r="W210" s="11">
        <f t="shared" si="43"/>
        <v>0</v>
      </c>
      <c r="X210" s="12" t="str">
        <f t="shared" si="43"/>
        <v xml:space="preserve">Adutor </v>
      </c>
      <c r="Y210" s="11">
        <f t="shared" si="43"/>
        <v>0</v>
      </c>
      <c r="Z210" s="12" t="str">
        <f t="shared" si="43"/>
        <v>Coxa (Ant)</v>
      </c>
      <c r="AA210" s="11">
        <f t="shared" si="43"/>
        <v>0</v>
      </c>
      <c r="AB210" s="12" t="str">
        <f t="shared" si="43"/>
        <v>Coxa (Pos)</v>
      </c>
      <c r="AC210" s="11">
        <f t="shared" si="43"/>
        <v>0</v>
      </c>
      <c r="AD210" s="12" t="str">
        <f t="shared" si="43"/>
        <v>Perna</v>
      </c>
      <c r="AE210" s="11">
        <f t="shared" si="43"/>
        <v>0</v>
      </c>
      <c r="AF210" s="12" t="str">
        <f t="shared" si="43"/>
        <v>Abdominal</v>
      </c>
      <c r="AG210" s="11">
        <f t="shared" si="43"/>
        <v>0</v>
      </c>
    </row>
    <row r="211" spans="1:33" x14ac:dyDescent="0.25">
      <c r="A211" s="344"/>
      <c r="B211" s="11">
        <f t="shared" si="44"/>
        <v>0</v>
      </c>
      <c r="C211" s="11" t="str">
        <f t="shared" si="45"/>
        <v xml:space="preserve"> </v>
      </c>
      <c r="D211" s="11" t="str">
        <f t="shared" si="43"/>
        <v xml:space="preserve">Trapézio </v>
      </c>
      <c r="E211" s="11">
        <f t="shared" si="43"/>
        <v>0</v>
      </c>
      <c r="F211" s="11" t="str">
        <f t="shared" si="43"/>
        <v>Ombro (Cla/Acr)</v>
      </c>
      <c r="G211" s="11">
        <f t="shared" si="43"/>
        <v>0</v>
      </c>
      <c r="H211" s="12" t="str">
        <f t="shared" si="43"/>
        <v>Ombro (Esp)</v>
      </c>
      <c r="I211" s="11">
        <f t="shared" si="43"/>
        <v>0</v>
      </c>
      <c r="J211" s="12" t="str">
        <f t="shared" si="43"/>
        <v>Costa</v>
      </c>
      <c r="K211" s="11">
        <f t="shared" si="43"/>
        <v>0</v>
      </c>
      <c r="L211" s="12" t="str">
        <f t="shared" si="43"/>
        <v>Peito</v>
      </c>
      <c r="M211" s="11">
        <f t="shared" si="43"/>
        <v>0</v>
      </c>
      <c r="N211" s="12" t="str">
        <f t="shared" si="43"/>
        <v>Bíceps</v>
      </c>
      <c r="O211" s="11">
        <f t="shared" si="43"/>
        <v>0</v>
      </c>
      <c r="P211" s="12" t="str">
        <f t="shared" si="43"/>
        <v>Tríceps</v>
      </c>
      <c r="Q211" s="11">
        <f t="shared" si="43"/>
        <v>0</v>
      </c>
      <c r="R211" s="11" t="str">
        <f t="shared" si="43"/>
        <v>AnteBraço</v>
      </c>
      <c r="S211" s="11">
        <f t="shared" si="43"/>
        <v>0</v>
      </c>
      <c r="T211" s="11" t="str">
        <f t="shared" si="43"/>
        <v xml:space="preserve">Glúteo </v>
      </c>
      <c r="U211" s="11">
        <f t="shared" si="43"/>
        <v>0</v>
      </c>
      <c r="V211" s="12" t="str">
        <f t="shared" si="43"/>
        <v xml:space="preserve">Abdutor </v>
      </c>
      <c r="W211" s="11">
        <f t="shared" si="43"/>
        <v>0</v>
      </c>
      <c r="X211" s="12" t="str">
        <f t="shared" si="43"/>
        <v xml:space="preserve">Adutor </v>
      </c>
      <c r="Y211" s="11">
        <f t="shared" si="43"/>
        <v>0</v>
      </c>
      <c r="Z211" s="12" t="str">
        <f t="shared" si="43"/>
        <v>Coxa (Ant)</v>
      </c>
      <c r="AA211" s="11">
        <f t="shared" si="43"/>
        <v>0</v>
      </c>
      <c r="AB211" s="12" t="str">
        <f t="shared" si="43"/>
        <v>Coxa (Pos)</v>
      </c>
      <c r="AC211" s="11">
        <f t="shared" si="43"/>
        <v>0</v>
      </c>
      <c r="AD211" s="12" t="str">
        <f t="shared" si="43"/>
        <v>Perna</v>
      </c>
      <c r="AE211" s="11">
        <f t="shared" si="43"/>
        <v>0</v>
      </c>
      <c r="AF211" s="12" t="str">
        <f t="shared" si="43"/>
        <v>Abdominal</v>
      </c>
      <c r="AG211" s="11">
        <f t="shared" si="43"/>
        <v>0</v>
      </c>
    </row>
    <row r="212" spans="1:33" x14ac:dyDescent="0.25">
      <c r="A212" s="344"/>
      <c r="B212" s="11">
        <f t="shared" si="44"/>
        <v>0</v>
      </c>
      <c r="C212" s="11" t="str">
        <f t="shared" si="45"/>
        <v xml:space="preserve"> </v>
      </c>
      <c r="D212" s="11" t="str">
        <f t="shared" si="43"/>
        <v xml:space="preserve">Trapézio </v>
      </c>
      <c r="E212" s="11">
        <f t="shared" si="43"/>
        <v>0</v>
      </c>
      <c r="F212" s="11" t="str">
        <f t="shared" si="43"/>
        <v>Ombro (Cla/Acr)</v>
      </c>
      <c r="G212" s="11">
        <f t="shared" si="43"/>
        <v>0</v>
      </c>
      <c r="H212" s="12" t="str">
        <f t="shared" si="43"/>
        <v>Ombro (Esp)</v>
      </c>
      <c r="I212" s="11">
        <f t="shared" si="43"/>
        <v>0</v>
      </c>
      <c r="J212" s="12" t="str">
        <f t="shared" si="43"/>
        <v>Costa</v>
      </c>
      <c r="K212" s="11">
        <f t="shared" si="43"/>
        <v>0</v>
      </c>
      <c r="L212" s="12" t="str">
        <f t="shared" si="43"/>
        <v>Peito</v>
      </c>
      <c r="M212" s="11">
        <f t="shared" si="43"/>
        <v>0</v>
      </c>
      <c r="N212" s="12" t="str">
        <f t="shared" si="43"/>
        <v>Bíceps</v>
      </c>
      <c r="O212" s="11">
        <f t="shared" si="43"/>
        <v>0</v>
      </c>
      <c r="P212" s="12" t="str">
        <f t="shared" si="43"/>
        <v>Tríceps</v>
      </c>
      <c r="Q212" s="11">
        <f t="shared" si="43"/>
        <v>0</v>
      </c>
      <c r="R212" s="11" t="str">
        <f t="shared" si="43"/>
        <v>AnteBraço</v>
      </c>
      <c r="S212" s="11">
        <f t="shared" ref="D212:AG220" si="46">S192</f>
        <v>0</v>
      </c>
      <c r="T212" s="11" t="str">
        <f t="shared" si="46"/>
        <v xml:space="preserve">Glúteo </v>
      </c>
      <c r="U212" s="11">
        <f t="shared" si="46"/>
        <v>0</v>
      </c>
      <c r="V212" s="12" t="str">
        <f t="shared" si="46"/>
        <v xml:space="preserve">Abdutor </v>
      </c>
      <c r="W212" s="11">
        <f t="shared" si="46"/>
        <v>0</v>
      </c>
      <c r="X212" s="12" t="str">
        <f t="shared" si="46"/>
        <v xml:space="preserve">Adutor </v>
      </c>
      <c r="Y212" s="11">
        <f t="shared" si="46"/>
        <v>0</v>
      </c>
      <c r="Z212" s="12" t="str">
        <f t="shared" si="46"/>
        <v>Coxa (Ant)</v>
      </c>
      <c r="AA212" s="11">
        <f t="shared" si="46"/>
        <v>0</v>
      </c>
      <c r="AB212" s="12" t="str">
        <f t="shared" si="46"/>
        <v>Coxa (Pos)</v>
      </c>
      <c r="AC212" s="11">
        <f t="shared" si="46"/>
        <v>0</v>
      </c>
      <c r="AD212" s="12" t="str">
        <f t="shared" si="46"/>
        <v>Perna</v>
      </c>
      <c r="AE212" s="11">
        <f t="shared" si="46"/>
        <v>0</v>
      </c>
      <c r="AF212" s="12" t="str">
        <f t="shared" si="46"/>
        <v>Abdominal</v>
      </c>
      <c r="AG212" s="11">
        <f t="shared" si="46"/>
        <v>0</v>
      </c>
    </row>
    <row r="213" spans="1:33" x14ac:dyDescent="0.25">
      <c r="A213" s="344"/>
      <c r="B213" s="11">
        <f t="shared" si="44"/>
        <v>0</v>
      </c>
      <c r="C213" s="11" t="str">
        <f t="shared" si="45"/>
        <v xml:space="preserve"> </v>
      </c>
      <c r="D213" s="11" t="str">
        <f t="shared" si="46"/>
        <v xml:space="preserve">Trapézio </v>
      </c>
      <c r="E213" s="11">
        <f t="shared" si="46"/>
        <v>0</v>
      </c>
      <c r="F213" s="11" t="str">
        <f t="shared" si="46"/>
        <v>Ombro (Cla/Acr)</v>
      </c>
      <c r="G213" s="11">
        <f t="shared" si="46"/>
        <v>0</v>
      </c>
      <c r="H213" s="12" t="str">
        <f t="shared" si="46"/>
        <v>Ombro (Esp)</v>
      </c>
      <c r="I213" s="11">
        <f t="shared" si="46"/>
        <v>0</v>
      </c>
      <c r="J213" s="12" t="str">
        <f t="shared" si="46"/>
        <v>Costa</v>
      </c>
      <c r="K213" s="11">
        <f t="shared" si="46"/>
        <v>0</v>
      </c>
      <c r="L213" s="12" t="str">
        <f t="shared" si="46"/>
        <v>Peito</v>
      </c>
      <c r="M213" s="11">
        <f t="shared" si="46"/>
        <v>0</v>
      </c>
      <c r="N213" s="12" t="str">
        <f t="shared" si="46"/>
        <v>Bíceps</v>
      </c>
      <c r="O213" s="11">
        <f t="shared" si="46"/>
        <v>0</v>
      </c>
      <c r="P213" s="12" t="str">
        <f t="shared" si="46"/>
        <v>Tríceps</v>
      </c>
      <c r="Q213" s="11">
        <f t="shared" si="46"/>
        <v>0</v>
      </c>
      <c r="R213" s="11" t="str">
        <f t="shared" si="46"/>
        <v>AnteBraço</v>
      </c>
      <c r="S213" s="11">
        <f t="shared" si="46"/>
        <v>0</v>
      </c>
      <c r="T213" s="11" t="str">
        <f t="shared" si="46"/>
        <v xml:space="preserve">Glúteo </v>
      </c>
      <c r="U213" s="11">
        <f t="shared" si="46"/>
        <v>0</v>
      </c>
      <c r="V213" s="12" t="str">
        <f t="shared" si="46"/>
        <v xml:space="preserve">Abdutor </v>
      </c>
      <c r="W213" s="11">
        <f t="shared" si="46"/>
        <v>0</v>
      </c>
      <c r="X213" s="12" t="str">
        <f t="shared" si="46"/>
        <v xml:space="preserve">Adutor </v>
      </c>
      <c r="Y213" s="11">
        <f t="shared" si="46"/>
        <v>0</v>
      </c>
      <c r="Z213" s="12" t="str">
        <f t="shared" si="46"/>
        <v>Coxa (Ant)</v>
      </c>
      <c r="AA213" s="11">
        <f t="shared" si="46"/>
        <v>0</v>
      </c>
      <c r="AB213" s="12" t="str">
        <f t="shared" si="46"/>
        <v>Coxa (Pos)</v>
      </c>
      <c r="AC213" s="11">
        <f t="shared" si="46"/>
        <v>0</v>
      </c>
      <c r="AD213" s="12" t="str">
        <f t="shared" si="46"/>
        <v>Perna</v>
      </c>
      <c r="AE213" s="11">
        <f t="shared" si="46"/>
        <v>0</v>
      </c>
      <c r="AF213" s="12" t="str">
        <f t="shared" si="46"/>
        <v>Abdominal</v>
      </c>
      <c r="AG213" s="11">
        <f t="shared" si="46"/>
        <v>0</v>
      </c>
    </row>
    <row r="214" spans="1:33" x14ac:dyDescent="0.25">
      <c r="A214" s="344"/>
      <c r="B214" s="11">
        <f t="shared" si="44"/>
        <v>0</v>
      </c>
      <c r="C214" s="11" t="str">
        <f t="shared" si="45"/>
        <v xml:space="preserve"> </v>
      </c>
      <c r="D214" s="11" t="str">
        <f t="shared" si="46"/>
        <v xml:space="preserve">Trapézio </v>
      </c>
      <c r="E214" s="11">
        <f t="shared" si="46"/>
        <v>0</v>
      </c>
      <c r="F214" s="11" t="str">
        <f t="shared" si="46"/>
        <v>Ombro (Cla/Acr)</v>
      </c>
      <c r="G214" s="11">
        <f t="shared" si="46"/>
        <v>0</v>
      </c>
      <c r="H214" s="12" t="str">
        <f t="shared" si="46"/>
        <v>Ombro (Esp)</v>
      </c>
      <c r="I214" s="11">
        <f t="shared" si="46"/>
        <v>0</v>
      </c>
      <c r="J214" s="12" t="str">
        <f t="shared" si="46"/>
        <v>Costa</v>
      </c>
      <c r="K214" s="11">
        <f t="shared" si="46"/>
        <v>0</v>
      </c>
      <c r="L214" s="12" t="str">
        <f t="shared" si="46"/>
        <v>Peito</v>
      </c>
      <c r="M214" s="11">
        <f t="shared" si="46"/>
        <v>0</v>
      </c>
      <c r="N214" s="12" t="str">
        <f t="shared" si="46"/>
        <v>Bíceps</v>
      </c>
      <c r="O214" s="11">
        <f t="shared" si="46"/>
        <v>0</v>
      </c>
      <c r="P214" s="12" t="str">
        <f t="shared" si="46"/>
        <v>Tríceps</v>
      </c>
      <c r="Q214" s="11">
        <f t="shared" si="46"/>
        <v>0</v>
      </c>
      <c r="R214" s="11" t="str">
        <f t="shared" si="46"/>
        <v>AnteBraço</v>
      </c>
      <c r="S214" s="11">
        <f t="shared" si="46"/>
        <v>0</v>
      </c>
      <c r="T214" s="11" t="str">
        <f t="shared" si="46"/>
        <v xml:space="preserve">Glúteo </v>
      </c>
      <c r="U214" s="11">
        <f t="shared" si="46"/>
        <v>0</v>
      </c>
      <c r="V214" s="12" t="str">
        <f t="shared" si="46"/>
        <v xml:space="preserve">Abdutor </v>
      </c>
      <c r="W214" s="11">
        <f t="shared" si="46"/>
        <v>0</v>
      </c>
      <c r="X214" s="12" t="str">
        <f t="shared" si="46"/>
        <v xml:space="preserve">Adutor </v>
      </c>
      <c r="Y214" s="11">
        <f t="shared" si="46"/>
        <v>0</v>
      </c>
      <c r="Z214" s="12" t="str">
        <f t="shared" si="46"/>
        <v>Coxa (Ant)</v>
      </c>
      <c r="AA214" s="11">
        <f t="shared" si="46"/>
        <v>0</v>
      </c>
      <c r="AB214" s="12" t="str">
        <f t="shared" si="46"/>
        <v>Coxa (Pos)</v>
      </c>
      <c r="AC214" s="11">
        <f t="shared" si="46"/>
        <v>0</v>
      </c>
      <c r="AD214" s="12" t="str">
        <f t="shared" si="46"/>
        <v>Perna</v>
      </c>
      <c r="AE214" s="11">
        <f t="shared" si="46"/>
        <v>0</v>
      </c>
      <c r="AF214" s="12" t="str">
        <f t="shared" si="46"/>
        <v>Abdominal</v>
      </c>
      <c r="AG214" s="11">
        <f t="shared" si="46"/>
        <v>0</v>
      </c>
    </row>
    <row r="215" spans="1:33" x14ac:dyDescent="0.25">
      <c r="A215" s="344"/>
      <c r="B215" s="11">
        <f t="shared" si="44"/>
        <v>0</v>
      </c>
      <c r="C215" s="11" t="str">
        <f t="shared" si="45"/>
        <v xml:space="preserve"> </v>
      </c>
      <c r="D215" s="11" t="str">
        <f t="shared" si="46"/>
        <v xml:space="preserve">Trapézio </v>
      </c>
      <c r="E215" s="11">
        <f t="shared" si="46"/>
        <v>0</v>
      </c>
      <c r="F215" s="11" t="str">
        <f t="shared" si="46"/>
        <v>Ombro (Cla/Acr)</v>
      </c>
      <c r="G215" s="11">
        <f t="shared" si="46"/>
        <v>0</v>
      </c>
      <c r="H215" s="12" t="str">
        <f t="shared" si="46"/>
        <v>Ombro (Esp)</v>
      </c>
      <c r="I215" s="11">
        <f t="shared" si="46"/>
        <v>0</v>
      </c>
      <c r="J215" s="12" t="str">
        <f t="shared" si="46"/>
        <v>Costa</v>
      </c>
      <c r="K215" s="11">
        <f t="shared" si="46"/>
        <v>0</v>
      </c>
      <c r="L215" s="12" t="str">
        <f t="shared" si="46"/>
        <v>Peito</v>
      </c>
      <c r="M215" s="11">
        <f t="shared" si="46"/>
        <v>0</v>
      </c>
      <c r="N215" s="12" t="str">
        <f t="shared" si="46"/>
        <v>Bíceps</v>
      </c>
      <c r="O215" s="11">
        <f t="shared" si="46"/>
        <v>0</v>
      </c>
      <c r="P215" s="12" t="str">
        <f t="shared" si="46"/>
        <v>Tríceps</v>
      </c>
      <c r="Q215" s="11">
        <f t="shared" si="46"/>
        <v>0</v>
      </c>
      <c r="R215" s="11" t="str">
        <f t="shared" si="46"/>
        <v>AnteBraço</v>
      </c>
      <c r="S215" s="11">
        <f t="shared" si="46"/>
        <v>0</v>
      </c>
      <c r="T215" s="11" t="str">
        <f t="shared" si="46"/>
        <v xml:space="preserve">Glúteo </v>
      </c>
      <c r="U215" s="11">
        <f t="shared" si="46"/>
        <v>0</v>
      </c>
      <c r="V215" s="12" t="str">
        <f t="shared" si="46"/>
        <v xml:space="preserve">Abdutor </v>
      </c>
      <c r="W215" s="11">
        <f t="shared" si="46"/>
        <v>0</v>
      </c>
      <c r="X215" s="12" t="str">
        <f t="shared" si="46"/>
        <v xml:space="preserve">Adutor </v>
      </c>
      <c r="Y215" s="11">
        <f t="shared" si="46"/>
        <v>0</v>
      </c>
      <c r="Z215" s="12" t="str">
        <f t="shared" si="46"/>
        <v>Coxa (Ant)</v>
      </c>
      <c r="AA215" s="11">
        <f t="shared" si="46"/>
        <v>0</v>
      </c>
      <c r="AB215" s="12" t="str">
        <f t="shared" si="46"/>
        <v>Coxa (Pos)</v>
      </c>
      <c r="AC215" s="11">
        <f t="shared" si="46"/>
        <v>0</v>
      </c>
      <c r="AD215" s="12" t="str">
        <f t="shared" si="46"/>
        <v>Perna</v>
      </c>
      <c r="AE215" s="11">
        <f t="shared" si="46"/>
        <v>0</v>
      </c>
      <c r="AF215" s="12" t="str">
        <f t="shared" si="46"/>
        <v>Abdominal</v>
      </c>
      <c r="AG215" s="11">
        <f t="shared" si="46"/>
        <v>0</v>
      </c>
    </row>
    <row r="216" spans="1:33" x14ac:dyDescent="0.25">
      <c r="A216" s="344"/>
      <c r="B216" s="11">
        <f t="shared" si="44"/>
        <v>0</v>
      </c>
      <c r="C216" s="11" t="str">
        <f t="shared" si="45"/>
        <v xml:space="preserve"> </v>
      </c>
      <c r="D216" s="11" t="str">
        <f t="shared" si="46"/>
        <v xml:space="preserve">Trapézio </v>
      </c>
      <c r="E216" s="11">
        <f t="shared" si="46"/>
        <v>0</v>
      </c>
      <c r="F216" s="11" t="str">
        <f t="shared" si="46"/>
        <v>Ombro (Cla/Acr)</v>
      </c>
      <c r="G216" s="11">
        <f t="shared" si="46"/>
        <v>0</v>
      </c>
      <c r="H216" s="12" t="str">
        <f t="shared" si="46"/>
        <v>Ombro (Esp)</v>
      </c>
      <c r="I216" s="11">
        <f t="shared" si="46"/>
        <v>0</v>
      </c>
      <c r="J216" s="12" t="str">
        <f t="shared" si="46"/>
        <v>Costa</v>
      </c>
      <c r="K216" s="11">
        <f t="shared" si="46"/>
        <v>0</v>
      </c>
      <c r="L216" s="12" t="str">
        <f t="shared" si="46"/>
        <v>Peito</v>
      </c>
      <c r="M216" s="11">
        <f t="shared" si="46"/>
        <v>0</v>
      </c>
      <c r="N216" s="12" t="str">
        <f t="shared" si="46"/>
        <v>Bíceps</v>
      </c>
      <c r="O216" s="11">
        <f t="shared" si="46"/>
        <v>0</v>
      </c>
      <c r="P216" s="12" t="str">
        <f t="shared" si="46"/>
        <v>Tríceps</v>
      </c>
      <c r="Q216" s="11">
        <f t="shared" si="46"/>
        <v>0</v>
      </c>
      <c r="R216" s="11" t="str">
        <f t="shared" si="46"/>
        <v>AnteBraço</v>
      </c>
      <c r="S216" s="11">
        <f t="shared" si="46"/>
        <v>0</v>
      </c>
      <c r="T216" s="11" t="str">
        <f t="shared" si="46"/>
        <v xml:space="preserve">Glúteo </v>
      </c>
      <c r="U216" s="11">
        <f t="shared" si="46"/>
        <v>0</v>
      </c>
      <c r="V216" s="12" t="str">
        <f t="shared" si="46"/>
        <v xml:space="preserve">Abdutor </v>
      </c>
      <c r="W216" s="11">
        <f t="shared" si="46"/>
        <v>0</v>
      </c>
      <c r="X216" s="12" t="str">
        <f t="shared" si="46"/>
        <v xml:space="preserve">Adutor </v>
      </c>
      <c r="Y216" s="11">
        <f t="shared" si="46"/>
        <v>0</v>
      </c>
      <c r="Z216" s="12" t="str">
        <f t="shared" si="46"/>
        <v>Coxa (Ant)</v>
      </c>
      <c r="AA216" s="11">
        <f t="shared" si="46"/>
        <v>0</v>
      </c>
      <c r="AB216" s="12" t="str">
        <f t="shared" si="46"/>
        <v>Coxa (Pos)</v>
      </c>
      <c r="AC216" s="11">
        <f t="shared" si="46"/>
        <v>0</v>
      </c>
      <c r="AD216" s="12" t="str">
        <f t="shared" si="46"/>
        <v>Perna</v>
      </c>
      <c r="AE216" s="11">
        <f t="shared" si="46"/>
        <v>0</v>
      </c>
      <c r="AF216" s="12" t="str">
        <f t="shared" si="46"/>
        <v>Abdominal</v>
      </c>
      <c r="AG216" s="11">
        <f t="shared" si="46"/>
        <v>0</v>
      </c>
    </row>
    <row r="217" spans="1:33" x14ac:dyDescent="0.25">
      <c r="A217" s="344"/>
      <c r="B217" s="11">
        <f t="shared" si="44"/>
        <v>0</v>
      </c>
      <c r="C217" s="11" t="str">
        <f t="shared" si="45"/>
        <v xml:space="preserve"> </v>
      </c>
      <c r="D217" s="11" t="str">
        <f t="shared" si="46"/>
        <v xml:space="preserve">Trapézio </v>
      </c>
      <c r="E217" s="11">
        <f t="shared" si="46"/>
        <v>0</v>
      </c>
      <c r="F217" s="11" t="str">
        <f t="shared" si="46"/>
        <v>Ombro (Cla/Acr)</v>
      </c>
      <c r="G217" s="11">
        <f t="shared" si="46"/>
        <v>0</v>
      </c>
      <c r="H217" s="12" t="str">
        <f t="shared" si="46"/>
        <v>Ombro (Esp)</v>
      </c>
      <c r="I217" s="11">
        <f t="shared" si="46"/>
        <v>0</v>
      </c>
      <c r="J217" s="12" t="str">
        <f t="shared" si="46"/>
        <v>Costa</v>
      </c>
      <c r="K217" s="11">
        <f t="shared" si="46"/>
        <v>0</v>
      </c>
      <c r="L217" s="12" t="str">
        <f t="shared" si="46"/>
        <v>Peito</v>
      </c>
      <c r="M217" s="11">
        <f t="shared" si="46"/>
        <v>0</v>
      </c>
      <c r="N217" s="12" t="str">
        <f t="shared" si="46"/>
        <v>Bíceps</v>
      </c>
      <c r="O217" s="11">
        <f t="shared" si="46"/>
        <v>0</v>
      </c>
      <c r="P217" s="12" t="str">
        <f t="shared" si="46"/>
        <v>Tríceps</v>
      </c>
      <c r="Q217" s="11">
        <f t="shared" si="46"/>
        <v>0</v>
      </c>
      <c r="R217" s="11" t="str">
        <f t="shared" si="46"/>
        <v>AnteBraço</v>
      </c>
      <c r="S217" s="11">
        <f t="shared" si="46"/>
        <v>0</v>
      </c>
      <c r="T217" s="11" t="str">
        <f t="shared" si="46"/>
        <v xml:space="preserve">Glúteo </v>
      </c>
      <c r="U217" s="11">
        <f t="shared" si="46"/>
        <v>0</v>
      </c>
      <c r="V217" s="12" t="str">
        <f t="shared" si="46"/>
        <v xml:space="preserve">Abdutor </v>
      </c>
      <c r="W217" s="11">
        <f t="shared" si="46"/>
        <v>0</v>
      </c>
      <c r="X217" s="12" t="str">
        <f t="shared" si="46"/>
        <v xml:space="preserve">Adutor </v>
      </c>
      <c r="Y217" s="11">
        <f t="shared" si="46"/>
        <v>0</v>
      </c>
      <c r="Z217" s="12" t="str">
        <f t="shared" si="46"/>
        <v>Coxa (Ant)</v>
      </c>
      <c r="AA217" s="11">
        <f t="shared" si="46"/>
        <v>0</v>
      </c>
      <c r="AB217" s="12" t="str">
        <f t="shared" si="46"/>
        <v>Coxa (Pos)</v>
      </c>
      <c r="AC217" s="11">
        <f t="shared" si="46"/>
        <v>0</v>
      </c>
      <c r="AD217" s="12" t="str">
        <f t="shared" si="46"/>
        <v>Perna</v>
      </c>
      <c r="AE217" s="11">
        <f t="shared" si="46"/>
        <v>0</v>
      </c>
      <c r="AF217" s="12" t="str">
        <f t="shared" si="46"/>
        <v>Abdominal</v>
      </c>
      <c r="AG217" s="11">
        <f t="shared" si="46"/>
        <v>0</v>
      </c>
    </row>
    <row r="218" spans="1:33" x14ac:dyDescent="0.25">
      <c r="A218" s="344"/>
      <c r="B218" s="11">
        <f t="shared" si="44"/>
        <v>0</v>
      </c>
      <c r="C218" s="11" t="str">
        <f t="shared" si="45"/>
        <v xml:space="preserve"> </v>
      </c>
      <c r="D218" s="11" t="str">
        <f t="shared" si="46"/>
        <v xml:space="preserve">Trapézio </v>
      </c>
      <c r="E218" s="11">
        <f t="shared" si="46"/>
        <v>0</v>
      </c>
      <c r="F218" s="11" t="str">
        <f t="shared" si="46"/>
        <v>Ombro (Cla/Acr)</v>
      </c>
      <c r="G218" s="11">
        <f t="shared" si="46"/>
        <v>0</v>
      </c>
      <c r="H218" s="12" t="str">
        <f t="shared" si="46"/>
        <v>Ombro (Esp)</v>
      </c>
      <c r="I218" s="11">
        <f t="shared" si="46"/>
        <v>0</v>
      </c>
      <c r="J218" s="12" t="str">
        <f t="shared" si="46"/>
        <v>Costa</v>
      </c>
      <c r="K218" s="11">
        <f t="shared" si="46"/>
        <v>0</v>
      </c>
      <c r="L218" s="12" t="str">
        <f t="shared" si="46"/>
        <v>Peito</v>
      </c>
      <c r="M218" s="11">
        <f t="shared" si="46"/>
        <v>0</v>
      </c>
      <c r="N218" s="12" t="str">
        <f t="shared" si="46"/>
        <v>Bíceps</v>
      </c>
      <c r="O218" s="11">
        <f t="shared" si="46"/>
        <v>0</v>
      </c>
      <c r="P218" s="12" t="str">
        <f t="shared" si="46"/>
        <v>Tríceps</v>
      </c>
      <c r="Q218" s="11">
        <f t="shared" si="46"/>
        <v>0</v>
      </c>
      <c r="R218" s="11" t="str">
        <f t="shared" si="46"/>
        <v>AnteBraço</v>
      </c>
      <c r="S218" s="11">
        <f t="shared" si="46"/>
        <v>0</v>
      </c>
      <c r="T218" s="11" t="str">
        <f t="shared" si="46"/>
        <v xml:space="preserve">Glúteo </v>
      </c>
      <c r="U218" s="11">
        <f t="shared" si="46"/>
        <v>0</v>
      </c>
      <c r="V218" s="12" t="str">
        <f t="shared" si="46"/>
        <v xml:space="preserve">Abdutor </v>
      </c>
      <c r="W218" s="11">
        <f t="shared" si="46"/>
        <v>0</v>
      </c>
      <c r="X218" s="12" t="str">
        <f t="shared" si="46"/>
        <v xml:space="preserve">Adutor </v>
      </c>
      <c r="Y218" s="11">
        <f t="shared" si="46"/>
        <v>0</v>
      </c>
      <c r="Z218" s="12" t="str">
        <f t="shared" si="46"/>
        <v>Coxa (Ant)</v>
      </c>
      <c r="AA218" s="11">
        <f t="shared" si="46"/>
        <v>0</v>
      </c>
      <c r="AB218" s="12" t="str">
        <f t="shared" si="46"/>
        <v>Coxa (Pos)</v>
      </c>
      <c r="AC218" s="11">
        <f t="shared" si="46"/>
        <v>0</v>
      </c>
      <c r="AD218" s="12" t="str">
        <f t="shared" si="46"/>
        <v>Perna</v>
      </c>
      <c r="AE218" s="11">
        <f t="shared" si="46"/>
        <v>0</v>
      </c>
      <c r="AF218" s="12" t="str">
        <f t="shared" si="46"/>
        <v>Abdominal</v>
      </c>
      <c r="AG218" s="11">
        <f t="shared" si="46"/>
        <v>0</v>
      </c>
    </row>
    <row r="219" spans="1:33" x14ac:dyDescent="0.25">
      <c r="A219" s="344"/>
      <c r="B219" s="11">
        <f t="shared" si="44"/>
        <v>0</v>
      </c>
      <c r="C219" s="11" t="str">
        <f t="shared" si="45"/>
        <v xml:space="preserve"> </v>
      </c>
      <c r="D219" s="11" t="str">
        <f t="shared" si="46"/>
        <v xml:space="preserve">Trapézio </v>
      </c>
      <c r="E219" s="11">
        <f t="shared" si="46"/>
        <v>0</v>
      </c>
      <c r="F219" s="11" t="str">
        <f t="shared" si="46"/>
        <v>Ombro (Cla/Acr)</v>
      </c>
      <c r="G219" s="11">
        <f t="shared" si="46"/>
        <v>0</v>
      </c>
      <c r="H219" s="12" t="str">
        <f t="shared" si="46"/>
        <v>Ombro (Esp)</v>
      </c>
      <c r="I219" s="11">
        <f t="shared" si="46"/>
        <v>0</v>
      </c>
      <c r="J219" s="12" t="str">
        <f t="shared" si="46"/>
        <v>Costa</v>
      </c>
      <c r="K219" s="11">
        <f t="shared" si="46"/>
        <v>0</v>
      </c>
      <c r="L219" s="12" t="str">
        <f t="shared" si="46"/>
        <v>Peito</v>
      </c>
      <c r="M219" s="11">
        <f t="shared" si="46"/>
        <v>0</v>
      </c>
      <c r="N219" s="12" t="str">
        <f t="shared" si="46"/>
        <v>Bíceps</v>
      </c>
      <c r="O219" s="11">
        <f t="shared" si="46"/>
        <v>0</v>
      </c>
      <c r="P219" s="12" t="str">
        <f t="shared" si="46"/>
        <v>Tríceps</v>
      </c>
      <c r="Q219" s="11">
        <f t="shared" si="46"/>
        <v>0</v>
      </c>
      <c r="R219" s="11" t="str">
        <f t="shared" si="46"/>
        <v>AnteBraço</v>
      </c>
      <c r="S219" s="11">
        <f t="shared" si="46"/>
        <v>0</v>
      </c>
      <c r="T219" s="11" t="str">
        <f t="shared" si="46"/>
        <v xml:space="preserve">Glúteo </v>
      </c>
      <c r="U219" s="11">
        <f t="shared" si="46"/>
        <v>0</v>
      </c>
      <c r="V219" s="12" t="str">
        <f t="shared" si="46"/>
        <v xml:space="preserve">Abdutor </v>
      </c>
      <c r="W219" s="11">
        <f t="shared" si="46"/>
        <v>0</v>
      </c>
      <c r="X219" s="12" t="str">
        <f t="shared" si="46"/>
        <v xml:space="preserve">Adutor </v>
      </c>
      <c r="Y219" s="11">
        <f t="shared" si="46"/>
        <v>0</v>
      </c>
      <c r="Z219" s="12" t="str">
        <f t="shared" si="46"/>
        <v>Coxa (Ant)</v>
      </c>
      <c r="AA219" s="11">
        <f t="shared" si="46"/>
        <v>0</v>
      </c>
      <c r="AB219" s="12" t="str">
        <f t="shared" si="46"/>
        <v>Coxa (Pos)</v>
      </c>
      <c r="AC219" s="11">
        <f t="shared" si="46"/>
        <v>0</v>
      </c>
      <c r="AD219" s="12" t="str">
        <f t="shared" si="46"/>
        <v>Perna</v>
      </c>
      <c r="AE219" s="11">
        <f t="shared" si="46"/>
        <v>0</v>
      </c>
      <c r="AF219" s="12" t="str">
        <f t="shared" si="46"/>
        <v>Abdominal</v>
      </c>
      <c r="AG219" s="11">
        <f t="shared" si="46"/>
        <v>0</v>
      </c>
    </row>
    <row r="220" spans="1:33" x14ac:dyDescent="0.25">
      <c r="A220" s="344"/>
      <c r="B220" s="11">
        <f t="shared" si="44"/>
        <v>0</v>
      </c>
      <c r="C220" s="11" t="str">
        <f t="shared" si="45"/>
        <v xml:space="preserve"> </v>
      </c>
      <c r="D220" s="11" t="str">
        <f t="shared" si="46"/>
        <v xml:space="preserve">Trapézio </v>
      </c>
      <c r="E220" s="11">
        <f t="shared" si="46"/>
        <v>0</v>
      </c>
      <c r="F220" s="11" t="str">
        <f t="shared" si="46"/>
        <v>Ombro (Cla/Acr)</v>
      </c>
      <c r="G220" s="11">
        <f t="shared" si="46"/>
        <v>0</v>
      </c>
      <c r="H220" s="12" t="str">
        <f t="shared" si="46"/>
        <v>Ombro (Esp)</v>
      </c>
      <c r="I220" s="11">
        <f t="shared" si="46"/>
        <v>0</v>
      </c>
      <c r="J220" s="12" t="str">
        <f t="shared" si="46"/>
        <v>Costa</v>
      </c>
      <c r="K220" s="11">
        <f t="shared" si="46"/>
        <v>0</v>
      </c>
      <c r="L220" s="12" t="str">
        <f t="shared" si="46"/>
        <v>Peito</v>
      </c>
      <c r="M220" s="11">
        <f t="shared" si="46"/>
        <v>0</v>
      </c>
      <c r="N220" s="12" t="str">
        <f t="shared" si="46"/>
        <v>Bíceps</v>
      </c>
      <c r="O220" s="11">
        <f t="shared" si="46"/>
        <v>0</v>
      </c>
      <c r="P220" s="12" t="str">
        <f t="shared" si="46"/>
        <v>Tríceps</v>
      </c>
      <c r="Q220" s="11">
        <f t="shared" si="46"/>
        <v>0</v>
      </c>
      <c r="R220" s="11" t="str">
        <f t="shared" si="46"/>
        <v>AnteBraço</v>
      </c>
      <c r="S220" s="11">
        <f t="shared" si="46"/>
        <v>0</v>
      </c>
      <c r="T220" s="11" t="str">
        <f t="shared" si="46"/>
        <v xml:space="preserve">Glúteo </v>
      </c>
      <c r="U220" s="11">
        <f t="shared" si="46"/>
        <v>0</v>
      </c>
      <c r="V220" s="12" t="str">
        <f t="shared" si="46"/>
        <v xml:space="preserve">Abdutor </v>
      </c>
      <c r="W220" s="11">
        <f t="shared" si="46"/>
        <v>0</v>
      </c>
      <c r="X220" s="12" t="str">
        <f t="shared" si="46"/>
        <v xml:space="preserve">Adutor </v>
      </c>
      <c r="Y220" s="11">
        <f t="shared" si="46"/>
        <v>0</v>
      </c>
      <c r="Z220" s="12" t="str">
        <f t="shared" si="46"/>
        <v>Coxa (Ant)</v>
      </c>
      <c r="AA220" s="11">
        <f t="shared" si="46"/>
        <v>0</v>
      </c>
      <c r="AB220" s="12" t="str">
        <f t="shared" si="46"/>
        <v>Coxa (Pos)</v>
      </c>
      <c r="AC220" s="11">
        <f t="shared" si="46"/>
        <v>0</v>
      </c>
      <c r="AD220" s="12" t="str">
        <f t="shared" si="46"/>
        <v>Perna</v>
      </c>
      <c r="AE220" s="11">
        <f t="shared" si="46"/>
        <v>0</v>
      </c>
      <c r="AF220" s="12" t="str">
        <f t="shared" si="46"/>
        <v>Abdominal</v>
      </c>
      <c r="AG220" s="11">
        <f t="shared" si="46"/>
        <v>0</v>
      </c>
    </row>
    <row r="221" spans="1:3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</row>
    <row r="222" spans="1:33" x14ac:dyDescent="0.25">
      <c r="A222" s="11" t="s">
        <v>40</v>
      </c>
      <c r="B222" s="11" t="s">
        <v>41</v>
      </c>
      <c r="C222" s="11"/>
      <c r="D222" s="341" t="str">
        <f>D202</f>
        <v xml:space="preserve">Trapézio </v>
      </c>
      <c r="E222" s="341"/>
      <c r="F222" s="341" t="str">
        <f>F202</f>
        <v>Ombro (Cla/Acr)</v>
      </c>
      <c r="G222" s="341"/>
      <c r="H222" s="341" t="str">
        <f>H202</f>
        <v>Ombro (Esp)</v>
      </c>
      <c r="I222" s="341"/>
      <c r="J222" s="341" t="str">
        <f>J202</f>
        <v>Costa</v>
      </c>
      <c r="K222" s="341"/>
      <c r="L222" s="341" t="str">
        <f>L202</f>
        <v>Peito</v>
      </c>
      <c r="M222" s="341"/>
      <c r="N222" s="341" t="str">
        <f>N202</f>
        <v>Bíceps</v>
      </c>
      <c r="O222" s="341"/>
      <c r="P222" s="341" t="str">
        <f>P202</f>
        <v>Tríceps</v>
      </c>
      <c r="Q222" s="341"/>
      <c r="R222" s="341" t="str">
        <f>R202</f>
        <v>AnteBraço</v>
      </c>
      <c r="S222" s="341"/>
      <c r="T222" s="341" t="str">
        <f>T202</f>
        <v xml:space="preserve">Glúteo </v>
      </c>
      <c r="U222" s="341"/>
      <c r="V222" s="341" t="str">
        <f>V202</f>
        <v xml:space="preserve">Abdutor </v>
      </c>
      <c r="W222" s="341"/>
      <c r="X222" s="341" t="str">
        <f>X202</f>
        <v xml:space="preserve">Adutor </v>
      </c>
      <c r="Y222" s="341"/>
      <c r="Z222" s="341" t="str">
        <f>Z202</f>
        <v>Coxa (Ant)</v>
      </c>
      <c r="AA222" s="341"/>
      <c r="AB222" s="341" t="str">
        <f>AB202</f>
        <v>Coxa (Pos)</v>
      </c>
      <c r="AC222" s="341"/>
      <c r="AD222" s="341" t="str">
        <f>AD202</f>
        <v>Perna</v>
      </c>
      <c r="AE222" s="341"/>
      <c r="AF222" s="341" t="str">
        <f>AF202</f>
        <v>Abdominal</v>
      </c>
      <c r="AG222" s="341"/>
    </row>
    <row r="223" spans="1:33" x14ac:dyDescent="0.25">
      <c r="A223" s="11"/>
      <c r="B223" s="343">
        <f>Planilha!D106</f>
        <v>0</v>
      </c>
      <c r="C223" s="343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</row>
    <row r="224" spans="1:33" x14ac:dyDescent="0.25">
      <c r="A224" s="344">
        <v>12</v>
      </c>
      <c r="B224" s="11">
        <f>B223</f>
        <v>0</v>
      </c>
      <c r="C224" s="11" t="str">
        <f>IF(AND(B224=D224),E224,IF(AND(B224=F224),G224,IF(AND(B224=H224),I224,IF(AND(B224=J224),K224,IF(AND(B224=L224),M224,IF(AND(B224=N224),O224,IF(AND(B224=P224),Q224,IF(AND(B224=R224),S224,IF(AND(B224=T224),U224,IF(AND(B224=V224),W224,IF(AND(B224=X224),Y224,IF(AND(B224=Z224),AA224,IF(AND(B224=AB224),AC224,IF(AND(B224=AD224),AE224,IF(AND(B224=AF224),AG224," ")))))))))))))))</f>
        <v xml:space="preserve"> </v>
      </c>
      <c r="D224" s="11" t="str">
        <f t="shared" ref="D224:AG232" si="47">D204</f>
        <v xml:space="preserve">Trapézio </v>
      </c>
      <c r="E224" s="11" t="str">
        <f t="shared" si="47"/>
        <v>Elevação de ombros</v>
      </c>
      <c r="F224" s="11" t="str">
        <f t="shared" si="47"/>
        <v>Ombro (Cla/Acr)</v>
      </c>
      <c r="G224" s="11" t="str">
        <f t="shared" si="47"/>
        <v>Desenvolvimento</v>
      </c>
      <c r="H224" s="12" t="str">
        <f t="shared" si="47"/>
        <v>Ombro (Esp)</v>
      </c>
      <c r="I224" s="11" t="str">
        <f t="shared" si="47"/>
        <v>Voador inv.</v>
      </c>
      <c r="J224" s="12" t="str">
        <f t="shared" si="47"/>
        <v>Costa</v>
      </c>
      <c r="K224" s="11" t="str">
        <f t="shared" si="47"/>
        <v>Puxada à frente</v>
      </c>
      <c r="L224" s="12" t="str">
        <f t="shared" si="47"/>
        <v>Peito</v>
      </c>
      <c r="M224" s="11" t="str">
        <f t="shared" si="47"/>
        <v>Supino</v>
      </c>
      <c r="N224" s="12" t="str">
        <f t="shared" si="47"/>
        <v>Bíceps</v>
      </c>
      <c r="O224" s="11" t="str">
        <f t="shared" si="47"/>
        <v>Rosca direta</v>
      </c>
      <c r="P224" s="12" t="str">
        <f t="shared" si="47"/>
        <v>Tríceps</v>
      </c>
      <c r="Q224" s="11" t="str">
        <f t="shared" si="47"/>
        <v>Rosca testa</v>
      </c>
      <c r="R224" s="11" t="str">
        <f t="shared" si="47"/>
        <v>AnteBraço</v>
      </c>
      <c r="S224" s="11" t="str">
        <f t="shared" si="47"/>
        <v>Rosca punho</v>
      </c>
      <c r="T224" s="11" t="str">
        <f t="shared" si="47"/>
        <v xml:space="preserve">Glúteo </v>
      </c>
      <c r="U224" s="11" t="str">
        <f t="shared" si="47"/>
        <v>Glúteo em pé</v>
      </c>
      <c r="V224" s="12" t="str">
        <f t="shared" si="47"/>
        <v xml:space="preserve">Abdutor </v>
      </c>
      <c r="W224" s="11" t="str">
        <f t="shared" si="47"/>
        <v>Abdutor maq.</v>
      </c>
      <c r="X224" s="12" t="str">
        <f t="shared" si="47"/>
        <v xml:space="preserve">Adutor </v>
      </c>
      <c r="Y224" s="11" t="str">
        <f t="shared" si="47"/>
        <v>Adutor maq</v>
      </c>
      <c r="Z224" s="12" t="str">
        <f t="shared" si="47"/>
        <v>Coxa (Ant)</v>
      </c>
      <c r="AA224" s="11" t="str">
        <f t="shared" si="47"/>
        <v>Agachamento</v>
      </c>
      <c r="AB224" s="12" t="str">
        <f t="shared" si="47"/>
        <v>Coxa (Pos)</v>
      </c>
      <c r="AC224" s="11" t="str">
        <f t="shared" si="47"/>
        <v>Stiff</v>
      </c>
      <c r="AD224" s="12" t="str">
        <f t="shared" si="47"/>
        <v>Perna</v>
      </c>
      <c r="AE224" s="11" t="str">
        <f t="shared" si="47"/>
        <v>Gêmeos em pé</v>
      </c>
      <c r="AF224" s="12" t="str">
        <f t="shared" si="47"/>
        <v>Abdominal</v>
      </c>
      <c r="AG224" s="11" t="str">
        <f t="shared" si="47"/>
        <v>Elevação de pernas</v>
      </c>
    </row>
    <row r="225" spans="1:33" x14ac:dyDescent="0.25">
      <c r="A225" s="344"/>
      <c r="B225" s="11">
        <f t="shared" ref="B225:B240" si="48">B224</f>
        <v>0</v>
      </c>
      <c r="C225" s="11" t="str">
        <f t="shared" ref="C225:C240" si="49">IF(AND(B225=D225),E225,IF(AND(B225=F225),G225,IF(AND(B225=H225),I225,IF(AND(B225=J225),K225,IF(AND(B225=L225),M225,IF(AND(B225=N225),O225,IF(AND(B225=P225),Q225,IF(AND(B225=R225),S225,IF(AND(B225=T225),U225,IF(AND(B225=V225),W225,IF(AND(B225=X225),Y225,IF(AND(B225=Z225),AA225,IF(AND(B225=AB225),AC225,IF(AND(B225=AD225),AE225,IF(AND(B225=AF225),AG225," ")))))))))))))))</f>
        <v xml:space="preserve"> </v>
      </c>
      <c r="D225" s="11" t="str">
        <f t="shared" si="47"/>
        <v xml:space="preserve">Trapézio </v>
      </c>
      <c r="E225" s="11" t="str">
        <f t="shared" si="47"/>
        <v>Remada alta</v>
      </c>
      <c r="F225" s="11" t="str">
        <f t="shared" si="47"/>
        <v>Ombro (Cla/Acr)</v>
      </c>
      <c r="G225" s="11" t="str">
        <f t="shared" si="47"/>
        <v>Levantamento lateral</v>
      </c>
      <c r="H225" s="12" t="str">
        <f t="shared" si="47"/>
        <v>Ombro (Esp)</v>
      </c>
      <c r="I225" s="11" t="str">
        <f t="shared" si="47"/>
        <v>Crucifixo inv.</v>
      </c>
      <c r="J225" s="12" t="str">
        <f t="shared" si="47"/>
        <v>Costa</v>
      </c>
      <c r="K225" s="11" t="str">
        <f t="shared" si="47"/>
        <v>Remada sentada</v>
      </c>
      <c r="L225" s="12" t="str">
        <f t="shared" si="47"/>
        <v>Peito</v>
      </c>
      <c r="M225" s="11" t="str">
        <f t="shared" si="47"/>
        <v>Supino inclinado</v>
      </c>
      <c r="N225" s="12" t="str">
        <f t="shared" si="47"/>
        <v>Bíceps</v>
      </c>
      <c r="O225" s="11" t="str">
        <f t="shared" si="47"/>
        <v>Rosca alternada</v>
      </c>
      <c r="P225" s="12" t="str">
        <f t="shared" si="47"/>
        <v>Tríceps</v>
      </c>
      <c r="Q225" s="11" t="str">
        <f t="shared" si="47"/>
        <v>Rosca francesa</v>
      </c>
      <c r="R225" s="11" t="str">
        <f t="shared" si="47"/>
        <v>AnteBraço</v>
      </c>
      <c r="S225" s="11" t="str">
        <f t="shared" si="47"/>
        <v>Rosca punho inv.</v>
      </c>
      <c r="T225" s="11" t="str">
        <f t="shared" si="47"/>
        <v xml:space="preserve">Glúteo </v>
      </c>
      <c r="U225" s="11" t="str">
        <f t="shared" si="47"/>
        <v>Glúteo 4 apoios</v>
      </c>
      <c r="V225" s="12" t="str">
        <f t="shared" si="47"/>
        <v xml:space="preserve">Abdutor </v>
      </c>
      <c r="W225" s="11" t="str">
        <f t="shared" si="47"/>
        <v>Abdutor apo.</v>
      </c>
      <c r="X225" s="12" t="str">
        <f t="shared" si="47"/>
        <v xml:space="preserve">Adutor </v>
      </c>
      <c r="Y225" s="11" t="str">
        <f t="shared" si="47"/>
        <v>Adutor apo.</v>
      </c>
      <c r="Z225" s="12" t="str">
        <f t="shared" si="47"/>
        <v>Coxa (Ant)</v>
      </c>
      <c r="AA225" s="11" t="str">
        <f t="shared" si="47"/>
        <v>Agachamento hack</v>
      </c>
      <c r="AB225" s="12" t="str">
        <f t="shared" si="47"/>
        <v>Coxa (Pos)</v>
      </c>
      <c r="AC225" s="11" t="str">
        <f t="shared" si="47"/>
        <v>Flexão de perna</v>
      </c>
      <c r="AD225" s="12" t="str">
        <f t="shared" si="47"/>
        <v>Perna</v>
      </c>
      <c r="AE225" s="11" t="str">
        <f t="shared" si="47"/>
        <v>Gêmeos sentado</v>
      </c>
      <c r="AF225" s="12" t="str">
        <f t="shared" si="47"/>
        <v>Abdominal</v>
      </c>
      <c r="AG225" s="11" t="str">
        <f t="shared" si="47"/>
        <v>Supra-abdominal</v>
      </c>
    </row>
    <row r="226" spans="1:33" x14ac:dyDescent="0.25">
      <c r="A226" s="344"/>
      <c r="B226" s="11">
        <f t="shared" si="48"/>
        <v>0</v>
      </c>
      <c r="C226" s="11" t="str">
        <f t="shared" si="49"/>
        <v xml:space="preserve"> </v>
      </c>
      <c r="D226" s="11" t="str">
        <f t="shared" si="47"/>
        <v xml:space="preserve">Trapézio </v>
      </c>
      <c r="E226" s="11">
        <f t="shared" si="47"/>
        <v>0</v>
      </c>
      <c r="F226" s="11" t="str">
        <f t="shared" si="47"/>
        <v>Ombro (Cla/Acr)</v>
      </c>
      <c r="G226" s="11" t="str">
        <f t="shared" si="47"/>
        <v>Elevação frontal</v>
      </c>
      <c r="H226" s="12" t="str">
        <f t="shared" si="47"/>
        <v>Ombro (Esp)</v>
      </c>
      <c r="I226" s="11">
        <f t="shared" si="47"/>
        <v>0</v>
      </c>
      <c r="J226" s="12" t="str">
        <f t="shared" si="47"/>
        <v>Costa</v>
      </c>
      <c r="K226" s="11" t="str">
        <f t="shared" si="47"/>
        <v>Remada unilteral</v>
      </c>
      <c r="L226" s="12" t="str">
        <f t="shared" si="47"/>
        <v>Peito</v>
      </c>
      <c r="M226" s="11" t="str">
        <f t="shared" si="47"/>
        <v>Supino declinado</v>
      </c>
      <c r="N226" s="12" t="str">
        <f t="shared" si="47"/>
        <v>Bíceps</v>
      </c>
      <c r="O226" s="11" t="str">
        <f t="shared" si="47"/>
        <v>Rosca concentrada</v>
      </c>
      <c r="P226" s="12" t="str">
        <f t="shared" si="47"/>
        <v>Tríceps</v>
      </c>
      <c r="Q226" s="11" t="str">
        <f t="shared" si="47"/>
        <v>Extensão de cotovelo (cabo)</v>
      </c>
      <c r="R226" s="11" t="str">
        <f t="shared" si="47"/>
        <v>AnteBraço</v>
      </c>
      <c r="S226" s="11" t="str">
        <f t="shared" si="47"/>
        <v>Rosca direta peg. pro.</v>
      </c>
      <c r="T226" s="11" t="str">
        <f t="shared" si="47"/>
        <v xml:space="preserve">Glúteo </v>
      </c>
      <c r="U226" s="11">
        <f t="shared" si="47"/>
        <v>0</v>
      </c>
      <c r="V226" s="12" t="str">
        <f t="shared" si="47"/>
        <v xml:space="preserve">Abdutor </v>
      </c>
      <c r="W226" s="11" t="str">
        <f t="shared" si="47"/>
        <v>Abdutor cabo</v>
      </c>
      <c r="X226" s="12" t="str">
        <f t="shared" si="47"/>
        <v xml:space="preserve">Adutor </v>
      </c>
      <c r="Y226" s="11" t="str">
        <f t="shared" si="47"/>
        <v>Adutor cabo</v>
      </c>
      <c r="Z226" s="12" t="str">
        <f t="shared" si="47"/>
        <v>Coxa (Ant)</v>
      </c>
      <c r="AA226" s="11" t="str">
        <f t="shared" si="47"/>
        <v>Extensão de perna</v>
      </c>
      <c r="AB226" s="12" t="str">
        <f t="shared" si="47"/>
        <v>Coxa (Pos)</v>
      </c>
      <c r="AC226" s="11" t="str">
        <f t="shared" si="47"/>
        <v>Flexora em pé</v>
      </c>
      <c r="AD226" s="12" t="str">
        <f t="shared" si="47"/>
        <v>Perna</v>
      </c>
      <c r="AE226" s="11" t="str">
        <f t="shared" si="47"/>
        <v>Burrinho maq.</v>
      </c>
      <c r="AF226" s="12" t="str">
        <f t="shared" si="47"/>
        <v>Abdominal</v>
      </c>
      <c r="AG226" s="11" t="str">
        <f t="shared" si="47"/>
        <v>Flexão lateral</v>
      </c>
    </row>
    <row r="227" spans="1:33" x14ac:dyDescent="0.25">
      <c r="A227" s="344"/>
      <c r="B227" s="11">
        <f t="shared" si="48"/>
        <v>0</v>
      </c>
      <c r="C227" s="11" t="str">
        <f t="shared" si="49"/>
        <v xml:space="preserve"> </v>
      </c>
      <c r="D227" s="11" t="str">
        <f t="shared" si="47"/>
        <v xml:space="preserve">Trapézio </v>
      </c>
      <c r="E227" s="11">
        <f t="shared" si="47"/>
        <v>0</v>
      </c>
      <c r="F227" s="11" t="str">
        <f t="shared" si="47"/>
        <v>Ombro (Cla/Acr)</v>
      </c>
      <c r="G227" s="11">
        <f t="shared" si="47"/>
        <v>0</v>
      </c>
      <c r="H227" s="12" t="str">
        <f t="shared" si="47"/>
        <v>Ombro (Esp)</v>
      </c>
      <c r="I227" s="11">
        <f t="shared" si="47"/>
        <v>0</v>
      </c>
      <c r="J227" s="12" t="str">
        <f t="shared" si="47"/>
        <v>Costa</v>
      </c>
      <c r="K227" s="11" t="str">
        <f t="shared" si="47"/>
        <v>Remada curvada</v>
      </c>
      <c r="L227" s="12" t="str">
        <f t="shared" si="47"/>
        <v>Peito</v>
      </c>
      <c r="M227" s="11" t="str">
        <f t="shared" si="47"/>
        <v>Crucifixo</v>
      </c>
      <c r="N227" s="12" t="str">
        <f t="shared" si="47"/>
        <v>Bíceps</v>
      </c>
      <c r="O227" s="11" t="str">
        <f t="shared" si="47"/>
        <v>Rosca scott</v>
      </c>
      <c r="P227" s="12" t="str">
        <f t="shared" si="47"/>
        <v>Tríceps</v>
      </c>
      <c r="Q227" s="11">
        <f t="shared" si="47"/>
        <v>0</v>
      </c>
      <c r="R227" s="11" t="str">
        <f t="shared" si="47"/>
        <v>AnteBraço</v>
      </c>
      <c r="S227" s="11" t="str">
        <f t="shared" si="47"/>
        <v>Extensão de cotovelo</v>
      </c>
      <c r="T227" s="11" t="str">
        <f t="shared" si="47"/>
        <v xml:space="preserve">Glúteo </v>
      </c>
      <c r="U227" s="11">
        <f t="shared" si="47"/>
        <v>0</v>
      </c>
      <c r="V227" s="12" t="str">
        <f t="shared" si="47"/>
        <v xml:space="preserve">Abdutor </v>
      </c>
      <c r="W227" s="11">
        <f t="shared" si="47"/>
        <v>0</v>
      </c>
      <c r="X227" s="12" t="str">
        <f t="shared" si="47"/>
        <v xml:space="preserve">Adutor </v>
      </c>
      <c r="Y227" s="11">
        <f t="shared" si="47"/>
        <v>0</v>
      </c>
      <c r="Z227" s="12" t="str">
        <f t="shared" si="47"/>
        <v>Coxa (Ant)</v>
      </c>
      <c r="AA227" s="11" t="str">
        <f t="shared" si="47"/>
        <v>Leg press</v>
      </c>
      <c r="AB227" s="12" t="str">
        <f t="shared" si="47"/>
        <v>Coxa (Pos)</v>
      </c>
      <c r="AC227" s="11" t="str">
        <f t="shared" si="47"/>
        <v>Flexora sentado</v>
      </c>
      <c r="AD227" s="12" t="str">
        <f t="shared" si="47"/>
        <v>Perna</v>
      </c>
      <c r="AE227" s="11" t="str">
        <f t="shared" si="47"/>
        <v>Tibial</v>
      </c>
      <c r="AF227" s="12" t="str">
        <f t="shared" si="47"/>
        <v>Abdominal</v>
      </c>
      <c r="AG227" s="11">
        <f t="shared" si="47"/>
        <v>0</v>
      </c>
    </row>
    <row r="228" spans="1:33" x14ac:dyDescent="0.25">
      <c r="A228" s="344"/>
      <c r="B228" s="11">
        <f t="shared" si="48"/>
        <v>0</v>
      </c>
      <c r="C228" s="11" t="str">
        <f t="shared" si="49"/>
        <v xml:space="preserve"> </v>
      </c>
      <c r="D228" s="11" t="str">
        <f t="shared" si="47"/>
        <v xml:space="preserve">Trapézio </v>
      </c>
      <c r="E228" s="11">
        <f t="shared" si="47"/>
        <v>0</v>
      </c>
      <c r="F228" s="11" t="str">
        <f t="shared" si="47"/>
        <v>Ombro (Cla/Acr)</v>
      </c>
      <c r="G228" s="11">
        <f t="shared" si="47"/>
        <v>0</v>
      </c>
      <c r="H228" s="12" t="str">
        <f t="shared" si="47"/>
        <v>Ombro (Esp)</v>
      </c>
      <c r="I228" s="11">
        <f t="shared" si="47"/>
        <v>0</v>
      </c>
      <c r="J228" s="12" t="str">
        <f t="shared" si="47"/>
        <v>Costa</v>
      </c>
      <c r="K228" s="11" t="str">
        <f t="shared" si="47"/>
        <v>Levantamento terra</v>
      </c>
      <c r="L228" s="12" t="str">
        <f t="shared" si="47"/>
        <v>Peito</v>
      </c>
      <c r="M228" s="11" t="str">
        <f t="shared" si="47"/>
        <v>Cross over</v>
      </c>
      <c r="N228" s="12" t="str">
        <f t="shared" si="47"/>
        <v>Bíceps</v>
      </c>
      <c r="O228" s="11">
        <f t="shared" si="47"/>
        <v>0</v>
      </c>
      <c r="P228" s="12" t="str">
        <f t="shared" si="47"/>
        <v>Tríceps</v>
      </c>
      <c r="Q228" s="11">
        <f t="shared" si="47"/>
        <v>0</v>
      </c>
      <c r="R228" s="11" t="str">
        <f t="shared" si="47"/>
        <v>AnteBraço</v>
      </c>
      <c r="S228" s="11" t="str">
        <f t="shared" si="47"/>
        <v>Extensão cot. uni.</v>
      </c>
      <c r="T228" s="11" t="str">
        <f t="shared" si="47"/>
        <v xml:space="preserve">Glúteo </v>
      </c>
      <c r="U228" s="11">
        <f t="shared" si="47"/>
        <v>0</v>
      </c>
      <c r="V228" s="12" t="str">
        <f t="shared" si="47"/>
        <v xml:space="preserve">Abdutor </v>
      </c>
      <c r="W228" s="11">
        <f t="shared" si="47"/>
        <v>0</v>
      </c>
      <c r="X228" s="12" t="str">
        <f t="shared" si="47"/>
        <v xml:space="preserve">Adutor </v>
      </c>
      <c r="Y228" s="11">
        <f t="shared" si="47"/>
        <v>0</v>
      </c>
      <c r="Z228" s="12" t="str">
        <f t="shared" si="47"/>
        <v>Coxa (Ant)</v>
      </c>
      <c r="AA228" s="11" t="str">
        <f t="shared" si="47"/>
        <v>Avanço</v>
      </c>
      <c r="AB228" s="12" t="str">
        <f t="shared" si="47"/>
        <v>Coxa (Pos)</v>
      </c>
      <c r="AC228" s="11">
        <f t="shared" si="47"/>
        <v>0</v>
      </c>
      <c r="AD228" s="12" t="str">
        <f t="shared" si="47"/>
        <v>Perna</v>
      </c>
      <c r="AE228" s="11">
        <f t="shared" si="47"/>
        <v>0</v>
      </c>
      <c r="AF228" s="12" t="str">
        <f t="shared" si="47"/>
        <v>Abdominal</v>
      </c>
      <c r="AG228" s="11">
        <f t="shared" si="47"/>
        <v>0</v>
      </c>
    </row>
    <row r="229" spans="1:33" x14ac:dyDescent="0.25">
      <c r="A229" s="344"/>
      <c r="B229" s="11">
        <f t="shared" si="48"/>
        <v>0</v>
      </c>
      <c r="C229" s="11" t="str">
        <f t="shared" si="49"/>
        <v xml:space="preserve"> </v>
      </c>
      <c r="D229" s="11" t="str">
        <f t="shared" si="47"/>
        <v xml:space="preserve">Trapézio </v>
      </c>
      <c r="E229" s="11">
        <f t="shared" si="47"/>
        <v>0</v>
      </c>
      <c r="F229" s="11" t="str">
        <f t="shared" si="47"/>
        <v>Ombro (Cla/Acr)</v>
      </c>
      <c r="G229" s="11">
        <f t="shared" si="47"/>
        <v>0</v>
      </c>
      <c r="H229" s="12" t="str">
        <f t="shared" si="47"/>
        <v>Ombro (Esp)</v>
      </c>
      <c r="I229" s="11">
        <f t="shared" si="47"/>
        <v>0</v>
      </c>
      <c r="J229" s="12" t="str">
        <f t="shared" si="47"/>
        <v>Costa</v>
      </c>
      <c r="K229" s="11" t="str">
        <f t="shared" si="47"/>
        <v>Hiperextensão</v>
      </c>
      <c r="L229" s="12" t="str">
        <f t="shared" si="47"/>
        <v>Peito</v>
      </c>
      <c r="M229" s="11" t="str">
        <f t="shared" si="47"/>
        <v>Voador</v>
      </c>
      <c r="N229" s="12" t="str">
        <f t="shared" si="47"/>
        <v>Bíceps</v>
      </c>
      <c r="O229" s="11">
        <f t="shared" si="47"/>
        <v>0</v>
      </c>
      <c r="P229" s="12" t="str">
        <f t="shared" si="47"/>
        <v>Tríceps</v>
      </c>
      <c r="Q229" s="11">
        <f t="shared" si="47"/>
        <v>0</v>
      </c>
      <c r="R229" s="11" t="str">
        <f t="shared" si="47"/>
        <v>AnteBraço</v>
      </c>
      <c r="S229" s="11" t="str">
        <f t="shared" si="47"/>
        <v>Tríceps uni. Curvado</v>
      </c>
      <c r="T229" s="11" t="str">
        <f t="shared" si="47"/>
        <v xml:space="preserve">Glúteo </v>
      </c>
      <c r="U229" s="11">
        <f t="shared" si="47"/>
        <v>0</v>
      </c>
      <c r="V229" s="12" t="str">
        <f t="shared" si="47"/>
        <v xml:space="preserve">Abdutor </v>
      </c>
      <c r="W229" s="11">
        <f t="shared" si="47"/>
        <v>0</v>
      </c>
      <c r="X229" s="12" t="str">
        <f t="shared" si="47"/>
        <v xml:space="preserve">Adutor </v>
      </c>
      <c r="Y229" s="11">
        <f t="shared" si="47"/>
        <v>0</v>
      </c>
      <c r="Z229" s="12" t="str">
        <f t="shared" si="47"/>
        <v>Coxa (Ant)</v>
      </c>
      <c r="AA229" s="11">
        <f t="shared" si="47"/>
        <v>0</v>
      </c>
      <c r="AB229" s="12" t="str">
        <f t="shared" si="47"/>
        <v>Coxa (Pos)</v>
      </c>
      <c r="AC229" s="11">
        <f t="shared" si="47"/>
        <v>0</v>
      </c>
      <c r="AD229" s="12" t="str">
        <f t="shared" si="47"/>
        <v>Perna</v>
      </c>
      <c r="AE229" s="11">
        <f t="shared" si="47"/>
        <v>0</v>
      </c>
      <c r="AF229" s="12" t="str">
        <f t="shared" si="47"/>
        <v>Abdominal</v>
      </c>
      <c r="AG229" s="11">
        <f t="shared" si="47"/>
        <v>0</v>
      </c>
    </row>
    <row r="230" spans="1:33" x14ac:dyDescent="0.25">
      <c r="A230" s="344"/>
      <c r="B230" s="11">
        <f t="shared" si="48"/>
        <v>0</v>
      </c>
      <c r="C230" s="11" t="str">
        <f t="shared" si="49"/>
        <v xml:space="preserve"> </v>
      </c>
      <c r="D230" s="11" t="str">
        <f t="shared" si="47"/>
        <v xml:space="preserve">Trapézio </v>
      </c>
      <c r="E230" s="11">
        <f t="shared" si="47"/>
        <v>0</v>
      </c>
      <c r="F230" s="11" t="str">
        <f t="shared" si="47"/>
        <v>Ombro (Cla/Acr)</v>
      </c>
      <c r="G230" s="11">
        <f t="shared" si="47"/>
        <v>0</v>
      </c>
      <c r="H230" s="12" t="str">
        <f t="shared" si="47"/>
        <v>Ombro (Esp)</v>
      </c>
      <c r="I230" s="11">
        <f t="shared" si="47"/>
        <v>0</v>
      </c>
      <c r="J230" s="12" t="str">
        <f t="shared" si="47"/>
        <v>Costa</v>
      </c>
      <c r="K230" s="11">
        <f t="shared" si="47"/>
        <v>0</v>
      </c>
      <c r="L230" s="12" t="str">
        <f t="shared" si="47"/>
        <v>Peito</v>
      </c>
      <c r="M230" s="11" t="str">
        <f t="shared" si="47"/>
        <v>Paralelas</v>
      </c>
      <c r="N230" s="12" t="str">
        <f t="shared" si="47"/>
        <v>Bíceps</v>
      </c>
      <c r="O230" s="11">
        <f t="shared" si="47"/>
        <v>0</v>
      </c>
      <c r="P230" s="12" t="str">
        <f t="shared" si="47"/>
        <v>Tríceps</v>
      </c>
      <c r="Q230" s="11">
        <f t="shared" si="47"/>
        <v>0</v>
      </c>
      <c r="R230" s="11" t="str">
        <f t="shared" si="47"/>
        <v>AnteBraço</v>
      </c>
      <c r="S230" s="11">
        <f t="shared" si="47"/>
        <v>0</v>
      </c>
      <c r="T230" s="11" t="str">
        <f t="shared" si="47"/>
        <v xml:space="preserve">Glúteo </v>
      </c>
      <c r="U230" s="11">
        <f t="shared" si="47"/>
        <v>0</v>
      </c>
      <c r="V230" s="12" t="str">
        <f t="shared" si="47"/>
        <v xml:space="preserve">Abdutor </v>
      </c>
      <c r="W230" s="11">
        <f t="shared" si="47"/>
        <v>0</v>
      </c>
      <c r="X230" s="12" t="str">
        <f t="shared" si="47"/>
        <v xml:space="preserve">Adutor </v>
      </c>
      <c r="Y230" s="11">
        <f t="shared" si="47"/>
        <v>0</v>
      </c>
      <c r="Z230" s="12" t="str">
        <f t="shared" si="47"/>
        <v>Coxa (Ant)</v>
      </c>
      <c r="AA230" s="11">
        <f t="shared" si="47"/>
        <v>0</v>
      </c>
      <c r="AB230" s="12" t="str">
        <f t="shared" si="47"/>
        <v>Coxa (Pos)</v>
      </c>
      <c r="AC230" s="11">
        <f t="shared" si="47"/>
        <v>0</v>
      </c>
      <c r="AD230" s="12" t="str">
        <f t="shared" si="47"/>
        <v>Perna</v>
      </c>
      <c r="AE230" s="11">
        <f t="shared" si="47"/>
        <v>0</v>
      </c>
      <c r="AF230" s="12" t="str">
        <f t="shared" si="47"/>
        <v>Abdominal</v>
      </c>
      <c r="AG230" s="11">
        <f t="shared" si="47"/>
        <v>0</v>
      </c>
    </row>
    <row r="231" spans="1:33" x14ac:dyDescent="0.25">
      <c r="A231" s="344"/>
      <c r="B231" s="11">
        <f t="shared" si="48"/>
        <v>0</v>
      </c>
      <c r="C231" s="11" t="str">
        <f t="shared" si="49"/>
        <v xml:space="preserve"> </v>
      </c>
      <c r="D231" s="11" t="str">
        <f t="shared" si="47"/>
        <v xml:space="preserve">Trapézio </v>
      </c>
      <c r="E231" s="11">
        <f t="shared" si="47"/>
        <v>0</v>
      </c>
      <c r="F231" s="11" t="str">
        <f t="shared" si="47"/>
        <v>Ombro (Cla/Acr)</v>
      </c>
      <c r="G231" s="11">
        <f t="shared" si="47"/>
        <v>0</v>
      </c>
      <c r="H231" s="12" t="str">
        <f t="shared" si="47"/>
        <v>Ombro (Esp)</v>
      </c>
      <c r="I231" s="11">
        <f t="shared" si="47"/>
        <v>0</v>
      </c>
      <c r="J231" s="12" t="str">
        <f t="shared" si="47"/>
        <v>Costa</v>
      </c>
      <c r="K231" s="11">
        <f t="shared" si="47"/>
        <v>0</v>
      </c>
      <c r="L231" s="12" t="str">
        <f t="shared" si="47"/>
        <v>Peito</v>
      </c>
      <c r="M231" s="11">
        <f t="shared" si="47"/>
        <v>0</v>
      </c>
      <c r="N231" s="12" t="str">
        <f t="shared" si="47"/>
        <v>Bíceps</v>
      </c>
      <c r="O231" s="11">
        <f t="shared" si="47"/>
        <v>0</v>
      </c>
      <c r="P231" s="12" t="str">
        <f t="shared" si="47"/>
        <v>Tríceps</v>
      </c>
      <c r="Q231" s="11">
        <f t="shared" si="47"/>
        <v>0</v>
      </c>
      <c r="R231" s="11" t="str">
        <f t="shared" si="47"/>
        <v>AnteBraço</v>
      </c>
      <c r="S231" s="11">
        <f t="shared" si="47"/>
        <v>0</v>
      </c>
      <c r="T231" s="11" t="str">
        <f t="shared" si="47"/>
        <v xml:space="preserve">Glúteo </v>
      </c>
      <c r="U231" s="11">
        <f t="shared" si="47"/>
        <v>0</v>
      </c>
      <c r="V231" s="12" t="str">
        <f t="shared" si="47"/>
        <v xml:space="preserve">Abdutor </v>
      </c>
      <c r="W231" s="11">
        <f t="shared" si="47"/>
        <v>0</v>
      </c>
      <c r="X231" s="12" t="str">
        <f t="shared" si="47"/>
        <v xml:space="preserve">Adutor </v>
      </c>
      <c r="Y231" s="11">
        <f t="shared" si="47"/>
        <v>0</v>
      </c>
      <c r="Z231" s="12" t="str">
        <f t="shared" si="47"/>
        <v>Coxa (Ant)</v>
      </c>
      <c r="AA231" s="11">
        <f t="shared" si="47"/>
        <v>0</v>
      </c>
      <c r="AB231" s="12" t="str">
        <f t="shared" si="47"/>
        <v>Coxa (Pos)</v>
      </c>
      <c r="AC231" s="11">
        <f t="shared" si="47"/>
        <v>0</v>
      </c>
      <c r="AD231" s="12" t="str">
        <f t="shared" si="47"/>
        <v>Perna</v>
      </c>
      <c r="AE231" s="11">
        <f t="shared" si="47"/>
        <v>0</v>
      </c>
      <c r="AF231" s="12" t="str">
        <f t="shared" si="47"/>
        <v>Abdominal</v>
      </c>
      <c r="AG231" s="11">
        <f t="shared" si="47"/>
        <v>0</v>
      </c>
    </row>
    <row r="232" spans="1:33" x14ac:dyDescent="0.25">
      <c r="A232" s="344"/>
      <c r="B232" s="11">
        <f t="shared" si="48"/>
        <v>0</v>
      </c>
      <c r="C232" s="11" t="str">
        <f t="shared" si="49"/>
        <v xml:space="preserve"> </v>
      </c>
      <c r="D232" s="11" t="str">
        <f t="shared" si="47"/>
        <v xml:space="preserve">Trapézio </v>
      </c>
      <c r="E232" s="11">
        <f t="shared" si="47"/>
        <v>0</v>
      </c>
      <c r="F232" s="11" t="str">
        <f t="shared" si="47"/>
        <v>Ombro (Cla/Acr)</v>
      </c>
      <c r="G232" s="11">
        <f t="shared" si="47"/>
        <v>0</v>
      </c>
      <c r="H232" s="12" t="str">
        <f t="shared" si="47"/>
        <v>Ombro (Esp)</v>
      </c>
      <c r="I232" s="11">
        <f t="shared" si="47"/>
        <v>0</v>
      </c>
      <c r="J232" s="12" t="str">
        <f t="shared" si="47"/>
        <v>Costa</v>
      </c>
      <c r="K232" s="11">
        <f t="shared" si="47"/>
        <v>0</v>
      </c>
      <c r="L232" s="12" t="str">
        <f t="shared" si="47"/>
        <v>Peito</v>
      </c>
      <c r="M232" s="11">
        <f t="shared" si="47"/>
        <v>0</v>
      </c>
      <c r="N232" s="12" t="str">
        <f t="shared" si="47"/>
        <v>Bíceps</v>
      </c>
      <c r="O232" s="11">
        <f t="shared" si="47"/>
        <v>0</v>
      </c>
      <c r="P232" s="12" t="str">
        <f t="shared" si="47"/>
        <v>Tríceps</v>
      </c>
      <c r="Q232" s="11">
        <f t="shared" si="47"/>
        <v>0</v>
      </c>
      <c r="R232" s="11" t="str">
        <f t="shared" si="47"/>
        <v>AnteBraço</v>
      </c>
      <c r="S232" s="11">
        <f t="shared" ref="D232:AG240" si="50">S212</f>
        <v>0</v>
      </c>
      <c r="T232" s="11" t="str">
        <f t="shared" si="50"/>
        <v xml:space="preserve">Glúteo </v>
      </c>
      <c r="U232" s="11">
        <f t="shared" si="50"/>
        <v>0</v>
      </c>
      <c r="V232" s="12" t="str">
        <f t="shared" si="50"/>
        <v xml:space="preserve">Abdutor </v>
      </c>
      <c r="W232" s="11">
        <f t="shared" si="50"/>
        <v>0</v>
      </c>
      <c r="X232" s="12" t="str">
        <f t="shared" si="50"/>
        <v xml:space="preserve">Adutor </v>
      </c>
      <c r="Y232" s="11">
        <f t="shared" si="50"/>
        <v>0</v>
      </c>
      <c r="Z232" s="12" t="str">
        <f t="shared" si="50"/>
        <v>Coxa (Ant)</v>
      </c>
      <c r="AA232" s="11">
        <f t="shared" si="50"/>
        <v>0</v>
      </c>
      <c r="AB232" s="12" t="str">
        <f t="shared" si="50"/>
        <v>Coxa (Pos)</v>
      </c>
      <c r="AC232" s="11">
        <f t="shared" si="50"/>
        <v>0</v>
      </c>
      <c r="AD232" s="12" t="str">
        <f t="shared" si="50"/>
        <v>Perna</v>
      </c>
      <c r="AE232" s="11">
        <f t="shared" si="50"/>
        <v>0</v>
      </c>
      <c r="AF232" s="12" t="str">
        <f t="shared" si="50"/>
        <v>Abdominal</v>
      </c>
      <c r="AG232" s="11">
        <f t="shared" si="50"/>
        <v>0</v>
      </c>
    </row>
    <row r="233" spans="1:33" x14ac:dyDescent="0.25">
      <c r="A233" s="344"/>
      <c r="B233" s="11">
        <f t="shared" si="48"/>
        <v>0</v>
      </c>
      <c r="C233" s="11" t="str">
        <f t="shared" si="49"/>
        <v xml:space="preserve"> </v>
      </c>
      <c r="D233" s="11" t="str">
        <f t="shared" si="50"/>
        <v xml:space="preserve">Trapézio </v>
      </c>
      <c r="E233" s="11">
        <f t="shared" si="50"/>
        <v>0</v>
      </c>
      <c r="F233" s="11" t="str">
        <f t="shared" si="50"/>
        <v>Ombro (Cla/Acr)</v>
      </c>
      <c r="G233" s="11">
        <f t="shared" si="50"/>
        <v>0</v>
      </c>
      <c r="H233" s="12" t="str">
        <f t="shared" si="50"/>
        <v>Ombro (Esp)</v>
      </c>
      <c r="I233" s="11">
        <f t="shared" si="50"/>
        <v>0</v>
      </c>
      <c r="J233" s="12" t="str">
        <f t="shared" si="50"/>
        <v>Costa</v>
      </c>
      <c r="K233" s="11">
        <f t="shared" si="50"/>
        <v>0</v>
      </c>
      <c r="L233" s="12" t="str">
        <f t="shared" si="50"/>
        <v>Peito</v>
      </c>
      <c r="M233" s="11">
        <f t="shared" si="50"/>
        <v>0</v>
      </c>
      <c r="N233" s="12" t="str">
        <f t="shared" si="50"/>
        <v>Bíceps</v>
      </c>
      <c r="O233" s="11">
        <f t="shared" si="50"/>
        <v>0</v>
      </c>
      <c r="P233" s="12" t="str">
        <f t="shared" si="50"/>
        <v>Tríceps</v>
      </c>
      <c r="Q233" s="11">
        <f t="shared" si="50"/>
        <v>0</v>
      </c>
      <c r="R233" s="11" t="str">
        <f t="shared" si="50"/>
        <v>AnteBraço</v>
      </c>
      <c r="S233" s="11">
        <f t="shared" si="50"/>
        <v>0</v>
      </c>
      <c r="T233" s="11" t="str">
        <f t="shared" si="50"/>
        <v xml:space="preserve">Glúteo </v>
      </c>
      <c r="U233" s="11">
        <f t="shared" si="50"/>
        <v>0</v>
      </c>
      <c r="V233" s="12" t="str">
        <f t="shared" si="50"/>
        <v xml:space="preserve">Abdutor </v>
      </c>
      <c r="W233" s="11">
        <f t="shared" si="50"/>
        <v>0</v>
      </c>
      <c r="X233" s="12" t="str">
        <f t="shared" si="50"/>
        <v xml:space="preserve">Adutor </v>
      </c>
      <c r="Y233" s="11">
        <f t="shared" si="50"/>
        <v>0</v>
      </c>
      <c r="Z233" s="12" t="str">
        <f t="shared" si="50"/>
        <v>Coxa (Ant)</v>
      </c>
      <c r="AA233" s="11">
        <f t="shared" si="50"/>
        <v>0</v>
      </c>
      <c r="AB233" s="12" t="str">
        <f t="shared" si="50"/>
        <v>Coxa (Pos)</v>
      </c>
      <c r="AC233" s="11">
        <f t="shared" si="50"/>
        <v>0</v>
      </c>
      <c r="AD233" s="12" t="str">
        <f t="shared" si="50"/>
        <v>Perna</v>
      </c>
      <c r="AE233" s="11">
        <f t="shared" si="50"/>
        <v>0</v>
      </c>
      <c r="AF233" s="12" t="str">
        <f t="shared" si="50"/>
        <v>Abdominal</v>
      </c>
      <c r="AG233" s="11">
        <f t="shared" si="50"/>
        <v>0</v>
      </c>
    </row>
    <row r="234" spans="1:33" x14ac:dyDescent="0.25">
      <c r="A234" s="344"/>
      <c r="B234" s="11">
        <f t="shared" si="48"/>
        <v>0</v>
      </c>
      <c r="C234" s="11" t="str">
        <f t="shared" si="49"/>
        <v xml:space="preserve"> </v>
      </c>
      <c r="D234" s="11" t="str">
        <f t="shared" si="50"/>
        <v xml:space="preserve">Trapézio </v>
      </c>
      <c r="E234" s="11">
        <f t="shared" si="50"/>
        <v>0</v>
      </c>
      <c r="F234" s="11" t="str">
        <f t="shared" si="50"/>
        <v>Ombro (Cla/Acr)</v>
      </c>
      <c r="G234" s="11">
        <f t="shared" si="50"/>
        <v>0</v>
      </c>
      <c r="H234" s="12" t="str">
        <f t="shared" si="50"/>
        <v>Ombro (Esp)</v>
      </c>
      <c r="I234" s="11">
        <f t="shared" si="50"/>
        <v>0</v>
      </c>
      <c r="J234" s="12" t="str">
        <f t="shared" si="50"/>
        <v>Costa</v>
      </c>
      <c r="K234" s="11">
        <f t="shared" si="50"/>
        <v>0</v>
      </c>
      <c r="L234" s="12" t="str">
        <f t="shared" si="50"/>
        <v>Peito</v>
      </c>
      <c r="M234" s="11">
        <f t="shared" si="50"/>
        <v>0</v>
      </c>
      <c r="N234" s="12" t="str">
        <f t="shared" si="50"/>
        <v>Bíceps</v>
      </c>
      <c r="O234" s="11">
        <f t="shared" si="50"/>
        <v>0</v>
      </c>
      <c r="P234" s="12" t="str">
        <f t="shared" si="50"/>
        <v>Tríceps</v>
      </c>
      <c r="Q234" s="11">
        <f t="shared" si="50"/>
        <v>0</v>
      </c>
      <c r="R234" s="11" t="str">
        <f t="shared" si="50"/>
        <v>AnteBraço</v>
      </c>
      <c r="S234" s="11">
        <f t="shared" si="50"/>
        <v>0</v>
      </c>
      <c r="T234" s="11" t="str">
        <f t="shared" si="50"/>
        <v xml:space="preserve">Glúteo </v>
      </c>
      <c r="U234" s="11">
        <f t="shared" si="50"/>
        <v>0</v>
      </c>
      <c r="V234" s="12" t="str">
        <f t="shared" si="50"/>
        <v xml:space="preserve">Abdutor </v>
      </c>
      <c r="W234" s="11">
        <f t="shared" si="50"/>
        <v>0</v>
      </c>
      <c r="X234" s="12" t="str">
        <f t="shared" si="50"/>
        <v xml:space="preserve">Adutor </v>
      </c>
      <c r="Y234" s="11">
        <f t="shared" si="50"/>
        <v>0</v>
      </c>
      <c r="Z234" s="12" t="str">
        <f t="shared" si="50"/>
        <v>Coxa (Ant)</v>
      </c>
      <c r="AA234" s="11">
        <f t="shared" si="50"/>
        <v>0</v>
      </c>
      <c r="AB234" s="12" t="str">
        <f t="shared" si="50"/>
        <v>Coxa (Pos)</v>
      </c>
      <c r="AC234" s="11">
        <f t="shared" si="50"/>
        <v>0</v>
      </c>
      <c r="AD234" s="12" t="str">
        <f t="shared" si="50"/>
        <v>Perna</v>
      </c>
      <c r="AE234" s="11">
        <f t="shared" si="50"/>
        <v>0</v>
      </c>
      <c r="AF234" s="12" t="str">
        <f t="shared" si="50"/>
        <v>Abdominal</v>
      </c>
      <c r="AG234" s="11">
        <f t="shared" si="50"/>
        <v>0</v>
      </c>
    </row>
    <row r="235" spans="1:33" x14ac:dyDescent="0.25">
      <c r="A235" s="344"/>
      <c r="B235" s="11">
        <f t="shared" si="48"/>
        <v>0</v>
      </c>
      <c r="C235" s="11" t="str">
        <f t="shared" si="49"/>
        <v xml:space="preserve"> </v>
      </c>
      <c r="D235" s="11" t="str">
        <f t="shared" si="50"/>
        <v xml:space="preserve">Trapézio </v>
      </c>
      <c r="E235" s="11">
        <f t="shared" si="50"/>
        <v>0</v>
      </c>
      <c r="F235" s="11" t="str">
        <f t="shared" si="50"/>
        <v>Ombro (Cla/Acr)</v>
      </c>
      <c r="G235" s="11">
        <f t="shared" si="50"/>
        <v>0</v>
      </c>
      <c r="H235" s="12" t="str">
        <f t="shared" si="50"/>
        <v>Ombro (Esp)</v>
      </c>
      <c r="I235" s="11">
        <f t="shared" si="50"/>
        <v>0</v>
      </c>
      <c r="J235" s="12" t="str">
        <f t="shared" si="50"/>
        <v>Costa</v>
      </c>
      <c r="K235" s="11">
        <f t="shared" si="50"/>
        <v>0</v>
      </c>
      <c r="L235" s="12" t="str">
        <f t="shared" si="50"/>
        <v>Peito</v>
      </c>
      <c r="M235" s="11">
        <f t="shared" si="50"/>
        <v>0</v>
      </c>
      <c r="N235" s="12" t="str">
        <f t="shared" si="50"/>
        <v>Bíceps</v>
      </c>
      <c r="O235" s="11">
        <f t="shared" si="50"/>
        <v>0</v>
      </c>
      <c r="P235" s="12" t="str">
        <f t="shared" si="50"/>
        <v>Tríceps</v>
      </c>
      <c r="Q235" s="11">
        <f t="shared" si="50"/>
        <v>0</v>
      </c>
      <c r="R235" s="11" t="str">
        <f t="shared" si="50"/>
        <v>AnteBraço</v>
      </c>
      <c r="S235" s="11">
        <f t="shared" si="50"/>
        <v>0</v>
      </c>
      <c r="T235" s="11" t="str">
        <f t="shared" si="50"/>
        <v xml:space="preserve">Glúteo </v>
      </c>
      <c r="U235" s="11">
        <f t="shared" si="50"/>
        <v>0</v>
      </c>
      <c r="V235" s="12" t="str">
        <f t="shared" si="50"/>
        <v xml:space="preserve">Abdutor </v>
      </c>
      <c r="W235" s="11">
        <f t="shared" si="50"/>
        <v>0</v>
      </c>
      <c r="X235" s="12" t="str">
        <f t="shared" si="50"/>
        <v xml:space="preserve">Adutor </v>
      </c>
      <c r="Y235" s="11">
        <f t="shared" si="50"/>
        <v>0</v>
      </c>
      <c r="Z235" s="12" t="str">
        <f t="shared" si="50"/>
        <v>Coxa (Ant)</v>
      </c>
      <c r="AA235" s="11">
        <f t="shared" si="50"/>
        <v>0</v>
      </c>
      <c r="AB235" s="12" t="str">
        <f t="shared" si="50"/>
        <v>Coxa (Pos)</v>
      </c>
      <c r="AC235" s="11">
        <f t="shared" si="50"/>
        <v>0</v>
      </c>
      <c r="AD235" s="12" t="str">
        <f t="shared" si="50"/>
        <v>Perna</v>
      </c>
      <c r="AE235" s="11">
        <f t="shared" si="50"/>
        <v>0</v>
      </c>
      <c r="AF235" s="12" t="str">
        <f t="shared" si="50"/>
        <v>Abdominal</v>
      </c>
      <c r="AG235" s="11">
        <f t="shared" si="50"/>
        <v>0</v>
      </c>
    </row>
    <row r="236" spans="1:33" x14ac:dyDescent="0.25">
      <c r="A236" s="344"/>
      <c r="B236" s="11">
        <f t="shared" si="48"/>
        <v>0</v>
      </c>
      <c r="C236" s="11" t="str">
        <f t="shared" si="49"/>
        <v xml:space="preserve"> </v>
      </c>
      <c r="D236" s="11" t="str">
        <f t="shared" si="50"/>
        <v xml:space="preserve">Trapézio </v>
      </c>
      <c r="E236" s="11">
        <f t="shared" si="50"/>
        <v>0</v>
      </c>
      <c r="F236" s="11" t="str">
        <f t="shared" si="50"/>
        <v>Ombro (Cla/Acr)</v>
      </c>
      <c r="G236" s="11">
        <f t="shared" si="50"/>
        <v>0</v>
      </c>
      <c r="H236" s="12" t="str">
        <f t="shared" si="50"/>
        <v>Ombro (Esp)</v>
      </c>
      <c r="I236" s="11">
        <f t="shared" si="50"/>
        <v>0</v>
      </c>
      <c r="J236" s="12" t="str">
        <f t="shared" si="50"/>
        <v>Costa</v>
      </c>
      <c r="K236" s="11">
        <f t="shared" si="50"/>
        <v>0</v>
      </c>
      <c r="L236" s="12" t="str">
        <f t="shared" si="50"/>
        <v>Peito</v>
      </c>
      <c r="M236" s="11">
        <f t="shared" si="50"/>
        <v>0</v>
      </c>
      <c r="N236" s="12" t="str">
        <f t="shared" si="50"/>
        <v>Bíceps</v>
      </c>
      <c r="O236" s="11">
        <f t="shared" si="50"/>
        <v>0</v>
      </c>
      <c r="P236" s="12" t="str">
        <f t="shared" si="50"/>
        <v>Tríceps</v>
      </c>
      <c r="Q236" s="11">
        <f t="shared" si="50"/>
        <v>0</v>
      </c>
      <c r="R236" s="11" t="str">
        <f t="shared" si="50"/>
        <v>AnteBraço</v>
      </c>
      <c r="S236" s="11">
        <f t="shared" si="50"/>
        <v>0</v>
      </c>
      <c r="T236" s="11" t="str">
        <f t="shared" si="50"/>
        <v xml:space="preserve">Glúteo </v>
      </c>
      <c r="U236" s="11">
        <f t="shared" si="50"/>
        <v>0</v>
      </c>
      <c r="V236" s="12" t="str">
        <f t="shared" si="50"/>
        <v xml:space="preserve">Abdutor </v>
      </c>
      <c r="W236" s="11">
        <f t="shared" si="50"/>
        <v>0</v>
      </c>
      <c r="X236" s="12" t="str">
        <f t="shared" si="50"/>
        <v xml:space="preserve">Adutor </v>
      </c>
      <c r="Y236" s="11">
        <f t="shared" si="50"/>
        <v>0</v>
      </c>
      <c r="Z236" s="12" t="str">
        <f t="shared" si="50"/>
        <v>Coxa (Ant)</v>
      </c>
      <c r="AA236" s="11">
        <f t="shared" si="50"/>
        <v>0</v>
      </c>
      <c r="AB236" s="12" t="str">
        <f t="shared" si="50"/>
        <v>Coxa (Pos)</v>
      </c>
      <c r="AC236" s="11">
        <f t="shared" si="50"/>
        <v>0</v>
      </c>
      <c r="AD236" s="12" t="str">
        <f t="shared" si="50"/>
        <v>Perna</v>
      </c>
      <c r="AE236" s="11">
        <f t="shared" si="50"/>
        <v>0</v>
      </c>
      <c r="AF236" s="12" t="str">
        <f t="shared" si="50"/>
        <v>Abdominal</v>
      </c>
      <c r="AG236" s="11">
        <f t="shared" si="50"/>
        <v>0</v>
      </c>
    </row>
    <row r="237" spans="1:33" x14ac:dyDescent="0.25">
      <c r="A237" s="344"/>
      <c r="B237" s="11">
        <f t="shared" si="48"/>
        <v>0</v>
      </c>
      <c r="C237" s="11" t="str">
        <f t="shared" si="49"/>
        <v xml:space="preserve"> </v>
      </c>
      <c r="D237" s="11" t="str">
        <f t="shared" si="50"/>
        <v xml:space="preserve">Trapézio </v>
      </c>
      <c r="E237" s="11">
        <f t="shared" si="50"/>
        <v>0</v>
      </c>
      <c r="F237" s="11" t="str">
        <f t="shared" si="50"/>
        <v>Ombro (Cla/Acr)</v>
      </c>
      <c r="G237" s="11">
        <f t="shared" si="50"/>
        <v>0</v>
      </c>
      <c r="H237" s="12" t="str">
        <f t="shared" si="50"/>
        <v>Ombro (Esp)</v>
      </c>
      <c r="I237" s="11">
        <f t="shared" si="50"/>
        <v>0</v>
      </c>
      <c r="J237" s="12" t="str">
        <f t="shared" si="50"/>
        <v>Costa</v>
      </c>
      <c r="K237" s="11">
        <f t="shared" si="50"/>
        <v>0</v>
      </c>
      <c r="L237" s="12" t="str">
        <f t="shared" si="50"/>
        <v>Peito</v>
      </c>
      <c r="M237" s="11">
        <f t="shared" si="50"/>
        <v>0</v>
      </c>
      <c r="N237" s="12" t="str">
        <f t="shared" si="50"/>
        <v>Bíceps</v>
      </c>
      <c r="O237" s="11">
        <f t="shared" si="50"/>
        <v>0</v>
      </c>
      <c r="P237" s="12" t="str">
        <f t="shared" si="50"/>
        <v>Tríceps</v>
      </c>
      <c r="Q237" s="11">
        <f t="shared" si="50"/>
        <v>0</v>
      </c>
      <c r="R237" s="11" t="str">
        <f t="shared" si="50"/>
        <v>AnteBraço</v>
      </c>
      <c r="S237" s="11">
        <f t="shared" si="50"/>
        <v>0</v>
      </c>
      <c r="T237" s="11" t="str">
        <f t="shared" si="50"/>
        <v xml:space="preserve">Glúteo </v>
      </c>
      <c r="U237" s="11">
        <f t="shared" si="50"/>
        <v>0</v>
      </c>
      <c r="V237" s="12" t="str">
        <f t="shared" si="50"/>
        <v xml:space="preserve">Abdutor </v>
      </c>
      <c r="W237" s="11">
        <f t="shared" si="50"/>
        <v>0</v>
      </c>
      <c r="X237" s="12" t="str">
        <f t="shared" si="50"/>
        <v xml:space="preserve">Adutor </v>
      </c>
      <c r="Y237" s="11">
        <f t="shared" si="50"/>
        <v>0</v>
      </c>
      <c r="Z237" s="12" t="str">
        <f t="shared" si="50"/>
        <v>Coxa (Ant)</v>
      </c>
      <c r="AA237" s="11">
        <f t="shared" si="50"/>
        <v>0</v>
      </c>
      <c r="AB237" s="12" t="str">
        <f t="shared" si="50"/>
        <v>Coxa (Pos)</v>
      </c>
      <c r="AC237" s="11">
        <f t="shared" si="50"/>
        <v>0</v>
      </c>
      <c r="AD237" s="12" t="str">
        <f t="shared" si="50"/>
        <v>Perna</v>
      </c>
      <c r="AE237" s="11">
        <f t="shared" si="50"/>
        <v>0</v>
      </c>
      <c r="AF237" s="12" t="str">
        <f t="shared" si="50"/>
        <v>Abdominal</v>
      </c>
      <c r="AG237" s="11">
        <f t="shared" si="50"/>
        <v>0</v>
      </c>
    </row>
    <row r="238" spans="1:33" x14ac:dyDescent="0.25">
      <c r="A238" s="344"/>
      <c r="B238" s="11">
        <f t="shared" si="48"/>
        <v>0</v>
      </c>
      <c r="C238" s="11" t="str">
        <f t="shared" si="49"/>
        <v xml:space="preserve"> </v>
      </c>
      <c r="D238" s="11" t="str">
        <f t="shared" si="50"/>
        <v xml:space="preserve">Trapézio </v>
      </c>
      <c r="E238" s="11">
        <f t="shared" si="50"/>
        <v>0</v>
      </c>
      <c r="F238" s="11" t="str">
        <f t="shared" si="50"/>
        <v>Ombro (Cla/Acr)</v>
      </c>
      <c r="G238" s="11">
        <f t="shared" si="50"/>
        <v>0</v>
      </c>
      <c r="H238" s="12" t="str">
        <f t="shared" si="50"/>
        <v>Ombro (Esp)</v>
      </c>
      <c r="I238" s="11">
        <f t="shared" si="50"/>
        <v>0</v>
      </c>
      <c r="J238" s="12" t="str">
        <f t="shared" si="50"/>
        <v>Costa</v>
      </c>
      <c r="K238" s="11">
        <f t="shared" si="50"/>
        <v>0</v>
      </c>
      <c r="L238" s="12" t="str">
        <f t="shared" si="50"/>
        <v>Peito</v>
      </c>
      <c r="M238" s="11">
        <f t="shared" si="50"/>
        <v>0</v>
      </c>
      <c r="N238" s="12" t="str">
        <f t="shared" si="50"/>
        <v>Bíceps</v>
      </c>
      <c r="O238" s="11">
        <f t="shared" si="50"/>
        <v>0</v>
      </c>
      <c r="P238" s="12" t="str">
        <f t="shared" si="50"/>
        <v>Tríceps</v>
      </c>
      <c r="Q238" s="11">
        <f t="shared" si="50"/>
        <v>0</v>
      </c>
      <c r="R238" s="11" t="str">
        <f t="shared" si="50"/>
        <v>AnteBraço</v>
      </c>
      <c r="S238" s="11">
        <f t="shared" si="50"/>
        <v>0</v>
      </c>
      <c r="T238" s="11" t="str">
        <f t="shared" si="50"/>
        <v xml:space="preserve">Glúteo </v>
      </c>
      <c r="U238" s="11">
        <f t="shared" si="50"/>
        <v>0</v>
      </c>
      <c r="V238" s="12" t="str">
        <f t="shared" si="50"/>
        <v xml:space="preserve">Abdutor </v>
      </c>
      <c r="W238" s="11">
        <f t="shared" si="50"/>
        <v>0</v>
      </c>
      <c r="X238" s="12" t="str">
        <f t="shared" si="50"/>
        <v xml:space="preserve">Adutor </v>
      </c>
      <c r="Y238" s="11">
        <f t="shared" si="50"/>
        <v>0</v>
      </c>
      <c r="Z238" s="12" t="str">
        <f t="shared" si="50"/>
        <v>Coxa (Ant)</v>
      </c>
      <c r="AA238" s="11">
        <f t="shared" si="50"/>
        <v>0</v>
      </c>
      <c r="AB238" s="12" t="str">
        <f t="shared" si="50"/>
        <v>Coxa (Pos)</v>
      </c>
      <c r="AC238" s="11">
        <f t="shared" si="50"/>
        <v>0</v>
      </c>
      <c r="AD238" s="12" t="str">
        <f t="shared" si="50"/>
        <v>Perna</v>
      </c>
      <c r="AE238" s="11">
        <f t="shared" si="50"/>
        <v>0</v>
      </c>
      <c r="AF238" s="12" t="str">
        <f t="shared" si="50"/>
        <v>Abdominal</v>
      </c>
      <c r="AG238" s="11">
        <f t="shared" si="50"/>
        <v>0</v>
      </c>
    </row>
    <row r="239" spans="1:33" x14ac:dyDescent="0.25">
      <c r="A239" s="344"/>
      <c r="B239" s="11">
        <f t="shared" si="48"/>
        <v>0</v>
      </c>
      <c r="C239" s="11" t="str">
        <f t="shared" si="49"/>
        <v xml:space="preserve"> </v>
      </c>
      <c r="D239" s="11" t="str">
        <f t="shared" si="50"/>
        <v xml:space="preserve">Trapézio </v>
      </c>
      <c r="E239" s="11">
        <f t="shared" si="50"/>
        <v>0</v>
      </c>
      <c r="F239" s="11" t="str">
        <f t="shared" si="50"/>
        <v>Ombro (Cla/Acr)</v>
      </c>
      <c r="G239" s="11">
        <f t="shared" si="50"/>
        <v>0</v>
      </c>
      <c r="H239" s="12" t="str">
        <f t="shared" si="50"/>
        <v>Ombro (Esp)</v>
      </c>
      <c r="I239" s="11">
        <f t="shared" si="50"/>
        <v>0</v>
      </c>
      <c r="J239" s="12" t="str">
        <f t="shared" si="50"/>
        <v>Costa</v>
      </c>
      <c r="K239" s="11">
        <f t="shared" si="50"/>
        <v>0</v>
      </c>
      <c r="L239" s="12" t="str">
        <f t="shared" si="50"/>
        <v>Peito</v>
      </c>
      <c r="M239" s="11">
        <f t="shared" si="50"/>
        <v>0</v>
      </c>
      <c r="N239" s="12" t="str">
        <f t="shared" si="50"/>
        <v>Bíceps</v>
      </c>
      <c r="O239" s="11">
        <f t="shared" si="50"/>
        <v>0</v>
      </c>
      <c r="P239" s="12" t="str">
        <f t="shared" si="50"/>
        <v>Tríceps</v>
      </c>
      <c r="Q239" s="11">
        <f t="shared" si="50"/>
        <v>0</v>
      </c>
      <c r="R239" s="11" t="str">
        <f t="shared" si="50"/>
        <v>AnteBraço</v>
      </c>
      <c r="S239" s="11">
        <f t="shared" si="50"/>
        <v>0</v>
      </c>
      <c r="T239" s="11" t="str">
        <f t="shared" si="50"/>
        <v xml:space="preserve">Glúteo </v>
      </c>
      <c r="U239" s="11">
        <f t="shared" si="50"/>
        <v>0</v>
      </c>
      <c r="V239" s="12" t="str">
        <f t="shared" si="50"/>
        <v xml:space="preserve">Abdutor </v>
      </c>
      <c r="W239" s="11">
        <f t="shared" si="50"/>
        <v>0</v>
      </c>
      <c r="X239" s="12" t="str">
        <f t="shared" si="50"/>
        <v xml:space="preserve">Adutor </v>
      </c>
      <c r="Y239" s="11">
        <f t="shared" si="50"/>
        <v>0</v>
      </c>
      <c r="Z239" s="12" t="str">
        <f t="shared" si="50"/>
        <v>Coxa (Ant)</v>
      </c>
      <c r="AA239" s="11">
        <f t="shared" si="50"/>
        <v>0</v>
      </c>
      <c r="AB239" s="12" t="str">
        <f t="shared" si="50"/>
        <v>Coxa (Pos)</v>
      </c>
      <c r="AC239" s="11">
        <f t="shared" si="50"/>
        <v>0</v>
      </c>
      <c r="AD239" s="12" t="str">
        <f t="shared" si="50"/>
        <v>Perna</v>
      </c>
      <c r="AE239" s="11">
        <f t="shared" si="50"/>
        <v>0</v>
      </c>
      <c r="AF239" s="12" t="str">
        <f t="shared" si="50"/>
        <v>Abdominal</v>
      </c>
      <c r="AG239" s="11">
        <f t="shared" si="50"/>
        <v>0</v>
      </c>
    </row>
    <row r="240" spans="1:33" x14ac:dyDescent="0.25">
      <c r="A240" s="344"/>
      <c r="B240" s="11">
        <f t="shared" si="48"/>
        <v>0</v>
      </c>
      <c r="C240" s="11" t="str">
        <f t="shared" si="49"/>
        <v xml:space="preserve"> </v>
      </c>
      <c r="D240" s="11" t="str">
        <f t="shared" si="50"/>
        <v xml:space="preserve">Trapézio </v>
      </c>
      <c r="E240" s="11">
        <f t="shared" si="50"/>
        <v>0</v>
      </c>
      <c r="F240" s="11" t="str">
        <f t="shared" si="50"/>
        <v>Ombro (Cla/Acr)</v>
      </c>
      <c r="G240" s="11">
        <f t="shared" si="50"/>
        <v>0</v>
      </c>
      <c r="H240" s="12" t="str">
        <f t="shared" si="50"/>
        <v>Ombro (Esp)</v>
      </c>
      <c r="I240" s="11">
        <f t="shared" si="50"/>
        <v>0</v>
      </c>
      <c r="J240" s="12" t="str">
        <f t="shared" si="50"/>
        <v>Costa</v>
      </c>
      <c r="K240" s="11">
        <f t="shared" si="50"/>
        <v>0</v>
      </c>
      <c r="L240" s="12" t="str">
        <f t="shared" si="50"/>
        <v>Peito</v>
      </c>
      <c r="M240" s="11">
        <f t="shared" si="50"/>
        <v>0</v>
      </c>
      <c r="N240" s="12" t="str">
        <f t="shared" si="50"/>
        <v>Bíceps</v>
      </c>
      <c r="O240" s="11">
        <f t="shared" si="50"/>
        <v>0</v>
      </c>
      <c r="P240" s="12" t="str">
        <f t="shared" si="50"/>
        <v>Tríceps</v>
      </c>
      <c r="Q240" s="11">
        <f t="shared" si="50"/>
        <v>0</v>
      </c>
      <c r="R240" s="11" t="str">
        <f t="shared" si="50"/>
        <v>AnteBraço</v>
      </c>
      <c r="S240" s="11">
        <f t="shared" si="50"/>
        <v>0</v>
      </c>
      <c r="T240" s="11" t="str">
        <f t="shared" si="50"/>
        <v xml:space="preserve">Glúteo </v>
      </c>
      <c r="U240" s="11">
        <f t="shared" si="50"/>
        <v>0</v>
      </c>
      <c r="V240" s="12" t="str">
        <f t="shared" si="50"/>
        <v xml:space="preserve">Abdutor </v>
      </c>
      <c r="W240" s="11">
        <f t="shared" si="50"/>
        <v>0</v>
      </c>
      <c r="X240" s="12" t="str">
        <f t="shared" si="50"/>
        <v xml:space="preserve">Adutor </v>
      </c>
      <c r="Y240" s="11">
        <f t="shared" si="50"/>
        <v>0</v>
      </c>
      <c r="Z240" s="12" t="str">
        <f t="shared" si="50"/>
        <v>Coxa (Ant)</v>
      </c>
      <c r="AA240" s="11">
        <f t="shared" si="50"/>
        <v>0</v>
      </c>
      <c r="AB240" s="12" t="str">
        <f t="shared" si="50"/>
        <v>Coxa (Pos)</v>
      </c>
      <c r="AC240" s="11">
        <f t="shared" si="50"/>
        <v>0</v>
      </c>
      <c r="AD240" s="12" t="str">
        <f t="shared" si="50"/>
        <v>Perna</v>
      </c>
      <c r="AE240" s="11">
        <f t="shared" si="50"/>
        <v>0</v>
      </c>
      <c r="AF240" s="12" t="str">
        <f t="shared" si="50"/>
        <v>Abdominal</v>
      </c>
      <c r="AG240" s="11">
        <f t="shared" si="50"/>
        <v>0</v>
      </c>
    </row>
  </sheetData>
  <sheetProtection password="CE24" sheet="1" objects="1" scenarios="1"/>
  <protectedRanges>
    <protectedRange sqref="E24:E40 E44:E60 E64:E80 E84:E100 E104:E120 E124:E140 E144:E160 E164:E180 E184:E200 E204:E220 E224:E240 E4:E20" name="Intervalo1"/>
    <protectedRange sqref="G24:G40 G44:G60 G64:G80 G84:G100 G104:G120 G124:G140 G144:G160 G164:G180 G184:G200 G204:G220 G224:G240 G4:G20" name="Intervalo2"/>
    <protectedRange sqref="I24:I40 I44:I60 I64:I80 I84:I100 I104:I120 I124:I140 I144:I160 I164:I180 I184:I200 I204:I220 I224:I240 I4:I20" name="Intervalo3"/>
    <protectedRange sqref="K24:K40 K44:K60 K64:K80 K84:K100 K104:K120 K124:K140 K144:K160 K164:K180 K184:K200 K204:K220 K224:K240 K4:K20" name="Intervalo4_1"/>
    <protectedRange sqref="M24:M40 M44:M60 M64:M80 M84:M100 M104:M120 M124:M140 M144:M160 M164:M180 M184:M200 M204:M220 M224:M240 M4:M20" name="Intervalo5"/>
    <protectedRange sqref="O24:O40 O44:O60 O64:O80 O84:O100 O104:O120 O124:O140 O144:O160 O164:O180 O184:O200 O204:O220 O224:O240 O4:O20" name="Intervalo6"/>
    <protectedRange sqref="Q24:Q40 Q44:Q60 Q64:Q80 Q84:Q100 Q104:Q120 Q124:Q140 Q144:Q160 Q164:Q180 Q184:Q200 Q204:Q220 Q224:Q240 Q4:Q20" name="Intervalo7"/>
    <protectedRange sqref="S24:S40 S44:S60 S64:S80 S84:S100 S104:S120 S124:S140 S144:S160 S164:S180 S184:S200 S204:S220 S224:S240 S4:S20" name="Intervalo8"/>
    <protectedRange sqref="U24:U40 U44:U60 U64:U80 U84:U100 U104:U120 U124:U140 U144:U160 U164:U180 U184:U200 U204:U220 U224:U240 U4:U20" name="Intervalo9"/>
    <protectedRange sqref="W24:W40 W44:W60 W64:W80 W84:W100 W104:W120 W124:W140 W144:W160 W164:W180 W184:W200 W204:W220 W224:W240 W4:W20" name="Intervalo10"/>
    <protectedRange sqref="Y24:Y40 Y44:Y60 Y64:Y80 Y84:Y100 Y104:Y120 Y124:Y140 Y144:Y160 Y164:Y180 Y184:Y200 Y204:Y220 Y224:Y240 Y4:Y20" name="Intervalo11"/>
    <protectedRange sqref="AA4:AA20 AA24:AA40 AA44:AA60 AA64:AA80 AA84:AA100 AA104:AA120 AA124:AA140 AA144:AA160 AA164:AA180 AA184:AA200 AA204:AA220 AA224:AA240" name="Intervalo12"/>
    <protectedRange sqref="AC24:AC40 AC44:AC60 AC64:AC80 AC84:AC100 AC104:AC120 AC124:AC140 AC144:AC160 AC164:AC180 AC184:AC200 AC204:AC220 AC224:AC240 AC4:AC20" name="Intervalo13"/>
    <protectedRange sqref="AE24:AE40 AE44:AE60 AE64:AE80 AE84:AE100 AE104:AE120 AE124:AE140 AE144:AE160 AE164:AE180 AE184:AE200 AE204:AE220 AE224:AE240 AE4:AE20" name="Intervalo14"/>
    <protectedRange sqref="AG24:AG40 AG44:AG60 AG64:AG80 AG84:AG100 AG104:AG120 AG124:AG140 AG144:AG160 AG164:AG180 AG184:AG200 AG204:AG220 AG224:AG240 AG4:AG20" name="Intervalo15"/>
  </protectedRanges>
  <mergeCells count="205">
    <mergeCell ref="AB222:AC222"/>
    <mergeCell ref="AD222:AE222"/>
    <mergeCell ref="AF222:AG222"/>
    <mergeCell ref="B223:C223"/>
    <mergeCell ref="A224:A240"/>
    <mergeCell ref="P222:Q222"/>
    <mergeCell ref="R222:S222"/>
    <mergeCell ref="T222:U222"/>
    <mergeCell ref="V222:W222"/>
    <mergeCell ref="X222:Y222"/>
    <mergeCell ref="Z222:AA222"/>
    <mergeCell ref="D222:E222"/>
    <mergeCell ref="F222:G222"/>
    <mergeCell ref="H222:I222"/>
    <mergeCell ref="J222:K222"/>
    <mergeCell ref="L222:M222"/>
    <mergeCell ref="N222:O222"/>
    <mergeCell ref="AD202:AE202"/>
    <mergeCell ref="AF202:AG202"/>
    <mergeCell ref="B203:C203"/>
    <mergeCell ref="A204:A220"/>
    <mergeCell ref="N202:O202"/>
    <mergeCell ref="P202:Q202"/>
    <mergeCell ref="R202:S202"/>
    <mergeCell ref="T202:U202"/>
    <mergeCell ref="V202:W202"/>
    <mergeCell ref="X202:Y202"/>
    <mergeCell ref="AB182:AC182"/>
    <mergeCell ref="AD182:AE182"/>
    <mergeCell ref="AF182:AG182"/>
    <mergeCell ref="B183:C183"/>
    <mergeCell ref="A184:A200"/>
    <mergeCell ref="D202:E202"/>
    <mergeCell ref="F202:G202"/>
    <mergeCell ref="H202:I202"/>
    <mergeCell ref="J202:K202"/>
    <mergeCell ref="L202:M202"/>
    <mergeCell ref="P182:Q182"/>
    <mergeCell ref="R182:S182"/>
    <mergeCell ref="T182:U182"/>
    <mergeCell ref="V182:W182"/>
    <mergeCell ref="X182:Y182"/>
    <mergeCell ref="Z182:AA182"/>
    <mergeCell ref="D182:E182"/>
    <mergeCell ref="F182:G182"/>
    <mergeCell ref="H182:I182"/>
    <mergeCell ref="J182:K182"/>
    <mergeCell ref="L182:M182"/>
    <mergeCell ref="N182:O182"/>
    <mergeCell ref="Z202:AA202"/>
    <mergeCell ref="AB202:AC202"/>
    <mergeCell ref="AD162:AE162"/>
    <mergeCell ref="AF162:AG162"/>
    <mergeCell ref="B163:C163"/>
    <mergeCell ref="A164:A180"/>
    <mergeCell ref="N162:O162"/>
    <mergeCell ref="P162:Q162"/>
    <mergeCell ref="R162:S162"/>
    <mergeCell ref="T162:U162"/>
    <mergeCell ref="V162:W162"/>
    <mergeCell ref="X162:Y162"/>
    <mergeCell ref="AB142:AC142"/>
    <mergeCell ref="AD142:AE142"/>
    <mergeCell ref="AF142:AG142"/>
    <mergeCell ref="B143:C143"/>
    <mergeCell ref="A144:A160"/>
    <mergeCell ref="D162:E162"/>
    <mergeCell ref="F162:G162"/>
    <mergeCell ref="H162:I162"/>
    <mergeCell ref="J162:K162"/>
    <mergeCell ref="L162:M162"/>
    <mergeCell ref="P142:Q142"/>
    <mergeCell ref="R142:S142"/>
    <mergeCell ref="T142:U142"/>
    <mergeCell ref="V142:W142"/>
    <mergeCell ref="X142:Y142"/>
    <mergeCell ref="Z142:AA142"/>
    <mergeCell ref="D142:E142"/>
    <mergeCell ref="F142:G142"/>
    <mergeCell ref="H142:I142"/>
    <mergeCell ref="J142:K142"/>
    <mergeCell ref="L142:M142"/>
    <mergeCell ref="N142:O142"/>
    <mergeCell ref="Z162:AA162"/>
    <mergeCell ref="AB162:AC162"/>
    <mergeCell ref="AD122:AE122"/>
    <mergeCell ref="AF122:AG122"/>
    <mergeCell ref="B123:C123"/>
    <mergeCell ref="A124:A140"/>
    <mergeCell ref="N122:O122"/>
    <mergeCell ref="P122:Q122"/>
    <mergeCell ref="R122:S122"/>
    <mergeCell ref="T122:U122"/>
    <mergeCell ref="V122:W122"/>
    <mergeCell ref="X122:Y122"/>
    <mergeCell ref="AB102:AC102"/>
    <mergeCell ref="AD102:AE102"/>
    <mergeCell ref="AF102:AG102"/>
    <mergeCell ref="B103:C103"/>
    <mergeCell ref="A104:A120"/>
    <mergeCell ref="D122:E122"/>
    <mergeCell ref="F122:G122"/>
    <mergeCell ref="H122:I122"/>
    <mergeCell ref="J122:K122"/>
    <mergeCell ref="L122:M122"/>
    <mergeCell ref="P102:Q102"/>
    <mergeCell ref="R102:S102"/>
    <mergeCell ref="T102:U102"/>
    <mergeCell ref="V102:W102"/>
    <mergeCell ref="X102:Y102"/>
    <mergeCell ref="Z102:AA102"/>
    <mergeCell ref="D102:E102"/>
    <mergeCell ref="F102:G102"/>
    <mergeCell ref="H102:I102"/>
    <mergeCell ref="J102:K102"/>
    <mergeCell ref="L102:M102"/>
    <mergeCell ref="N102:O102"/>
    <mergeCell ref="Z122:AA122"/>
    <mergeCell ref="AB122:AC122"/>
    <mergeCell ref="AD82:AE82"/>
    <mergeCell ref="AF82:AG82"/>
    <mergeCell ref="B83:C83"/>
    <mergeCell ref="A84:A100"/>
    <mergeCell ref="N82:O82"/>
    <mergeCell ref="P82:Q82"/>
    <mergeCell ref="R82:S82"/>
    <mergeCell ref="T82:U82"/>
    <mergeCell ref="V82:W82"/>
    <mergeCell ref="X82:Y82"/>
    <mergeCell ref="AB62:AC62"/>
    <mergeCell ref="AD62:AE62"/>
    <mergeCell ref="AF62:AG62"/>
    <mergeCell ref="B63:C63"/>
    <mergeCell ref="A64:A80"/>
    <mergeCell ref="D82:E82"/>
    <mergeCell ref="F82:G82"/>
    <mergeCell ref="H82:I82"/>
    <mergeCell ref="J82:K82"/>
    <mergeCell ref="L82:M82"/>
    <mergeCell ref="P62:Q62"/>
    <mergeCell ref="R62:S62"/>
    <mergeCell ref="T62:U62"/>
    <mergeCell ref="V62:W62"/>
    <mergeCell ref="X62:Y62"/>
    <mergeCell ref="Z62:AA62"/>
    <mergeCell ref="D62:E62"/>
    <mergeCell ref="F62:G62"/>
    <mergeCell ref="H62:I62"/>
    <mergeCell ref="J62:K62"/>
    <mergeCell ref="L62:M62"/>
    <mergeCell ref="N62:O62"/>
    <mergeCell ref="Z82:AA82"/>
    <mergeCell ref="AB82:AC82"/>
    <mergeCell ref="AD42:AE42"/>
    <mergeCell ref="AF42:AG42"/>
    <mergeCell ref="B43:C43"/>
    <mergeCell ref="A44:A60"/>
    <mergeCell ref="N42:O42"/>
    <mergeCell ref="P42:Q42"/>
    <mergeCell ref="R42:S42"/>
    <mergeCell ref="T42:U42"/>
    <mergeCell ref="V42:W42"/>
    <mergeCell ref="X42:Y42"/>
    <mergeCell ref="A24:A40"/>
    <mergeCell ref="D42:E42"/>
    <mergeCell ref="F42:G42"/>
    <mergeCell ref="H42:I42"/>
    <mergeCell ref="J42:K42"/>
    <mergeCell ref="L42:M42"/>
    <mergeCell ref="X22:Y22"/>
    <mergeCell ref="Z22:AA22"/>
    <mergeCell ref="AB22:AC22"/>
    <mergeCell ref="Z42:AA42"/>
    <mergeCell ref="AB42:AC42"/>
    <mergeCell ref="AD22:AE22"/>
    <mergeCell ref="AF22:AG22"/>
    <mergeCell ref="B23:C23"/>
    <mergeCell ref="L22:M22"/>
    <mergeCell ref="N22:O22"/>
    <mergeCell ref="P22:Q22"/>
    <mergeCell ref="R22:S22"/>
    <mergeCell ref="T22:U22"/>
    <mergeCell ref="V22:W22"/>
    <mergeCell ref="B3:C3"/>
    <mergeCell ref="A4:A20"/>
    <mergeCell ref="D22:E22"/>
    <mergeCell ref="F22:G22"/>
    <mergeCell ref="H22:I22"/>
    <mergeCell ref="J22:K22"/>
    <mergeCell ref="V2:W2"/>
    <mergeCell ref="X2:Y2"/>
    <mergeCell ref="Z2:AA2"/>
    <mergeCell ref="AB2:AC2"/>
    <mergeCell ref="AD2:AE2"/>
    <mergeCell ref="AF2:AG2"/>
    <mergeCell ref="A1:AG1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opLeftCell="A3" workbookViewId="0">
      <selection activeCell="B24" sqref="B24"/>
    </sheetView>
  </sheetViews>
  <sheetFormatPr defaultRowHeight="15" x14ac:dyDescent="0.25"/>
  <sheetData>
    <row r="2" spans="1:9" x14ac:dyDescent="0.25">
      <c r="A2" s="11" t="s">
        <v>40</v>
      </c>
      <c r="B2" s="11" t="s">
        <v>107</v>
      </c>
      <c r="C2" s="11"/>
      <c r="D2" s="341" t="str">
        <f>Cárdio!B3</f>
        <v>Bicicleta Ergométrica</v>
      </c>
      <c r="E2" s="341"/>
      <c r="F2" s="341" t="str">
        <f>Cárdio!D3</f>
        <v>Esteira</v>
      </c>
      <c r="G2" s="341"/>
      <c r="H2" s="341" t="str">
        <f>Cárdio!F3</f>
        <v>Elíptico</v>
      </c>
      <c r="I2" s="341"/>
    </row>
    <row r="3" spans="1:9" x14ac:dyDescent="0.25">
      <c r="A3" s="11"/>
      <c r="B3" s="343">
        <f>Planilha!D107</f>
        <v>0</v>
      </c>
      <c r="C3" s="343"/>
      <c r="D3" s="154"/>
      <c r="E3" s="154"/>
      <c r="F3" s="154"/>
      <c r="G3" s="154"/>
      <c r="H3" s="154"/>
      <c r="I3" s="154"/>
    </row>
    <row r="4" spans="1:9" x14ac:dyDescent="0.25">
      <c r="A4" s="344">
        <v>1</v>
      </c>
      <c r="B4" s="11">
        <f>B3</f>
        <v>0</v>
      </c>
      <c r="C4" s="11" t="b">
        <f t="shared" ref="C4:C10" si="0">IF(AND(B4=D4),E4,IF(AND(B4=F4),G4,IF(AND(B4=H4),I4)))</f>
        <v>0</v>
      </c>
      <c r="D4" s="11" t="str">
        <f>Cárdio!B4</f>
        <v>Bicicleta Ergométrica</v>
      </c>
      <c r="E4" s="11">
        <f>Cárdio!C4</f>
        <v>0</v>
      </c>
      <c r="F4" s="11" t="str">
        <f>Cárdio!D4</f>
        <v>Esteira</v>
      </c>
      <c r="G4" s="11">
        <f>Cárdio!E4</f>
        <v>0</v>
      </c>
      <c r="H4" s="12" t="str">
        <f>Cárdio!F4</f>
        <v>Elíptico</v>
      </c>
      <c r="I4" s="11">
        <f>Cárdio!G4</f>
        <v>0</v>
      </c>
    </row>
    <row r="5" spans="1:9" x14ac:dyDescent="0.25">
      <c r="A5" s="344"/>
      <c r="B5" s="11">
        <f t="shared" ref="B5:B10" si="1">B4</f>
        <v>0</v>
      </c>
      <c r="C5" s="11" t="b">
        <f t="shared" si="0"/>
        <v>0</v>
      </c>
      <c r="D5" s="11" t="str">
        <f>Cárdio!B5</f>
        <v>Bicicleta Ergométrica</v>
      </c>
      <c r="E5" s="11">
        <f>Cárdio!C5</f>
        <v>0</v>
      </c>
      <c r="F5" s="11" t="str">
        <f>Cárdio!D5</f>
        <v>Esteira</v>
      </c>
      <c r="G5" s="11">
        <f>Cárdio!E5</f>
        <v>0</v>
      </c>
      <c r="H5" s="12" t="str">
        <f>Cárdio!F5</f>
        <v>Elíptico</v>
      </c>
      <c r="I5" s="11">
        <f>Cárdio!G5</f>
        <v>0</v>
      </c>
    </row>
    <row r="6" spans="1:9" x14ac:dyDescent="0.25">
      <c r="A6" s="344"/>
      <c r="B6" s="11">
        <f t="shared" si="1"/>
        <v>0</v>
      </c>
      <c r="C6" s="11" t="b">
        <f t="shared" si="0"/>
        <v>0</v>
      </c>
      <c r="D6" s="11" t="str">
        <f>Cárdio!B6</f>
        <v>Bicicleta Ergométrica</v>
      </c>
      <c r="E6" s="11">
        <f>Cárdio!C6</f>
        <v>0</v>
      </c>
      <c r="F6" s="11" t="str">
        <f>Cárdio!D6</f>
        <v>Esteira</v>
      </c>
      <c r="G6" s="11">
        <f>Cárdio!E6</f>
        <v>0</v>
      </c>
      <c r="H6" s="12" t="str">
        <f>Cárdio!F6</f>
        <v>Elíptico</v>
      </c>
      <c r="I6" s="11">
        <f>Cárdio!G6</f>
        <v>0</v>
      </c>
    </row>
    <row r="7" spans="1:9" x14ac:dyDescent="0.25">
      <c r="A7" s="344"/>
      <c r="B7" s="11">
        <f t="shared" si="1"/>
        <v>0</v>
      </c>
      <c r="C7" s="11" t="b">
        <f t="shared" si="0"/>
        <v>0</v>
      </c>
      <c r="D7" s="11" t="str">
        <f>Cárdio!B7</f>
        <v>Bicicleta Ergométrica</v>
      </c>
      <c r="E7" s="11">
        <f>Cárdio!C7</f>
        <v>0</v>
      </c>
      <c r="F7" s="11" t="str">
        <f>Cárdio!D7</f>
        <v>Esteira</v>
      </c>
      <c r="G7" s="11">
        <f>Cárdio!E7</f>
        <v>0</v>
      </c>
      <c r="H7" s="12" t="str">
        <f>Cárdio!F7</f>
        <v>Elíptico</v>
      </c>
      <c r="I7" s="11">
        <f>Cárdio!G7</f>
        <v>0</v>
      </c>
    </row>
    <row r="8" spans="1:9" x14ac:dyDescent="0.25">
      <c r="A8" s="344"/>
      <c r="B8" s="11">
        <f t="shared" si="1"/>
        <v>0</v>
      </c>
      <c r="C8" s="11" t="b">
        <f t="shared" si="0"/>
        <v>0</v>
      </c>
      <c r="D8" s="11" t="str">
        <f>Cárdio!B8</f>
        <v>Bicicleta Ergométrica</v>
      </c>
      <c r="E8" s="11">
        <f>Cárdio!C8</f>
        <v>0</v>
      </c>
      <c r="F8" s="11" t="str">
        <f>Cárdio!D8</f>
        <v>Esteira</v>
      </c>
      <c r="G8" s="11">
        <f>Cárdio!E8</f>
        <v>0</v>
      </c>
      <c r="H8" s="12" t="str">
        <f>Cárdio!F8</f>
        <v>Elíptico</v>
      </c>
      <c r="I8" s="11">
        <f>Cárdio!G8</f>
        <v>0</v>
      </c>
    </row>
    <row r="9" spans="1:9" x14ac:dyDescent="0.25">
      <c r="A9" s="344"/>
      <c r="B9" s="11">
        <f t="shared" si="1"/>
        <v>0</v>
      </c>
      <c r="C9" s="11" t="b">
        <f t="shared" si="0"/>
        <v>0</v>
      </c>
      <c r="D9" s="11" t="str">
        <f>Cárdio!B9</f>
        <v>Bicicleta Ergométrica</v>
      </c>
      <c r="E9" s="11">
        <f>Cárdio!C9</f>
        <v>0</v>
      </c>
      <c r="F9" s="11" t="str">
        <f>Cárdio!D9</f>
        <v>Esteira</v>
      </c>
      <c r="G9" s="11">
        <f>Cárdio!E9</f>
        <v>0</v>
      </c>
      <c r="H9" s="12" t="str">
        <f>Cárdio!F9</f>
        <v>Elíptico</v>
      </c>
      <c r="I9" s="11">
        <f>Cárdio!G9</f>
        <v>0</v>
      </c>
    </row>
    <row r="10" spans="1:9" x14ac:dyDescent="0.25">
      <c r="A10" s="344"/>
      <c r="B10" s="11">
        <f t="shared" si="1"/>
        <v>0</v>
      </c>
      <c r="C10" s="11" t="b">
        <f t="shared" si="0"/>
        <v>0</v>
      </c>
      <c r="D10" s="11" t="str">
        <f>Cárdio!B10</f>
        <v>Bicicleta Ergométrica</v>
      </c>
      <c r="E10" s="11">
        <f>Cárdio!C10</f>
        <v>0</v>
      </c>
      <c r="F10" s="11" t="str">
        <f>Cárdio!D10</f>
        <v>Esteira</v>
      </c>
      <c r="G10" s="11">
        <f>Cárdio!E10</f>
        <v>0</v>
      </c>
      <c r="H10" s="12" t="str">
        <f>Cárdio!F10</f>
        <v>Elíptico</v>
      </c>
      <c r="I10" s="11">
        <f>Cárdio!G10</f>
        <v>0</v>
      </c>
    </row>
    <row r="11" spans="1:9" ht="36" x14ac:dyDescent="0.25">
      <c r="A11" s="155"/>
      <c r="B11" s="11"/>
      <c r="C11" s="11"/>
      <c r="D11" s="11"/>
      <c r="E11" s="11"/>
      <c r="F11" s="11"/>
      <c r="G11" s="11"/>
      <c r="H11" s="11"/>
      <c r="I11" s="11"/>
    </row>
    <row r="12" spans="1:9" x14ac:dyDescent="0.25">
      <c r="A12" s="11" t="s">
        <v>40</v>
      </c>
      <c r="B12" s="11" t="s">
        <v>41</v>
      </c>
      <c r="C12" s="11"/>
      <c r="D12" s="341" t="str">
        <f>D2</f>
        <v>Bicicleta Ergométrica</v>
      </c>
      <c r="E12" s="341"/>
      <c r="F12" s="341" t="str">
        <f>F2</f>
        <v>Esteira</v>
      </c>
      <c r="G12" s="341"/>
      <c r="H12" s="341" t="str">
        <f>H2</f>
        <v>Elíptico</v>
      </c>
      <c r="I12" s="341"/>
    </row>
    <row r="13" spans="1:9" x14ac:dyDescent="0.25">
      <c r="A13" s="11"/>
      <c r="B13" s="343">
        <f>Planilha!D108</f>
        <v>0</v>
      </c>
      <c r="C13" s="343"/>
      <c r="D13" s="154"/>
      <c r="E13" s="154"/>
      <c r="F13" s="154"/>
      <c r="G13" s="154"/>
      <c r="H13" s="154"/>
      <c r="I13" s="154"/>
    </row>
    <row r="14" spans="1:9" x14ac:dyDescent="0.25">
      <c r="A14" s="344">
        <v>2</v>
      </c>
      <c r="B14" s="11">
        <f>B13</f>
        <v>0</v>
      </c>
      <c r="C14" s="11" t="b">
        <f>IF(AND(B14=D14),E14,IF(AND(B14=F14),G14,IF(AND(B14=H14),I14)))</f>
        <v>0</v>
      </c>
      <c r="D14" s="11" t="str">
        <f t="shared" ref="D14:I20" si="2">D4</f>
        <v>Bicicleta Ergométrica</v>
      </c>
      <c r="E14" s="11">
        <f t="shared" si="2"/>
        <v>0</v>
      </c>
      <c r="F14" s="11" t="str">
        <f t="shared" si="2"/>
        <v>Esteira</v>
      </c>
      <c r="G14" s="11">
        <f t="shared" si="2"/>
        <v>0</v>
      </c>
      <c r="H14" s="12" t="str">
        <f t="shared" si="2"/>
        <v>Elíptico</v>
      </c>
      <c r="I14" s="11">
        <f t="shared" si="2"/>
        <v>0</v>
      </c>
    </row>
    <row r="15" spans="1:9" x14ac:dyDescent="0.25">
      <c r="A15" s="344"/>
      <c r="B15" s="11">
        <f t="shared" ref="B15:B20" si="3">B14</f>
        <v>0</v>
      </c>
      <c r="C15" s="11" t="b">
        <f t="shared" ref="C15:C20" si="4">IF(AND(B15=D15),E15,IF(AND(B15=F15),G15,IF(AND(B15=H15),I15)))</f>
        <v>0</v>
      </c>
      <c r="D15" s="11" t="str">
        <f t="shared" si="2"/>
        <v>Bicicleta Ergométrica</v>
      </c>
      <c r="E15" s="11">
        <f t="shared" si="2"/>
        <v>0</v>
      </c>
      <c r="F15" s="11" t="str">
        <f t="shared" si="2"/>
        <v>Esteira</v>
      </c>
      <c r="G15" s="11">
        <f t="shared" si="2"/>
        <v>0</v>
      </c>
      <c r="H15" s="12" t="str">
        <f t="shared" si="2"/>
        <v>Elíptico</v>
      </c>
      <c r="I15" s="11">
        <f t="shared" si="2"/>
        <v>0</v>
      </c>
    </row>
    <row r="16" spans="1:9" x14ac:dyDescent="0.25">
      <c r="A16" s="344"/>
      <c r="B16" s="11">
        <f t="shared" si="3"/>
        <v>0</v>
      </c>
      <c r="C16" s="11" t="b">
        <f t="shared" si="4"/>
        <v>0</v>
      </c>
      <c r="D16" s="11" t="str">
        <f t="shared" si="2"/>
        <v>Bicicleta Ergométrica</v>
      </c>
      <c r="E16" s="11">
        <f t="shared" si="2"/>
        <v>0</v>
      </c>
      <c r="F16" s="11" t="str">
        <f t="shared" si="2"/>
        <v>Esteira</v>
      </c>
      <c r="G16" s="11">
        <f t="shared" si="2"/>
        <v>0</v>
      </c>
      <c r="H16" s="12" t="str">
        <f t="shared" si="2"/>
        <v>Elíptico</v>
      </c>
      <c r="I16" s="11">
        <f t="shared" si="2"/>
        <v>0</v>
      </c>
    </row>
    <row r="17" spans="1:9" x14ac:dyDescent="0.25">
      <c r="A17" s="344"/>
      <c r="B17" s="11">
        <f t="shared" si="3"/>
        <v>0</v>
      </c>
      <c r="C17" s="11" t="b">
        <f t="shared" si="4"/>
        <v>0</v>
      </c>
      <c r="D17" s="11" t="str">
        <f t="shared" si="2"/>
        <v>Bicicleta Ergométrica</v>
      </c>
      <c r="E17" s="11">
        <f t="shared" si="2"/>
        <v>0</v>
      </c>
      <c r="F17" s="11" t="str">
        <f t="shared" si="2"/>
        <v>Esteira</v>
      </c>
      <c r="G17" s="11">
        <f t="shared" si="2"/>
        <v>0</v>
      </c>
      <c r="H17" s="12" t="str">
        <f t="shared" si="2"/>
        <v>Elíptico</v>
      </c>
      <c r="I17" s="11">
        <f t="shared" si="2"/>
        <v>0</v>
      </c>
    </row>
    <row r="18" spans="1:9" x14ac:dyDescent="0.25">
      <c r="A18" s="344"/>
      <c r="B18" s="11">
        <f t="shared" si="3"/>
        <v>0</v>
      </c>
      <c r="C18" s="11" t="b">
        <f t="shared" si="4"/>
        <v>0</v>
      </c>
      <c r="D18" s="11" t="str">
        <f t="shared" si="2"/>
        <v>Bicicleta Ergométrica</v>
      </c>
      <c r="E18" s="11">
        <f t="shared" si="2"/>
        <v>0</v>
      </c>
      <c r="F18" s="11" t="str">
        <f t="shared" si="2"/>
        <v>Esteira</v>
      </c>
      <c r="G18" s="11">
        <f t="shared" si="2"/>
        <v>0</v>
      </c>
      <c r="H18" s="12" t="str">
        <f t="shared" si="2"/>
        <v>Elíptico</v>
      </c>
      <c r="I18" s="11">
        <f t="shared" si="2"/>
        <v>0</v>
      </c>
    </row>
    <row r="19" spans="1:9" x14ac:dyDescent="0.25">
      <c r="A19" s="344"/>
      <c r="B19" s="11">
        <f t="shared" si="3"/>
        <v>0</v>
      </c>
      <c r="C19" s="11" t="b">
        <f t="shared" si="4"/>
        <v>0</v>
      </c>
      <c r="D19" s="11" t="str">
        <f t="shared" si="2"/>
        <v>Bicicleta Ergométrica</v>
      </c>
      <c r="E19" s="11">
        <f t="shared" si="2"/>
        <v>0</v>
      </c>
      <c r="F19" s="11" t="str">
        <f t="shared" si="2"/>
        <v>Esteira</v>
      </c>
      <c r="G19" s="11">
        <f t="shared" si="2"/>
        <v>0</v>
      </c>
      <c r="H19" s="12" t="str">
        <f t="shared" si="2"/>
        <v>Elíptico</v>
      </c>
      <c r="I19" s="11">
        <f t="shared" si="2"/>
        <v>0</v>
      </c>
    </row>
    <row r="20" spans="1:9" x14ac:dyDescent="0.25">
      <c r="A20" s="344"/>
      <c r="B20" s="11">
        <f t="shared" si="3"/>
        <v>0</v>
      </c>
      <c r="C20" s="11" t="b">
        <f t="shared" si="4"/>
        <v>0</v>
      </c>
      <c r="D20" s="11" t="str">
        <f t="shared" si="2"/>
        <v>Bicicleta Ergométrica</v>
      </c>
      <c r="E20" s="11">
        <f t="shared" si="2"/>
        <v>0</v>
      </c>
      <c r="F20" s="11" t="str">
        <f t="shared" si="2"/>
        <v>Esteira</v>
      </c>
      <c r="G20" s="11">
        <f t="shared" si="2"/>
        <v>0</v>
      </c>
      <c r="H20" s="12" t="str">
        <f t="shared" si="2"/>
        <v>Elíptico</v>
      </c>
      <c r="I20" s="11">
        <f t="shared" si="2"/>
        <v>0</v>
      </c>
    </row>
    <row r="21" spans="1:9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A22" s="11" t="s">
        <v>40</v>
      </c>
      <c r="B22" s="11" t="s">
        <v>41</v>
      </c>
      <c r="C22" s="11"/>
      <c r="D22" s="341" t="str">
        <f>D12</f>
        <v>Bicicleta Ergométrica</v>
      </c>
      <c r="E22" s="341"/>
      <c r="F22" s="341" t="str">
        <f>F12</f>
        <v>Esteira</v>
      </c>
      <c r="G22" s="341"/>
      <c r="H22" s="341" t="str">
        <f>H12</f>
        <v>Elíptico</v>
      </c>
      <c r="I22" s="341"/>
    </row>
    <row r="23" spans="1:9" x14ac:dyDescent="0.25">
      <c r="A23" s="11"/>
      <c r="B23" s="343">
        <f>Planilha!D109</f>
        <v>0</v>
      </c>
      <c r="C23" s="343"/>
      <c r="D23" s="154"/>
      <c r="E23" s="154"/>
      <c r="F23" s="154"/>
      <c r="G23" s="154"/>
      <c r="H23" s="154"/>
      <c r="I23" s="154"/>
    </row>
    <row r="24" spans="1:9" x14ac:dyDescent="0.25">
      <c r="A24" s="344">
        <v>3</v>
      </c>
      <c r="B24" s="11">
        <f>B23</f>
        <v>0</v>
      </c>
      <c r="C24" s="11" t="b">
        <f>IF(AND(B24=D24),E24,IF(AND(B24=F24),G24,IF(AND(B24=H24),I24)))</f>
        <v>0</v>
      </c>
      <c r="D24" s="11" t="str">
        <f t="shared" ref="D24:I30" si="5">D14</f>
        <v>Bicicleta Ergométrica</v>
      </c>
      <c r="E24" s="11">
        <f t="shared" si="5"/>
        <v>0</v>
      </c>
      <c r="F24" s="11" t="str">
        <f t="shared" si="5"/>
        <v>Esteira</v>
      </c>
      <c r="G24" s="11">
        <f t="shared" si="5"/>
        <v>0</v>
      </c>
      <c r="H24" s="12" t="str">
        <f t="shared" si="5"/>
        <v>Elíptico</v>
      </c>
      <c r="I24" s="11">
        <f t="shared" si="5"/>
        <v>0</v>
      </c>
    </row>
    <row r="25" spans="1:9" x14ac:dyDescent="0.25">
      <c r="A25" s="344"/>
      <c r="B25" s="11">
        <f t="shared" ref="B25:B30" si="6">B24</f>
        <v>0</v>
      </c>
      <c r="C25" s="11" t="b">
        <f t="shared" ref="C25:C30" si="7">IF(AND(B25=D25),E25,IF(AND(B25=F25),G25,IF(AND(B25=H25),I25)))</f>
        <v>0</v>
      </c>
      <c r="D25" s="11" t="str">
        <f t="shared" si="5"/>
        <v>Bicicleta Ergométrica</v>
      </c>
      <c r="E25" s="11">
        <f t="shared" si="5"/>
        <v>0</v>
      </c>
      <c r="F25" s="11" t="str">
        <f t="shared" si="5"/>
        <v>Esteira</v>
      </c>
      <c r="G25" s="11">
        <f t="shared" si="5"/>
        <v>0</v>
      </c>
      <c r="H25" s="12" t="str">
        <f t="shared" si="5"/>
        <v>Elíptico</v>
      </c>
      <c r="I25" s="11">
        <f t="shared" si="5"/>
        <v>0</v>
      </c>
    </row>
    <row r="26" spans="1:9" x14ac:dyDescent="0.25">
      <c r="A26" s="344"/>
      <c r="B26" s="11">
        <f t="shared" si="6"/>
        <v>0</v>
      </c>
      <c r="C26" s="11" t="b">
        <f t="shared" si="7"/>
        <v>0</v>
      </c>
      <c r="D26" s="11" t="str">
        <f t="shared" si="5"/>
        <v>Bicicleta Ergométrica</v>
      </c>
      <c r="E26" s="11">
        <f t="shared" si="5"/>
        <v>0</v>
      </c>
      <c r="F26" s="11" t="str">
        <f t="shared" si="5"/>
        <v>Esteira</v>
      </c>
      <c r="G26" s="11">
        <f t="shared" si="5"/>
        <v>0</v>
      </c>
      <c r="H26" s="12" t="str">
        <f t="shared" si="5"/>
        <v>Elíptico</v>
      </c>
      <c r="I26" s="11">
        <f t="shared" si="5"/>
        <v>0</v>
      </c>
    </row>
    <row r="27" spans="1:9" x14ac:dyDescent="0.25">
      <c r="A27" s="344"/>
      <c r="B27" s="11">
        <f t="shared" si="6"/>
        <v>0</v>
      </c>
      <c r="C27" s="11" t="b">
        <f t="shared" si="7"/>
        <v>0</v>
      </c>
      <c r="D27" s="11" t="str">
        <f t="shared" si="5"/>
        <v>Bicicleta Ergométrica</v>
      </c>
      <c r="E27" s="11">
        <f t="shared" si="5"/>
        <v>0</v>
      </c>
      <c r="F27" s="11" t="str">
        <f t="shared" si="5"/>
        <v>Esteira</v>
      </c>
      <c r="G27" s="11">
        <f t="shared" si="5"/>
        <v>0</v>
      </c>
      <c r="H27" s="12" t="str">
        <f t="shared" si="5"/>
        <v>Elíptico</v>
      </c>
      <c r="I27" s="11">
        <f t="shared" si="5"/>
        <v>0</v>
      </c>
    </row>
    <row r="28" spans="1:9" x14ac:dyDescent="0.25">
      <c r="A28" s="344"/>
      <c r="B28" s="11">
        <f t="shared" si="6"/>
        <v>0</v>
      </c>
      <c r="C28" s="11" t="b">
        <f t="shared" si="7"/>
        <v>0</v>
      </c>
      <c r="D28" s="11" t="str">
        <f t="shared" si="5"/>
        <v>Bicicleta Ergométrica</v>
      </c>
      <c r="E28" s="11">
        <f t="shared" si="5"/>
        <v>0</v>
      </c>
      <c r="F28" s="11" t="str">
        <f t="shared" si="5"/>
        <v>Esteira</v>
      </c>
      <c r="G28" s="11">
        <f t="shared" si="5"/>
        <v>0</v>
      </c>
      <c r="H28" s="12" t="str">
        <f t="shared" si="5"/>
        <v>Elíptico</v>
      </c>
      <c r="I28" s="11">
        <f t="shared" si="5"/>
        <v>0</v>
      </c>
    </row>
    <row r="29" spans="1:9" x14ac:dyDescent="0.25">
      <c r="A29" s="344"/>
      <c r="B29" s="11">
        <f t="shared" si="6"/>
        <v>0</v>
      </c>
      <c r="C29" s="11" t="b">
        <f t="shared" si="7"/>
        <v>0</v>
      </c>
      <c r="D29" s="11" t="str">
        <f t="shared" si="5"/>
        <v>Bicicleta Ergométrica</v>
      </c>
      <c r="E29" s="11">
        <f t="shared" si="5"/>
        <v>0</v>
      </c>
      <c r="F29" s="11" t="str">
        <f t="shared" si="5"/>
        <v>Esteira</v>
      </c>
      <c r="G29" s="11">
        <f t="shared" si="5"/>
        <v>0</v>
      </c>
      <c r="H29" s="12" t="str">
        <f t="shared" si="5"/>
        <v>Elíptico</v>
      </c>
      <c r="I29" s="11">
        <f t="shared" si="5"/>
        <v>0</v>
      </c>
    </row>
    <row r="30" spans="1:9" x14ac:dyDescent="0.25">
      <c r="A30" s="344"/>
      <c r="B30" s="11">
        <f t="shared" si="6"/>
        <v>0</v>
      </c>
      <c r="C30" s="11" t="b">
        <f t="shared" si="7"/>
        <v>0</v>
      </c>
      <c r="D30" s="11" t="str">
        <f t="shared" si="5"/>
        <v>Bicicleta Ergométrica</v>
      </c>
      <c r="E30" s="11">
        <f t="shared" si="5"/>
        <v>0</v>
      </c>
      <c r="F30" s="11" t="str">
        <f t="shared" si="5"/>
        <v>Esteira</v>
      </c>
      <c r="G30" s="11">
        <f t="shared" si="5"/>
        <v>0</v>
      </c>
      <c r="H30" s="12" t="str">
        <f t="shared" si="5"/>
        <v>Elíptico</v>
      </c>
      <c r="I30" s="11">
        <f t="shared" si="5"/>
        <v>0</v>
      </c>
    </row>
  </sheetData>
  <sheetProtection password="CE24" sheet="1" objects="1" scenarios="1"/>
  <protectedRanges>
    <protectedRange sqref="E4:E10" name="Intervalo1"/>
    <protectedRange sqref="G4:G10" name="Intervalo2"/>
    <protectedRange sqref="E14:E20 E24:E30" name="Intervalo1_1"/>
    <protectedRange sqref="G14:G20 G24:G30" name="Intervalo2_1"/>
    <protectedRange sqref="I4:I10" name="Intervalo3_1"/>
    <protectedRange sqref="I24:I30" name="Intervalo3_4"/>
    <protectedRange sqref="I14:I20" name="Intervalo3_5"/>
  </protectedRanges>
  <mergeCells count="15">
    <mergeCell ref="B3:C3"/>
    <mergeCell ref="A4:A10"/>
    <mergeCell ref="A24:A30"/>
    <mergeCell ref="B13:C13"/>
    <mergeCell ref="A14:A20"/>
    <mergeCell ref="B23:C23"/>
    <mergeCell ref="D12:E12"/>
    <mergeCell ref="F12:G12"/>
    <mergeCell ref="H12:I12"/>
    <mergeCell ref="H22:I22"/>
    <mergeCell ref="D2:E2"/>
    <mergeCell ref="F2:G2"/>
    <mergeCell ref="H2:I2"/>
    <mergeCell ref="D22:E22"/>
    <mergeCell ref="F22:G2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0"/>
  <sheetViews>
    <sheetView workbookViewId="0">
      <selection activeCell="C224" sqref="C224"/>
    </sheetView>
  </sheetViews>
  <sheetFormatPr defaultRowHeight="15" x14ac:dyDescent="0.25"/>
  <sheetData>
    <row r="1" spans="1:33" x14ac:dyDescent="0.25">
      <c r="A1" s="342" t="s">
        <v>388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</row>
    <row r="2" spans="1:33" x14ac:dyDescent="0.25">
      <c r="A2" s="11" t="s">
        <v>40</v>
      </c>
      <c r="B2" s="11" t="s">
        <v>41</v>
      </c>
      <c r="C2" s="11"/>
      <c r="D2" s="341" t="str">
        <f>Exercício!B3</f>
        <v xml:space="preserve">Trapézio </v>
      </c>
      <c r="E2" s="341"/>
      <c r="F2" s="341" t="str">
        <f>Exercício!D3</f>
        <v>Ombro (Cla/Acr)</v>
      </c>
      <c r="G2" s="341"/>
      <c r="H2" s="341" t="str">
        <f>Exercício!F3</f>
        <v>Ombro (Esp)</v>
      </c>
      <c r="I2" s="341"/>
      <c r="J2" s="341" t="str">
        <f>Exercício!H3</f>
        <v>Costa</v>
      </c>
      <c r="K2" s="341"/>
      <c r="L2" s="341" t="str">
        <f>Exercício!J3</f>
        <v>Peito</v>
      </c>
      <c r="M2" s="341"/>
      <c r="N2" s="341" t="str">
        <f>Exercício!L3</f>
        <v>Bíceps</v>
      </c>
      <c r="O2" s="341"/>
      <c r="P2" s="341" t="str">
        <f>Exercício!N3</f>
        <v>Tríceps</v>
      </c>
      <c r="Q2" s="341"/>
      <c r="R2" s="341" t="str">
        <f>Exercício!P3</f>
        <v>AnteBraço</v>
      </c>
      <c r="S2" s="341"/>
      <c r="T2" s="341" t="str">
        <f>Exercício!R3</f>
        <v xml:space="preserve">Glúteo </v>
      </c>
      <c r="U2" s="341"/>
      <c r="V2" s="341" t="str">
        <f>Exercício!T3</f>
        <v xml:space="preserve">Abdutor </v>
      </c>
      <c r="W2" s="341"/>
      <c r="X2" s="341" t="str">
        <f>Exercício!V3</f>
        <v xml:space="preserve">Adutor </v>
      </c>
      <c r="Y2" s="341"/>
      <c r="Z2" s="341" t="str">
        <f>Exercício!X3</f>
        <v>Coxa (Ant)</v>
      </c>
      <c r="AA2" s="341"/>
      <c r="AB2" s="341" t="str">
        <f>Exercício!Z3</f>
        <v>Coxa (Pos)</v>
      </c>
      <c r="AC2" s="341"/>
      <c r="AD2" s="341" t="str">
        <f>Exercício!AB3</f>
        <v>Perna</v>
      </c>
      <c r="AE2" s="341"/>
      <c r="AF2" s="341" t="str">
        <f>Exercício!AD3</f>
        <v>Abdominal</v>
      </c>
      <c r="AG2" s="341"/>
    </row>
    <row r="3" spans="1:33" x14ac:dyDescent="0.25">
      <c r="A3" s="11"/>
      <c r="B3" s="343" t="str">
        <f>Planilha!D135</f>
        <v>Costa</v>
      </c>
      <c r="C3" s="343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3" x14ac:dyDescent="0.25">
      <c r="A4" s="344">
        <v>1</v>
      </c>
      <c r="B4" s="11" t="str">
        <f>B3</f>
        <v>Costa</v>
      </c>
      <c r="C4" s="11" t="str">
        <f>IF(AND(B4=D4),E4,IF(AND(B4=F4),G4,IF(AND(B4=H4),I4,IF(AND(B4=J4),K4,IF(AND(B4=L4),M4,IF(AND(B4=N4),O4,IF(AND(B4=P4),Q4,IF(AND(B4=R4),S4,IF(AND(B4=T4),U4,IF(AND(B4=V4),W4,IF(AND(B4=X4),Y4,IF(AND(B4=Z4),AA4,IF(AND(B4=AB4),AC4,IF(AND(B4=AD4),AE4,IF(AND(B4=AF4),AG4," ")))))))))))))))</f>
        <v>Puxada à frente</v>
      </c>
      <c r="D4" s="11" t="str">
        <f>Exercício!B4</f>
        <v xml:space="preserve">Trapézio </v>
      </c>
      <c r="E4" s="11" t="str">
        <f>Exercício!C4</f>
        <v>Elevação de ombros</v>
      </c>
      <c r="F4" s="11" t="str">
        <f>Exercício!D4</f>
        <v>Ombro (Cla/Acr)</v>
      </c>
      <c r="G4" s="11" t="str">
        <f>Exercício!E4</f>
        <v>Desenvolvimento</v>
      </c>
      <c r="H4" s="12" t="str">
        <f>Exercício!F4</f>
        <v>Ombro (Esp)</v>
      </c>
      <c r="I4" s="11" t="str">
        <f>Exercício!G4</f>
        <v>Voador inv.</v>
      </c>
      <c r="J4" s="12" t="str">
        <f>Exercício!H4</f>
        <v>Costa</v>
      </c>
      <c r="K4" s="11" t="str">
        <f>Exercício!I4</f>
        <v>Puxada à frente</v>
      </c>
      <c r="L4" s="12" t="str">
        <f>Exercício!J4</f>
        <v>Peito</v>
      </c>
      <c r="M4" s="11" t="str">
        <f>Exercício!K4</f>
        <v>Supino</v>
      </c>
      <c r="N4" s="12" t="str">
        <f>Exercício!L4</f>
        <v>Bíceps</v>
      </c>
      <c r="O4" s="11" t="str">
        <f>Exercício!M4</f>
        <v>Rosca direta</v>
      </c>
      <c r="P4" s="12" t="str">
        <f>Exercício!N4</f>
        <v>Tríceps</v>
      </c>
      <c r="Q4" s="11" t="str">
        <f>Exercício!O4</f>
        <v>Rosca testa</v>
      </c>
      <c r="R4" s="11" t="str">
        <f>Exercício!P4</f>
        <v>AnteBraço</v>
      </c>
      <c r="S4" s="11" t="str">
        <f>Exercício!Q4</f>
        <v>Rosca punho</v>
      </c>
      <c r="T4" s="11" t="str">
        <f>Exercício!R4</f>
        <v xml:space="preserve">Glúteo </v>
      </c>
      <c r="U4" s="11" t="str">
        <f>Exercício!S4</f>
        <v>Glúteo em pé</v>
      </c>
      <c r="V4" s="12" t="str">
        <f>Exercício!T4</f>
        <v xml:space="preserve">Abdutor </v>
      </c>
      <c r="W4" s="11" t="str">
        <f>Exercício!U4</f>
        <v>Abdutor maq.</v>
      </c>
      <c r="X4" s="12" t="str">
        <f>Exercício!V4</f>
        <v xml:space="preserve">Adutor </v>
      </c>
      <c r="Y4" s="11" t="str">
        <f>Exercício!W4</f>
        <v>Adutor maq</v>
      </c>
      <c r="Z4" s="12" t="str">
        <f>Exercício!X4</f>
        <v>Coxa (Ant)</v>
      </c>
      <c r="AA4" s="11" t="str">
        <f>Exercício!Y4</f>
        <v>Agachamento</v>
      </c>
      <c r="AB4" s="12" t="str">
        <f>Exercício!Z4</f>
        <v>Coxa (Pos)</v>
      </c>
      <c r="AC4" s="11" t="str">
        <f>Exercício!AA4</f>
        <v>Stiff</v>
      </c>
      <c r="AD4" s="12" t="str">
        <f>Exercício!AB4</f>
        <v>Perna</v>
      </c>
      <c r="AE4" s="11" t="str">
        <f>Exercício!AC4</f>
        <v>Gêmeos em pé</v>
      </c>
      <c r="AF4" s="12" t="str">
        <f>Exercício!AD4</f>
        <v>Abdominal</v>
      </c>
      <c r="AG4" s="11" t="str">
        <f>Exercício!AE4</f>
        <v>Elevação de pernas</v>
      </c>
    </row>
    <row r="5" spans="1:33" x14ac:dyDescent="0.25">
      <c r="A5" s="344"/>
      <c r="B5" s="11" t="str">
        <f t="shared" ref="B5:B20" si="0">B4</f>
        <v>Costa</v>
      </c>
      <c r="C5" s="11" t="str">
        <f t="shared" ref="C5:C20" si="1">IF(AND(B5=D5),E5,IF(AND(B5=F5),G5,IF(AND(B5=H5),I5,IF(AND(B5=J5),K5,IF(AND(B5=L5),M5,IF(AND(B5=N5),O5,IF(AND(B5=P5),Q5,IF(AND(B5=R5),S5,IF(AND(B5=T5),U5,IF(AND(B5=V5),W5,IF(AND(B5=X5),Y5,IF(AND(B5=Z5),AA5,IF(AND(B5=AB5),AC5,IF(AND(B5=AD5),AE5,IF(AND(B5=AF5),AG5," ")))))))))))))))</f>
        <v>Remada sentada</v>
      </c>
      <c r="D5" s="11" t="str">
        <f>Exercício!B5</f>
        <v xml:space="preserve">Trapézio </v>
      </c>
      <c r="E5" s="11" t="str">
        <f>Exercício!C5</f>
        <v>Remada alta</v>
      </c>
      <c r="F5" s="11" t="str">
        <f>Exercício!D5</f>
        <v>Ombro (Cla/Acr)</v>
      </c>
      <c r="G5" s="11" t="str">
        <f>Exercício!E5</f>
        <v>Levantamento lateral</v>
      </c>
      <c r="H5" s="12" t="str">
        <f>Exercício!F5</f>
        <v>Ombro (Esp)</v>
      </c>
      <c r="I5" s="11" t="str">
        <f>Exercício!G5</f>
        <v>Crucifixo inv.</v>
      </c>
      <c r="J5" s="12" t="str">
        <f>Exercício!H5</f>
        <v>Costa</v>
      </c>
      <c r="K5" s="11" t="str">
        <f>Exercício!I5</f>
        <v>Remada sentada</v>
      </c>
      <c r="L5" s="12" t="str">
        <f>Exercício!J5</f>
        <v>Peito</v>
      </c>
      <c r="M5" s="11" t="str">
        <f>Exercício!K5</f>
        <v>Supino inclinado</v>
      </c>
      <c r="N5" s="12" t="str">
        <f>Exercício!L5</f>
        <v>Bíceps</v>
      </c>
      <c r="O5" s="11" t="str">
        <f>Exercício!M5</f>
        <v>Rosca alternada</v>
      </c>
      <c r="P5" s="12" t="str">
        <f>Exercício!N5</f>
        <v>Tríceps</v>
      </c>
      <c r="Q5" s="11" t="str">
        <f>Exercício!O5</f>
        <v>Rosca francesa</v>
      </c>
      <c r="R5" s="11" t="str">
        <f>Exercício!P5</f>
        <v>AnteBraço</v>
      </c>
      <c r="S5" s="11" t="str">
        <f>Exercício!Q5</f>
        <v>Rosca punho inv.</v>
      </c>
      <c r="T5" s="11" t="str">
        <f>Exercício!R5</f>
        <v xml:space="preserve">Glúteo </v>
      </c>
      <c r="U5" s="11" t="str">
        <f>Exercício!S5</f>
        <v>Glúteo 4 apoios</v>
      </c>
      <c r="V5" s="12" t="str">
        <f>Exercício!T5</f>
        <v xml:space="preserve">Abdutor </v>
      </c>
      <c r="W5" s="11" t="str">
        <f>Exercício!U5</f>
        <v>Abdutor apo.</v>
      </c>
      <c r="X5" s="12" t="str">
        <f>Exercício!V5</f>
        <v xml:space="preserve">Adutor </v>
      </c>
      <c r="Y5" s="11" t="str">
        <f>Exercício!W5</f>
        <v>Adutor apo.</v>
      </c>
      <c r="Z5" s="12" t="str">
        <f>Exercício!X5</f>
        <v>Coxa (Ant)</v>
      </c>
      <c r="AA5" s="11" t="str">
        <f>Exercício!Y5</f>
        <v>Agachamento hack</v>
      </c>
      <c r="AB5" s="12" t="str">
        <f>Exercício!Z5</f>
        <v>Coxa (Pos)</v>
      </c>
      <c r="AC5" s="11" t="str">
        <f>Exercício!AA5</f>
        <v>Flexão de perna</v>
      </c>
      <c r="AD5" s="12" t="str">
        <f>Exercício!AB5</f>
        <v>Perna</v>
      </c>
      <c r="AE5" s="11" t="str">
        <f>Exercício!AC5</f>
        <v>Gêmeos sentado</v>
      </c>
      <c r="AF5" s="12" t="str">
        <f>Exercício!AD5</f>
        <v>Abdominal</v>
      </c>
      <c r="AG5" s="11" t="str">
        <f>Exercício!AE5</f>
        <v>Supra-abdominal</v>
      </c>
    </row>
    <row r="6" spans="1:33" x14ac:dyDescent="0.25">
      <c r="A6" s="344"/>
      <c r="B6" s="11" t="str">
        <f t="shared" si="0"/>
        <v>Costa</v>
      </c>
      <c r="C6" s="11" t="str">
        <f t="shared" si="1"/>
        <v>Remada unilteral</v>
      </c>
      <c r="D6" s="11" t="str">
        <f>Exercício!B6</f>
        <v xml:space="preserve">Trapézio </v>
      </c>
      <c r="E6" s="11">
        <f>Exercício!C6</f>
        <v>0</v>
      </c>
      <c r="F6" s="11" t="str">
        <f>Exercício!D6</f>
        <v>Ombro (Cla/Acr)</v>
      </c>
      <c r="G6" s="11" t="str">
        <f>Exercício!E6</f>
        <v>Elevação frontal</v>
      </c>
      <c r="H6" s="12" t="str">
        <f>Exercício!F6</f>
        <v>Ombro (Esp)</v>
      </c>
      <c r="I6" s="11">
        <f>Exercício!G6</f>
        <v>0</v>
      </c>
      <c r="J6" s="12" t="str">
        <f>Exercício!H6</f>
        <v>Costa</v>
      </c>
      <c r="K6" s="11" t="str">
        <f>Exercício!I6</f>
        <v>Remada unilteral</v>
      </c>
      <c r="L6" s="12" t="str">
        <f>Exercício!J6</f>
        <v>Peito</v>
      </c>
      <c r="M6" s="11" t="str">
        <f>Exercício!K6</f>
        <v>Supino declinado</v>
      </c>
      <c r="N6" s="12" t="str">
        <f>Exercício!L6</f>
        <v>Bíceps</v>
      </c>
      <c r="O6" s="11" t="str">
        <f>Exercício!M6</f>
        <v>Rosca concentrada</v>
      </c>
      <c r="P6" s="12" t="str">
        <f>Exercício!N6</f>
        <v>Tríceps</v>
      </c>
      <c r="Q6" s="11" t="str">
        <f>Exercício!O6</f>
        <v>Extensão de cotovelo (cabo)</v>
      </c>
      <c r="R6" s="11" t="str">
        <f>Exercício!P6</f>
        <v>AnteBraço</v>
      </c>
      <c r="S6" s="11" t="str">
        <f>Exercício!Q6</f>
        <v>Rosca direta peg. pro.</v>
      </c>
      <c r="T6" s="11" t="str">
        <f>Exercício!R6</f>
        <v xml:space="preserve">Glúteo </v>
      </c>
      <c r="U6" s="11">
        <f>Exercício!S6</f>
        <v>0</v>
      </c>
      <c r="V6" s="12" t="str">
        <f>Exercício!T6</f>
        <v xml:space="preserve">Abdutor </v>
      </c>
      <c r="W6" s="11" t="str">
        <f>Exercício!U6</f>
        <v>Abdutor cabo</v>
      </c>
      <c r="X6" s="12" t="str">
        <f>Exercício!V6</f>
        <v xml:space="preserve">Adutor </v>
      </c>
      <c r="Y6" s="11" t="str">
        <f>Exercício!W6</f>
        <v>Adutor cabo</v>
      </c>
      <c r="Z6" s="12" t="str">
        <f>Exercício!X6</f>
        <v>Coxa (Ant)</v>
      </c>
      <c r="AA6" s="11" t="str">
        <f>Exercício!Y6</f>
        <v>Extensão de perna</v>
      </c>
      <c r="AB6" s="12" t="str">
        <f>Exercício!Z6</f>
        <v>Coxa (Pos)</v>
      </c>
      <c r="AC6" s="11" t="str">
        <f>Exercício!AA6</f>
        <v>Flexora em pé</v>
      </c>
      <c r="AD6" s="12" t="str">
        <f>Exercício!AB6</f>
        <v>Perna</v>
      </c>
      <c r="AE6" s="11" t="str">
        <f>Exercício!AC6</f>
        <v>Burrinho maq.</v>
      </c>
      <c r="AF6" s="12" t="str">
        <f>Exercício!AD6</f>
        <v>Abdominal</v>
      </c>
      <c r="AG6" s="11" t="str">
        <f>Exercício!AE6</f>
        <v>Flexão lateral</v>
      </c>
    </row>
    <row r="7" spans="1:33" x14ac:dyDescent="0.25">
      <c r="A7" s="344"/>
      <c r="B7" s="11" t="str">
        <f t="shared" si="0"/>
        <v>Costa</v>
      </c>
      <c r="C7" s="11" t="str">
        <f t="shared" si="1"/>
        <v>Remada curvada</v>
      </c>
      <c r="D7" s="11" t="str">
        <f>Exercício!B7</f>
        <v xml:space="preserve">Trapézio </v>
      </c>
      <c r="E7" s="11">
        <f>Exercício!C7</f>
        <v>0</v>
      </c>
      <c r="F7" s="11" t="str">
        <f>Exercício!D7</f>
        <v>Ombro (Cla/Acr)</v>
      </c>
      <c r="G7" s="11">
        <f>Exercício!E7</f>
        <v>0</v>
      </c>
      <c r="H7" s="12" t="str">
        <f>Exercício!F7</f>
        <v>Ombro (Esp)</v>
      </c>
      <c r="I7" s="11">
        <f>Exercício!G7</f>
        <v>0</v>
      </c>
      <c r="J7" s="12" t="str">
        <f>Exercício!H7</f>
        <v>Costa</v>
      </c>
      <c r="K7" s="11" t="str">
        <f>Exercício!I7</f>
        <v>Remada curvada</v>
      </c>
      <c r="L7" s="12" t="str">
        <f>Exercício!J7</f>
        <v>Peito</v>
      </c>
      <c r="M7" s="11" t="str">
        <f>Exercício!K7</f>
        <v>Crucifixo</v>
      </c>
      <c r="N7" s="12" t="str">
        <f>Exercício!L7</f>
        <v>Bíceps</v>
      </c>
      <c r="O7" s="11" t="str">
        <f>Exercício!M7</f>
        <v>Rosca scott</v>
      </c>
      <c r="P7" s="12" t="str">
        <f>Exercício!N7</f>
        <v>Tríceps</v>
      </c>
      <c r="Q7" s="11">
        <f>Exercício!O7</f>
        <v>0</v>
      </c>
      <c r="R7" s="11" t="str">
        <f>Exercício!P7</f>
        <v>AnteBraço</v>
      </c>
      <c r="S7" s="11" t="str">
        <f>Exercício!Q7</f>
        <v>Extensão de cotovelo</v>
      </c>
      <c r="T7" s="11" t="str">
        <f>Exercício!R7</f>
        <v xml:space="preserve">Glúteo </v>
      </c>
      <c r="U7" s="11">
        <f>Exercício!S7</f>
        <v>0</v>
      </c>
      <c r="V7" s="12" t="str">
        <f>Exercício!T7</f>
        <v xml:space="preserve">Abdutor </v>
      </c>
      <c r="W7" s="11">
        <f>Exercício!U7</f>
        <v>0</v>
      </c>
      <c r="X7" s="12" t="str">
        <f>Exercício!V7</f>
        <v xml:space="preserve">Adutor </v>
      </c>
      <c r="Y7" s="11">
        <f>Exercício!W7</f>
        <v>0</v>
      </c>
      <c r="Z7" s="12" t="str">
        <f>Exercício!X7</f>
        <v>Coxa (Ant)</v>
      </c>
      <c r="AA7" s="11" t="str">
        <f>Exercício!Y7</f>
        <v>Leg press</v>
      </c>
      <c r="AB7" s="12" t="str">
        <f>Exercício!Z7</f>
        <v>Coxa (Pos)</v>
      </c>
      <c r="AC7" s="11" t="str">
        <f>Exercício!AA7</f>
        <v>Flexora sentado</v>
      </c>
      <c r="AD7" s="12" t="str">
        <f>Exercício!AB7</f>
        <v>Perna</v>
      </c>
      <c r="AE7" s="11" t="str">
        <f>Exercício!AC7</f>
        <v>Tibial</v>
      </c>
      <c r="AF7" s="12" t="str">
        <f>Exercício!AD7</f>
        <v>Abdominal</v>
      </c>
      <c r="AG7" s="11">
        <f>Exercício!AE7</f>
        <v>0</v>
      </c>
    </row>
    <row r="8" spans="1:33" x14ac:dyDescent="0.25">
      <c r="A8" s="344"/>
      <c r="B8" s="11" t="str">
        <f t="shared" si="0"/>
        <v>Costa</v>
      </c>
      <c r="C8" s="11" t="str">
        <f t="shared" si="1"/>
        <v>Levantamento terra</v>
      </c>
      <c r="D8" s="11" t="str">
        <f>Exercício!B8</f>
        <v xml:space="preserve">Trapézio </v>
      </c>
      <c r="E8" s="11">
        <f>Exercício!C8</f>
        <v>0</v>
      </c>
      <c r="F8" s="11" t="str">
        <f>Exercício!D8</f>
        <v>Ombro (Cla/Acr)</v>
      </c>
      <c r="G8" s="11">
        <f>Exercício!E8</f>
        <v>0</v>
      </c>
      <c r="H8" s="12" t="str">
        <f>Exercício!F8</f>
        <v>Ombro (Esp)</v>
      </c>
      <c r="I8" s="11">
        <f>Exercício!G8</f>
        <v>0</v>
      </c>
      <c r="J8" s="12" t="str">
        <f>Exercício!H8</f>
        <v>Costa</v>
      </c>
      <c r="K8" s="11" t="str">
        <f>Exercício!I8</f>
        <v>Levantamento terra</v>
      </c>
      <c r="L8" s="12" t="str">
        <f>Exercício!J8</f>
        <v>Peito</v>
      </c>
      <c r="M8" s="11" t="str">
        <f>Exercício!K8</f>
        <v>Cross over</v>
      </c>
      <c r="N8" s="12" t="str">
        <f>Exercício!L8</f>
        <v>Bíceps</v>
      </c>
      <c r="O8" s="11">
        <f>Exercício!M8</f>
        <v>0</v>
      </c>
      <c r="P8" s="12" t="str">
        <f>Exercício!N8</f>
        <v>Tríceps</v>
      </c>
      <c r="Q8" s="11">
        <f>Exercício!O8</f>
        <v>0</v>
      </c>
      <c r="R8" s="11" t="str">
        <f>Exercício!P8</f>
        <v>AnteBraço</v>
      </c>
      <c r="S8" s="11" t="str">
        <f>Exercício!Q8</f>
        <v>Extensão cot. uni.</v>
      </c>
      <c r="T8" s="11" t="str">
        <f>Exercício!R8</f>
        <v xml:space="preserve">Glúteo </v>
      </c>
      <c r="U8" s="11">
        <f>Exercício!S8</f>
        <v>0</v>
      </c>
      <c r="V8" s="12" t="str">
        <f>Exercício!T8</f>
        <v xml:space="preserve">Abdutor </v>
      </c>
      <c r="W8" s="11">
        <f>Exercício!U8</f>
        <v>0</v>
      </c>
      <c r="X8" s="12" t="str">
        <f>Exercício!V8</f>
        <v xml:space="preserve">Adutor </v>
      </c>
      <c r="Y8" s="11">
        <f>Exercício!W8</f>
        <v>0</v>
      </c>
      <c r="Z8" s="12" t="str">
        <f>Exercício!X8</f>
        <v>Coxa (Ant)</v>
      </c>
      <c r="AA8" s="11" t="str">
        <f>Exercício!Y8</f>
        <v>Avanço</v>
      </c>
      <c r="AB8" s="12" t="str">
        <f>Exercício!Z8</f>
        <v>Coxa (Pos)</v>
      </c>
      <c r="AC8" s="11">
        <f>Exercício!AA8</f>
        <v>0</v>
      </c>
      <c r="AD8" s="12" t="str">
        <f>Exercício!AB8</f>
        <v>Perna</v>
      </c>
      <c r="AE8" s="11">
        <f>Exercício!AC8</f>
        <v>0</v>
      </c>
      <c r="AF8" s="12" t="str">
        <f>Exercício!AD8</f>
        <v>Abdominal</v>
      </c>
      <c r="AG8" s="11">
        <f>Exercício!AE8</f>
        <v>0</v>
      </c>
    </row>
    <row r="9" spans="1:33" x14ac:dyDescent="0.25">
      <c r="A9" s="344"/>
      <c r="B9" s="11" t="str">
        <f t="shared" si="0"/>
        <v>Costa</v>
      </c>
      <c r="C9" s="11" t="str">
        <f t="shared" si="1"/>
        <v>Hiperextensão</v>
      </c>
      <c r="D9" s="11" t="str">
        <f>Exercício!B9</f>
        <v xml:space="preserve">Trapézio </v>
      </c>
      <c r="E9" s="11">
        <f>Exercício!C9</f>
        <v>0</v>
      </c>
      <c r="F9" s="11" t="str">
        <f>Exercício!D9</f>
        <v>Ombro (Cla/Acr)</v>
      </c>
      <c r="G9" s="11">
        <f>Exercício!E9</f>
        <v>0</v>
      </c>
      <c r="H9" s="12" t="str">
        <f>Exercício!F9</f>
        <v>Ombro (Esp)</v>
      </c>
      <c r="I9" s="11">
        <f>Exercício!G9</f>
        <v>0</v>
      </c>
      <c r="J9" s="12" t="str">
        <f>Exercício!H9</f>
        <v>Costa</v>
      </c>
      <c r="K9" s="11" t="str">
        <f>Exercício!I9</f>
        <v>Hiperextensão</v>
      </c>
      <c r="L9" s="12" t="str">
        <f>Exercício!J9</f>
        <v>Peito</v>
      </c>
      <c r="M9" s="11" t="str">
        <f>Exercício!K9</f>
        <v>Voador</v>
      </c>
      <c r="N9" s="12" t="str">
        <f>Exercício!L9</f>
        <v>Bíceps</v>
      </c>
      <c r="O9" s="11">
        <f>Exercício!M9</f>
        <v>0</v>
      </c>
      <c r="P9" s="12" t="str">
        <f>Exercício!N9</f>
        <v>Tríceps</v>
      </c>
      <c r="Q9" s="11">
        <f>Exercício!O9</f>
        <v>0</v>
      </c>
      <c r="R9" s="11" t="str">
        <f>Exercício!P9</f>
        <v>AnteBraço</v>
      </c>
      <c r="S9" s="11" t="str">
        <f>Exercício!Q9</f>
        <v>Tríceps uni. Curvado</v>
      </c>
      <c r="T9" s="11" t="str">
        <f>Exercício!R9</f>
        <v xml:space="preserve">Glúteo </v>
      </c>
      <c r="U9" s="11">
        <f>Exercício!S9</f>
        <v>0</v>
      </c>
      <c r="V9" s="12" t="str">
        <f>Exercício!T9</f>
        <v xml:space="preserve">Abdutor </v>
      </c>
      <c r="W9" s="11">
        <f>Exercício!U9</f>
        <v>0</v>
      </c>
      <c r="X9" s="12" t="str">
        <f>Exercício!V9</f>
        <v xml:space="preserve">Adutor </v>
      </c>
      <c r="Y9" s="11">
        <f>Exercício!W9</f>
        <v>0</v>
      </c>
      <c r="Z9" s="12" t="str">
        <f>Exercício!X9</f>
        <v>Coxa (Ant)</v>
      </c>
      <c r="AA9" s="11">
        <f>Exercício!Y9</f>
        <v>0</v>
      </c>
      <c r="AB9" s="12" t="str">
        <f>Exercício!Z9</f>
        <v>Coxa (Pos)</v>
      </c>
      <c r="AC9" s="11">
        <f>Exercício!AA9</f>
        <v>0</v>
      </c>
      <c r="AD9" s="12" t="str">
        <f>Exercício!AB9</f>
        <v>Perna</v>
      </c>
      <c r="AE9" s="11">
        <f>Exercício!AC9</f>
        <v>0</v>
      </c>
      <c r="AF9" s="12" t="str">
        <f>Exercício!AD9</f>
        <v>Abdominal</v>
      </c>
      <c r="AG9" s="11">
        <f>Exercício!AE9</f>
        <v>0</v>
      </c>
    </row>
    <row r="10" spans="1:33" x14ac:dyDescent="0.25">
      <c r="A10" s="344"/>
      <c r="B10" s="11" t="str">
        <f t="shared" si="0"/>
        <v>Costa</v>
      </c>
      <c r="C10" s="11">
        <f t="shared" si="1"/>
        <v>0</v>
      </c>
      <c r="D10" s="11" t="str">
        <f>Exercício!B10</f>
        <v xml:space="preserve">Trapézio </v>
      </c>
      <c r="E10" s="11">
        <f>Exercício!C10</f>
        <v>0</v>
      </c>
      <c r="F10" s="11" t="str">
        <f>Exercício!D10</f>
        <v>Ombro (Cla/Acr)</v>
      </c>
      <c r="G10" s="11">
        <f>Exercício!E10</f>
        <v>0</v>
      </c>
      <c r="H10" s="12" t="str">
        <f>Exercício!F10</f>
        <v>Ombro (Esp)</v>
      </c>
      <c r="I10" s="11">
        <f>Exercício!G10</f>
        <v>0</v>
      </c>
      <c r="J10" s="12" t="str">
        <f>Exercício!H10</f>
        <v>Costa</v>
      </c>
      <c r="K10" s="11">
        <f>Exercício!I10</f>
        <v>0</v>
      </c>
      <c r="L10" s="12" t="str">
        <f>Exercício!J10</f>
        <v>Peito</v>
      </c>
      <c r="M10" s="11" t="str">
        <f>Exercício!K10</f>
        <v>Paralelas</v>
      </c>
      <c r="N10" s="12" t="str">
        <f>Exercício!L10</f>
        <v>Bíceps</v>
      </c>
      <c r="O10" s="11">
        <f>Exercício!M10</f>
        <v>0</v>
      </c>
      <c r="P10" s="12" t="str">
        <f>Exercício!N10</f>
        <v>Tríceps</v>
      </c>
      <c r="Q10" s="11">
        <f>Exercício!O10</f>
        <v>0</v>
      </c>
      <c r="R10" s="11" t="str">
        <f>Exercício!P10</f>
        <v>AnteBraço</v>
      </c>
      <c r="S10" s="11">
        <f>Exercício!Q10</f>
        <v>0</v>
      </c>
      <c r="T10" s="11" t="str">
        <f>Exercício!R10</f>
        <v xml:space="preserve">Glúteo </v>
      </c>
      <c r="U10" s="11">
        <f>Exercício!S10</f>
        <v>0</v>
      </c>
      <c r="V10" s="12" t="str">
        <f>Exercício!T10</f>
        <v xml:space="preserve">Abdutor </v>
      </c>
      <c r="W10" s="11">
        <f>Exercício!U10</f>
        <v>0</v>
      </c>
      <c r="X10" s="12" t="str">
        <f>Exercício!V10</f>
        <v xml:space="preserve">Adutor </v>
      </c>
      <c r="Y10" s="11">
        <f>Exercício!W10</f>
        <v>0</v>
      </c>
      <c r="Z10" s="12" t="str">
        <f>Exercício!X10</f>
        <v>Coxa (Ant)</v>
      </c>
      <c r="AA10" s="11">
        <f>Exercício!Y10</f>
        <v>0</v>
      </c>
      <c r="AB10" s="12" t="str">
        <f>Exercício!Z10</f>
        <v>Coxa (Pos)</v>
      </c>
      <c r="AC10" s="11">
        <f>Exercício!AA10</f>
        <v>0</v>
      </c>
      <c r="AD10" s="12" t="str">
        <f>Exercício!AB10</f>
        <v>Perna</v>
      </c>
      <c r="AE10" s="11">
        <f>Exercício!AC10</f>
        <v>0</v>
      </c>
      <c r="AF10" s="12" t="str">
        <f>Exercício!AD10</f>
        <v>Abdominal</v>
      </c>
      <c r="AG10" s="11">
        <f>Exercício!AE10</f>
        <v>0</v>
      </c>
    </row>
    <row r="11" spans="1:33" x14ac:dyDescent="0.25">
      <c r="A11" s="344"/>
      <c r="B11" s="11" t="str">
        <f t="shared" si="0"/>
        <v>Costa</v>
      </c>
      <c r="C11" s="11">
        <f t="shared" si="1"/>
        <v>0</v>
      </c>
      <c r="D11" s="11" t="str">
        <f>Exercício!B11</f>
        <v xml:space="preserve">Trapézio </v>
      </c>
      <c r="E11" s="11">
        <f>Exercício!C11</f>
        <v>0</v>
      </c>
      <c r="F11" s="11" t="str">
        <f>Exercício!D11</f>
        <v>Ombro (Cla/Acr)</v>
      </c>
      <c r="G11" s="11">
        <f>Exercício!E11</f>
        <v>0</v>
      </c>
      <c r="H11" s="12" t="str">
        <f>Exercício!F11</f>
        <v>Ombro (Esp)</v>
      </c>
      <c r="I11" s="11">
        <f>Exercício!G11</f>
        <v>0</v>
      </c>
      <c r="J11" s="12" t="str">
        <f>Exercício!H11</f>
        <v>Costa</v>
      </c>
      <c r="K11" s="11">
        <f>Exercício!I11</f>
        <v>0</v>
      </c>
      <c r="L11" s="12" t="str">
        <f>Exercício!J11</f>
        <v>Peito</v>
      </c>
      <c r="M11" s="11">
        <f>Exercício!K11</f>
        <v>0</v>
      </c>
      <c r="N11" s="12" t="str">
        <f>Exercício!L11</f>
        <v>Bíceps</v>
      </c>
      <c r="O11" s="11">
        <f>Exercício!M11</f>
        <v>0</v>
      </c>
      <c r="P11" s="12" t="str">
        <f>Exercício!N11</f>
        <v>Tríceps</v>
      </c>
      <c r="Q11" s="11">
        <f>Exercício!O11</f>
        <v>0</v>
      </c>
      <c r="R11" s="11" t="str">
        <f>Exercício!P11</f>
        <v>AnteBraço</v>
      </c>
      <c r="S11" s="11">
        <f>Exercício!Q11</f>
        <v>0</v>
      </c>
      <c r="T11" s="11" t="str">
        <f>Exercício!R11</f>
        <v xml:space="preserve">Glúteo </v>
      </c>
      <c r="U11" s="11">
        <f>Exercício!S11</f>
        <v>0</v>
      </c>
      <c r="V11" s="12" t="str">
        <f>Exercício!T11</f>
        <v xml:space="preserve">Abdutor </v>
      </c>
      <c r="W11" s="11">
        <f>Exercício!U11</f>
        <v>0</v>
      </c>
      <c r="X11" s="12" t="str">
        <f>Exercício!V11</f>
        <v xml:space="preserve">Adutor </v>
      </c>
      <c r="Y11" s="11">
        <f>Exercício!W11</f>
        <v>0</v>
      </c>
      <c r="Z11" s="12" t="str">
        <f>Exercício!X11</f>
        <v>Coxa (Ant)</v>
      </c>
      <c r="AA11" s="11">
        <f>Exercício!Y11</f>
        <v>0</v>
      </c>
      <c r="AB11" s="12" t="str">
        <f>Exercício!Z11</f>
        <v>Coxa (Pos)</v>
      </c>
      <c r="AC11" s="11">
        <f>Exercício!AA11</f>
        <v>0</v>
      </c>
      <c r="AD11" s="12" t="str">
        <f>Exercício!AB11</f>
        <v>Perna</v>
      </c>
      <c r="AE11" s="11">
        <f>Exercício!AC11</f>
        <v>0</v>
      </c>
      <c r="AF11" s="12" t="str">
        <f>Exercício!AD11</f>
        <v>Abdominal</v>
      </c>
      <c r="AG11" s="11">
        <f>Exercício!AE11</f>
        <v>0</v>
      </c>
    </row>
    <row r="12" spans="1:33" x14ac:dyDescent="0.25">
      <c r="A12" s="344"/>
      <c r="B12" s="11" t="str">
        <f t="shared" si="0"/>
        <v>Costa</v>
      </c>
      <c r="C12" s="11">
        <f t="shared" si="1"/>
        <v>0</v>
      </c>
      <c r="D12" s="11" t="str">
        <f>Exercício!B12</f>
        <v xml:space="preserve">Trapézio </v>
      </c>
      <c r="E12" s="11">
        <f>Exercício!C12</f>
        <v>0</v>
      </c>
      <c r="F12" s="11" t="str">
        <f>Exercício!D12</f>
        <v>Ombro (Cla/Acr)</v>
      </c>
      <c r="G12" s="11">
        <f>Exercício!E12</f>
        <v>0</v>
      </c>
      <c r="H12" s="12" t="str">
        <f>Exercício!F12</f>
        <v>Ombro (Esp)</v>
      </c>
      <c r="I12" s="11">
        <f>Exercício!G12</f>
        <v>0</v>
      </c>
      <c r="J12" s="12" t="str">
        <f>Exercício!H12</f>
        <v>Costa</v>
      </c>
      <c r="K12" s="11">
        <f>Exercício!I12</f>
        <v>0</v>
      </c>
      <c r="L12" s="12" t="str">
        <f>Exercício!J12</f>
        <v>Peito</v>
      </c>
      <c r="M12" s="11">
        <f>Exercício!K12</f>
        <v>0</v>
      </c>
      <c r="N12" s="12" t="str">
        <f>Exercício!L12</f>
        <v>Bíceps</v>
      </c>
      <c r="O12" s="11">
        <f>Exercício!M12</f>
        <v>0</v>
      </c>
      <c r="P12" s="12" t="str">
        <f>Exercício!N12</f>
        <v>Tríceps</v>
      </c>
      <c r="Q12" s="11">
        <f>Exercício!O12</f>
        <v>0</v>
      </c>
      <c r="R12" s="11" t="str">
        <f>Exercício!P12</f>
        <v>AnteBraço</v>
      </c>
      <c r="S12" s="11">
        <f>Exercício!Q12</f>
        <v>0</v>
      </c>
      <c r="T12" s="11" t="str">
        <f>Exercício!R12</f>
        <v xml:space="preserve">Glúteo </v>
      </c>
      <c r="U12" s="11">
        <f>Exercício!S12</f>
        <v>0</v>
      </c>
      <c r="V12" s="12" t="str">
        <f>Exercício!T12</f>
        <v xml:space="preserve">Abdutor </v>
      </c>
      <c r="W12" s="11">
        <f>Exercício!U12</f>
        <v>0</v>
      </c>
      <c r="X12" s="12" t="str">
        <f>Exercício!V12</f>
        <v xml:space="preserve">Adutor </v>
      </c>
      <c r="Y12" s="11">
        <f>Exercício!W12</f>
        <v>0</v>
      </c>
      <c r="Z12" s="12" t="str">
        <f>Exercício!X12</f>
        <v>Coxa (Ant)</v>
      </c>
      <c r="AA12" s="11">
        <f>Exercício!Y12</f>
        <v>0</v>
      </c>
      <c r="AB12" s="12" t="str">
        <f>Exercício!Z12</f>
        <v>Coxa (Pos)</v>
      </c>
      <c r="AC12" s="11">
        <f>Exercício!AA12</f>
        <v>0</v>
      </c>
      <c r="AD12" s="12" t="str">
        <f>Exercício!AB12</f>
        <v>Perna</v>
      </c>
      <c r="AE12" s="11">
        <f>Exercício!AC12</f>
        <v>0</v>
      </c>
      <c r="AF12" s="12" t="str">
        <f>Exercício!AD12</f>
        <v>Abdominal</v>
      </c>
      <c r="AG12" s="11">
        <f>Exercício!AE12</f>
        <v>0</v>
      </c>
    </row>
    <row r="13" spans="1:33" x14ac:dyDescent="0.25">
      <c r="A13" s="344"/>
      <c r="B13" s="11" t="str">
        <f t="shared" si="0"/>
        <v>Costa</v>
      </c>
      <c r="C13" s="11">
        <f t="shared" si="1"/>
        <v>0</v>
      </c>
      <c r="D13" s="11" t="str">
        <f>Exercício!B13</f>
        <v xml:space="preserve">Trapézio </v>
      </c>
      <c r="E13" s="11">
        <f>Exercício!C13</f>
        <v>0</v>
      </c>
      <c r="F13" s="11" t="str">
        <f>Exercício!D13</f>
        <v>Ombro (Cla/Acr)</v>
      </c>
      <c r="G13" s="11">
        <f>Exercício!E13</f>
        <v>0</v>
      </c>
      <c r="H13" s="12" t="str">
        <f>Exercício!F13</f>
        <v>Ombro (Esp)</v>
      </c>
      <c r="I13" s="11">
        <f>Exercício!G13</f>
        <v>0</v>
      </c>
      <c r="J13" s="12" t="str">
        <f>Exercício!H13</f>
        <v>Costa</v>
      </c>
      <c r="K13" s="11">
        <f>Exercício!I13</f>
        <v>0</v>
      </c>
      <c r="L13" s="12" t="str">
        <f>Exercício!J13</f>
        <v>Peito</v>
      </c>
      <c r="M13" s="11">
        <f>Exercício!K13</f>
        <v>0</v>
      </c>
      <c r="N13" s="12" t="str">
        <f>Exercício!L13</f>
        <v>Bíceps</v>
      </c>
      <c r="O13" s="11">
        <f>Exercício!M13</f>
        <v>0</v>
      </c>
      <c r="P13" s="12" t="str">
        <f>Exercício!N13</f>
        <v>Tríceps</v>
      </c>
      <c r="Q13" s="11">
        <f>Exercício!O13</f>
        <v>0</v>
      </c>
      <c r="R13" s="11" t="str">
        <f>Exercício!P13</f>
        <v>AnteBraço</v>
      </c>
      <c r="S13" s="11">
        <f>Exercício!Q13</f>
        <v>0</v>
      </c>
      <c r="T13" s="11" t="str">
        <f>Exercício!R13</f>
        <v xml:space="preserve">Glúteo </v>
      </c>
      <c r="U13" s="11">
        <f>Exercício!S13</f>
        <v>0</v>
      </c>
      <c r="V13" s="12" t="str">
        <f>Exercício!T13</f>
        <v xml:space="preserve">Abdutor </v>
      </c>
      <c r="W13" s="11">
        <f>Exercício!U13</f>
        <v>0</v>
      </c>
      <c r="X13" s="12" t="str">
        <f>Exercício!V13</f>
        <v xml:space="preserve">Adutor </v>
      </c>
      <c r="Y13" s="11">
        <f>Exercício!W13</f>
        <v>0</v>
      </c>
      <c r="Z13" s="12" t="str">
        <f>Exercício!X13</f>
        <v>Coxa (Ant)</v>
      </c>
      <c r="AA13" s="11">
        <f>Exercício!Y13</f>
        <v>0</v>
      </c>
      <c r="AB13" s="12" t="str">
        <f>Exercício!Z13</f>
        <v>Coxa (Pos)</v>
      </c>
      <c r="AC13" s="11">
        <f>Exercício!AA13</f>
        <v>0</v>
      </c>
      <c r="AD13" s="12" t="str">
        <f>Exercício!AB13</f>
        <v>Perna</v>
      </c>
      <c r="AE13" s="11">
        <f>Exercício!AC13</f>
        <v>0</v>
      </c>
      <c r="AF13" s="12" t="str">
        <f>Exercício!AD13</f>
        <v>Abdominal</v>
      </c>
      <c r="AG13" s="11">
        <f>Exercício!AE13</f>
        <v>0</v>
      </c>
    </row>
    <row r="14" spans="1:33" x14ac:dyDescent="0.25">
      <c r="A14" s="344"/>
      <c r="B14" s="11" t="str">
        <f t="shared" si="0"/>
        <v>Costa</v>
      </c>
      <c r="C14" s="11">
        <f t="shared" si="1"/>
        <v>0</v>
      </c>
      <c r="D14" s="11" t="str">
        <f>Exercício!B14</f>
        <v xml:space="preserve">Trapézio </v>
      </c>
      <c r="E14" s="11">
        <f>Exercício!C14</f>
        <v>0</v>
      </c>
      <c r="F14" s="11" t="str">
        <f>Exercício!D14</f>
        <v>Ombro (Cla/Acr)</v>
      </c>
      <c r="G14" s="11">
        <f>Exercício!E14</f>
        <v>0</v>
      </c>
      <c r="H14" s="12" t="str">
        <f>Exercício!F14</f>
        <v>Ombro (Esp)</v>
      </c>
      <c r="I14" s="11">
        <f>Exercício!G14</f>
        <v>0</v>
      </c>
      <c r="J14" s="12" t="str">
        <f>Exercício!H14</f>
        <v>Costa</v>
      </c>
      <c r="K14" s="11">
        <f>Exercício!I14</f>
        <v>0</v>
      </c>
      <c r="L14" s="12" t="str">
        <f>Exercício!J14</f>
        <v>Peito</v>
      </c>
      <c r="M14" s="11">
        <f>Exercício!K14</f>
        <v>0</v>
      </c>
      <c r="N14" s="12" t="str">
        <f>Exercício!L14</f>
        <v>Bíceps</v>
      </c>
      <c r="O14" s="11">
        <f>Exercício!M14</f>
        <v>0</v>
      </c>
      <c r="P14" s="12" t="str">
        <f>Exercício!N14</f>
        <v>Tríceps</v>
      </c>
      <c r="Q14" s="11">
        <f>Exercício!O14</f>
        <v>0</v>
      </c>
      <c r="R14" s="11" t="str">
        <f>Exercício!P14</f>
        <v>AnteBraço</v>
      </c>
      <c r="S14" s="11">
        <f>Exercício!Q14</f>
        <v>0</v>
      </c>
      <c r="T14" s="11" t="str">
        <f>Exercício!R14</f>
        <v xml:space="preserve">Glúteo </v>
      </c>
      <c r="U14" s="11">
        <f>Exercício!S14</f>
        <v>0</v>
      </c>
      <c r="V14" s="12" t="str">
        <f>Exercício!T14</f>
        <v xml:space="preserve">Abdutor </v>
      </c>
      <c r="W14" s="11">
        <f>Exercício!U14</f>
        <v>0</v>
      </c>
      <c r="X14" s="12" t="str">
        <f>Exercício!V14</f>
        <v xml:space="preserve">Adutor </v>
      </c>
      <c r="Y14" s="11">
        <f>Exercício!W14</f>
        <v>0</v>
      </c>
      <c r="Z14" s="12" t="str">
        <f>Exercício!X14</f>
        <v>Coxa (Ant)</v>
      </c>
      <c r="AA14" s="11">
        <f>Exercício!Y14</f>
        <v>0</v>
      </c>
      <c r="AB14" s="12" t="str">
        <f>Exercício!Z14</f>
        <v>Coxa (Pos)</v>
      </c>
      <c r="AC14" s="11">
        <f>Exercício!AA14</f>
        <v>0</v>
      </c>
      <c r="AD14" s="12" t="str">
        <f>Exercício!AB14</f>
        <v>Perna</v>
      </c>
      <c r="AE14" s="11">
        <f>Exercício!AC14</f>
        <v>0</v>
      </c>
      <c r="AF14" s="12" t="str">
        <f>Exercício!AD14</f>
        <v>Abdominal</v>
      </c>
      <c r="AG14" s="11">
        <f>Exercício!AE14</f>
        <v>0</v>
      </c>
    </row>
    <row r="15" spans="1:33" x14ac:dyDescent="0.25">
      <c r="A15" s="344"/>
      <c r="B15" s="11" t="str">
        <f t="shared" si="0"/>
        <v>Costa</v>
      </c>
      <c r="C15" s="11">
        <f t="shared" si="1"/>
        <v>0</v>
      </c>
      <c r="D15" s="11" t="str">
        <f>Exercício!B15</f>
        <v xml:space="preserve">Trapézio </v>
      </c>
      <c r="E15" s="11">
        <f>Exercício!C15</f>
        <v>0</v>
      </c>
      <c r="F15" s="11" t="str">
        <f>Exercício!D15</f>
        <v>Ombro (Cla/Acr)</v>
      </c>
      <c r="G15" s="11">
        <f>Exercício!E15</f>
        <v>0</v>
      </c>
      <c r="H15" s="12" t="str">
        <f>Exercício!F15</f>
        <v>Ombro (Esp)</v>
      </c>
      <c r="I15" s="11">
        <f>Exercício!G15</f>
        <v>0</v>
      </c>
      <c r="J15" s="12" t="str">
        <f>Exercício!H15</f>
        <v>Costa</v>
      </c>
      <c r="K15" s="11">
        <f>Exercício!I15</f>
        <v>0</v>
      </c>
      <c r="L15" s="12" t="str">
        <f>Exercício!J15</f>
        <v>Peito</v>
      </c>
      <c r="M15" s="11">
        <f>Exercício!K15</f>
        <v>0</v>
      </c>
      <c r="N15" s="12" t="str">
        <f>Exercício!L15</f>
        <v>Bíceps</v>
      </c>
      <c r="O15" s="11">
        <f>Exercício!M15</f>
        <v>0</v>
      </c>
      <c r="P15" s="12" t="str">
        <f>Exercício!N15</f>
        <v>Tríceps</v>
      </c>
      <c r="Q15" s="11">
        <f>Exercício!O15</f>
        <v>0</v>
      </c>
      <c r="R15" s="11" t="str">
        <f>Exercício!P15</f>
        <v>AnteBraço</v>
      </c>
      <c r="S15" s="11">
        <f>Exercício!Q15</f>
        <v>0</v>
      </c>
      <c r="T15" s="11" t="str">
        <f>Exercício!R15</f>
        <v xml:space="preserve">Glúteo </v>
      </c>
      <c r="U15" s="11">
        <f>Exercício!S15</f>
        <v>0</v>
      </c>
      <c r="V15" s="12" t="str">
        <f>Exercício!T15</f>
        <v xml:space="preserve">Abdutor </v>
      </c>
      <c r="W15" s="11">
        <f>Exercício!U15</f>
        <v>0</v>
      </c>
      <c r="X15" s="12" t="str">
        <f>Exercício!V15</f>
        <v xml:space="preserve">Adutor </v>
      </c>
      <c r="Y15" s="11">
        <f>Exercício!W15</f>
        <v>0</v>
      </c>
      <c r="Z15" s="12" t="str">
        <f>Exercício!X15</f>
        <v>Coxa (Ant)</v>
      </c>
      <c r="AA15" s="11">
        <f>Exercício!Y15</f>
        <v>0</v>
      </c>
      <c r="AB15" s="12" t="str">
        <f>Exercício!Z15</f>
        <v>Coxa (Pos)</v>
      </c>
      <c r="AC15" s="11">
        <f>Exercício!AA15</f>
        <v>0</v>
      </c>
      <c r="AD15" s="12" t="str">
        <f>Exercício!AB15</f>
        <v>Perna</v>
      </c>
      <c r="AE15" s="11">
        <f>Exercício!AC15</f>
        <v>0</v>
      </c>
      <c r="AF15" s="12" t="str">
        <f>Exercício!AD15</f>
        <v>Abdominal</v>
      </c>
      <c r="AG15" s="11">
        <f>Exercício!AE15</f>
        <v>0</v>
      </c>
    </row>
    <row r="16" spans="1:33" x14ac:dyDescent="0.25">
      <c r="A16" s="344"/>
      <c r="B16" s="11" t="str">
        <f t="shared" si="0"/>
        <v>Costa</v>
      </c>
      <c r="C16" s="11">
        <f t="shared" si="1"/>
        <v>0</v>
      </c>
      <c r="D16" s="11" t="str">
        <f>Exercício!B16</f>
        <v xml:space="preserve">Trapézio </v>
      </c>
      <c r="E16" s="11">
        <f>Exercício!C16</f>
        <v>0</v>
      </c>
      <c r="F16" s="11" t="str">
        <f>Exercício!D16</f>
        <v>Ombro (Cla/Acr)</v>
      </c>
      <c r="G16" s="11">
        <f>Exercício!E16</f>
        <v>0</v>
      </c>
      <c r="H16" s="12" t="str">
        <f>Exercício!F16</f>
        <v>Ombro (Esp)</v>
      </c>
      <c r="I16" s="11">
        <f>Exercício!G16</f>
        <v>0</v>
      </c>
      <c r="J16" s="12" t="str">
        <f>Exercício!H16</f>
        <v>Costa</v>
      </c>
      <c r="K16" s="11">
        <f>Exercício!I16</f>
        <v>0</v>
      </c>
      <c r="L16" s="12" t="str">
        <f>Exercício!J16</f>
        <v>Peito</v>
      </c>
      <c r="M16" s="11">
        <f>Exercício!K16</f>
        <v>0</v>
      </c>
      <c r="N16" s="12" t="str">
        <f>Exercício!L16</f>
        <v>Bíceps</v>
      </c>
      <c r="O16" s="11">
        <f>Exercício!M16</f>
        <v>0</v>
      </c>
      <c r="P16" s="12" t="str">
        <f>Exercício!N16</f>
        <v>Tríceps</v>
      </c>
      <c r="Q16" s="11">
        <f>Exercício!O16</f>
        <v>0</v>
      </c>
      <c r="R16" s="11" t="str">
        <f>Exercício!P16</f>
        <v>AnteBraço</v>
      </c>
      <c r="S16" s="11">
        <f>Exercício!Q16</f>
        <v>0</v>
      </c>
      <c r="T16" s="11" t="str">
        <f>Exercício!R16</f>
        <v xml:space="preserve">Glúteo </v>
      </c>
      <c r="U16" s="11">
        <f>Exercício!S16</f>
        <v>0</v>
      </c>
      <c r="V16" s="12" t="str">
        <f>Exercício!T16</f>
        <v xml:space="preserve">Abdutor </v>
      </c>
      <c r="W16" s="11">
        <f>Exercício!U16</f>
        <v>0</v>
      </c>
      <c r="X16" s="12" t="str">
        <f>Exercício!V16</f>
        <v xml:space="preserve">Adutor </v>
      </c>
      <c r="Y16" s="11">
        <f>Exercício!W16</f>
        <v>0</v>
      </c>
      <c r="Z16" s="12" t="str">
        <f>Exercício!X16</f>
        <v>Coxa (Ant)</v>
      </c>
      <c r="AA16" s="11">
        <f>Exercício!Y16</f>
        <v>0</v>
      </c>
      <c r="AB16" s="12" t="str">
        <f>Exercício!Z16</f>
        <v>Coxa (Pos)</v>
      </c>
      <c r="AC16" s="11">
        <f>Exercício!AA16</f>
        <v>0</v>
      </c>
      <c r="AD16" s="12" t="str">
        <f>Exercício!AB16</f>
        <v>Perna</v>
      </c>
      <c r="AE16" s="11">
        <f>Exercício!AC16</f>
        <v>0</v>
      </c>
      <c r="AF16" s="12" t="str">
        <f>Exercício!AD16</f>
        <v>Abdominal</v>
      </c>
      <c r="AG16" s="11">
        <f>Exercício!AE16</f>
        <v>0</v>
      </c>
    </row>
    <row r="17" spans="1:33" x14ac:dyDescent="0.25">
      <c r="A17" s="344"/>
      <c r="B17" s="11" t="str">
        <f t="shared" si="0"/>
        <v>Costa</v>
      </c>
      <c r="C17" s="11">
        <f t="shared" si="1"/>
        <v>0</v>
      </c>
      <c r="D17" s="11" t="str">
        <f>Exercício!B17</f>
        <v xml:space="preserve">Trapézio </v>
      </c>
      <c r="E17" s="11">
        <f>Exercício!C17</f>
        <v>0</v>
      </c>
      <c r="F17" s="11" t="str">
        <f>Exercício!D17</f>
        <v>Ombro (Cla/Acr)</v>
      </c>
      <c r="G17" s="11">
        <f>Exercício!E17</f>
        <v>0</v>
      </c>
      <c r="H17" s="12" t="str">
        <f>Exercício!F17</f>
        <v>Ombro (Esp)</v>
      </c>
      <c r="I17" s="11">
        <f>Exercício!G17</f>
        <v>0</v>
      </c>
      <c r="J17" s="12" t="str">
        <f>Exercício!H17</f>
        <v>Costa</v>
      </c>
      <c r="K17" s="11">
        <f>Exercício!I17</f>
        <v>0</v>
      </c>
      <c r="L17" s="12" t="str">
        <f>Exercício!J17</f>
        <v>Peito</v>
      </c>
      <c r="M17" s="11">
        <f>Exercício!K17</f>
        <v>0</v>
      </c>
      <c r="N17" s="12" t="str">
        <f>Exercício!L17</f>
        <v>Bíceps</v>
      </c>
      <c r="O17" s="11">
        <f>Exercício!M17</f>
        <v>0</v>
      </c>
      <c r="P17" s="12" t="str">
        <f>Exercício!N17</f>
        <v>Tríceps</v>
      </c>
      <c r="Q17" s="11">
        <f>Exercício!O17</f>
        <v>0</v>
      </c>
      <c r="R17" s="11" t="str">
        <f>Exercício!P17</f>
        <v>AnteBraço</v>
      </c>
      <c r="S17" s="11">
        <f>Exercício!Q17</f>
        <v>0</v>
      </c>
      <c r="T17" s="11" t="str">
        <f>Exercício!R17</f>
        <v xml:space="preserve">Glúteo </v>
      </c>
      <c r="U17" s="11">
        <f>Exercício!S17</f>
        <v>0</v>
      </c>
      <c r="V17" s="12" t="str">
        <f>Exercício!T17</f>
        <v xml:space="preserve">Abdutor </v>
      </c>
      <c r="W17" s="11">
        <f>Exercício!U17</f>
        <v>0</v>
      </c>
      <c r="X17" s="12" t="str">
        <f>Exercício!V17</f>
        <v xml:space="preserve">Adutor </v>
      </c>
      <c r="Y17" s="11">
        <f>Exercício!W17</f>
        <v>0</v>
      </c>
      <c r="Z17" s="12" t="str">
        <f>Exercício!X17</f>
        <v>Coxa (Ant)</v>
      </c>
      <c r="AA17" s="11">
        <f>Exercício!Y17</f>
        <v>0</v>
      </c>
      <c r="AB17" s="12" t="str">
        <f>Exercício!Z17</f>
        <v>Coxa (Pos)</v>
      </c>
      <c r="AC17" s="11">
        <f>Exercício!AA17</f>
        <v>0</v>
      </c>
      <c r="AD17" s="12" t="str">
        <f>Exercício!AB17</f>
        <v>Perna</v>
      </c>
      <c r="AE17" s="11">
        <f>Exercício!AC17</f>
        <v>0</v>
      </c>
      <c r="AF17" s="12" t="str">
        <f>Exercício!AD17</f>
        <v>Abdominal</v>
      </c>
      <c r="AG17" s="11">
        <f>Exercício!AE17</f>
        <v>0</v>
      </c>
    </row>
    <row r="18" spans="1:33" x14ac:dyDescent="0.25">
      <c r="A18" s="344"/>
      <c r="B18" s="11" t="str">
        <f t="shared" si="0"/>
        <v>Costa</v>
      </c>
      <c r="C18" s="11">
        <f t="shared" si="1"/>
        <v>0</v>
      </c>
      <c r="D18" s="11" t="str">
        <f>Exercício!B18</f>
        <v xml:space="preserve">Trapézio </v>
      </c>
      <c r="E18" s="11">
        <f>Exercício!C18</f>
        <v>0</v>
      </c>
      <c r="F18" s="11" t="str">
        <f>Exercício!D18</f>
        <v>Ombro (Cla/Acr)</v>
      </c>
      <c r="G18" s="11">
        <f>Exercício!E18</f>
        <v>0</v>
      </c>
      <c r="H18" s="12" t="str">
        <f>Exercício!F18</f>
        <v>Ombro (Esp)</v>
      </c>
      <c r="I18" s="11">
        <f>Exercício!G18</f>
        <v>0</v>
      </c>
      <c r="J18" s="12" t="str">
        <f>Exercício!H18</f>
        <v>Costa</v>
      </c>
      <c r="K18" s="11">
        <f>Exercício!I18</f>
        <v>0</v>
      </c>
      <c r="L18" s="12" t="str">
        <f>Exercício!J18</f>
        <v>Peito</v>
      </c>
      <c r="M18" s="11">
        <f>Exercício!K18</f>
        <v>0</v>
      </c>
      <c r="N18" s="12" t="str">
        <f>Exercício!L18</f>
        <v>Bíceps</v>
      </c>
      <c r="O18" s="11">
        <f>Exercício!M18</f>
        <v>0</v>
      </c>
      <c r="P18" s="12" t="str">
        <f>Exercício!N18</f>
        <v>Tríceps</v>
      </c>
      <c r="Q18" s="11">
        <f>Exercício!O18</f>
        <v>0</v>
      </c>
      <c r="R18" s="11" t="str">
        <f>Exercício!P18</f>
        <v>AnteBraço</v>
      </c>
      <c r="S18" s="11">
        <f>Exercício!Q18</f>
        <v>0</v>
      </c>
      <c r="T18" s="11" t="str">
        <f>Exercício!R18</f>
        <v xml:space="preserve">Glúteo </v>
      </c>
      <c r="U18" s="11">
        <f>Exercício!S18</f>
        <v>0</v>
      </c>
      <c r="V18" s="12" t="str">
        <f>Exercício!T18</f>
        <v xml:space="preserve">Abdutor </v>
      </c>
      <c r="W18" s="11">
        <f>Exercício!U18</f>
        <v>0</v>
      </c>
      <c r="X18" s="12" t="str">
        <f>Exercício!V18</f>
        <v xml:space="preserve">Adutor </v>
      </c>
      <c r="Y18" s="11">
        <f>Exercício!W18</f>
        <v>0</v>
      </c>
      <c r="Z18" s="12" t="str">
        <f>Exercício!X18</f>
        <v>Coxa (Ant)</v>
      </c>
      <c r="AA18" s="11">
        <f>Exercício!Y18</f>
        <v>0</v>
      </c>
      <c r="AB18" s="12" t="str">
        <f>Exercício!Z18</f>
        <v>Coxa (Pos)</v>
      </c>
      <c r="AC18" s="11">
        <f>Exercício!AA18</f>
        <v>0</v>
      </c>
      <c r="AD18" s="12" t="str">
        <f>Exercício!AB18</f>
        <v>Perna</v>
      </c>
      <c r="AE18" s="11">
        <f>Exercício!AC18</f>
        <v>0</v>
      </c>
      <c r="AF18" s="12" t="str">
        <f>Exercício!AD18</f>
        <v>Abdominal</v>
      </c>
      <c r="AG18" s="11">
        <f>Exercício!AE18</f>
        <v>0</v>
      </c>
    </row>
    <row r="19" spans="1:33" x14ac:dyDescent="0.25">
      <c r="A19" s="344"/>
      <c r="B19" s="11" t="str">
        <f t="shared" si="0"/>
        <v>Costa</v>
      </c>
      <c r="C19" s="11">
        <f t="shared" si="1"/>
        <v>0</v>
      </c>
      <c r="D19" s="11" t="str">
        <f>Exercício!B19</f>
        <v xml:space="preserve">Trapézio </v>
      </c>
      <c r="E19" s="11">
        <f>Exercício!C19</f>
        <v>0</v>
      </c>
      <c r="F19" s="11" t="str">
        <f>Exercício!D19</f>
        <v>Ombro (Cla/Acr)</v>
      </c>
      <c r="G19" s="11">
        <f>Exercício!E19</f>
        <v>0</v>
      </c>
      <c r="H19" s="12" t="str">
        <f>Exercício!F19</f>
        <v>Ombro (Esp)</v>
      </c>
      <c r="I19" s="11">
        <f>Exercício!G19</f>
        <v>0</v>
      </c>
      <c r="J19" s="12" t="str">
        <f>Exercício!H19</f>
        <v>Costa</v>
      </c>
      <c r="K19" s="11">
        <f>Exercício!I19</f>
        <v>0</v>
      </c>
      <c r="L19" s="12" t="str">
        <f>Exercício!J19</f>
        <v>Peito</v>
      </c>
      <c r="M19" s="11">
        <f>Exercício!K19</f>
        <v>0</v>
      </c>
      <c r="N19" s="12" t="str">
        <f>Exercício!L19</f>
        <v>Bíceps</v>
      </c>
      <c r="O19" s="11">
        <f>Exercício!M19</f>
        <v>0</v>
      </c>
      <c r="P19" s="12" t="str">
        <f>Exercício!N19</f>
        <v>Tríceps</v>
      </c>
      <c r="Q19" s="11">
        <f>Exercício!O19</f>
        <v>0</v>
      </c>
      <c r="R19" s="11" t="str">
        <f>Exercício!P19</f>
        <v>AnteBraço</v>
      </c>
      <c r="S19" s="11">
        <f>Exercício!Q19</f>
        <v>0</v>
      </c>
      <c r="T19" s="11" t="str">
        <f>Exercício!R19</f>
        <v xml:space="preserve">Glúteo </v>
      </c>
      <c r="U19" s="11">
        <f>Exercício!S19</f>
        <v>0</v>
      </c>
      <c r="V19" s="12" t="str">
        <f>Exercício!T19</f>
        <v xml:space="preserve">Abdutor </v>
      </c>
      <c r="W19" s="11">
        <f>Exercício!U19</f>
        <v>0</v>
      </c>
      <c r="X19" s="12" t="str">
        <f>Exercício!V19</f>
        <v xml:space="preserve">Adutor </v>
      </c>
      <c r="Y19" s="11">
        <f>Exercício!W19</f>
        <v>0</v>
      </c>
      <c r="Z19" s="12" t="str">
        <f>Exercício!X19</f>
        <v>Coxa (Ant)</v>
      </c>
      <c r="AA19" s="11">
        <f>Exercício!Y19</f>
        <v>0</v>
      </c>
      <c r="AB19" s="12" t="str">
        <f>Exercício!Z19</f>
        <v>Coxa (Pos)</v>
      </c>
      <c r="AC19" s="11">
        <f>Exercício!AA19</f>
        <v>0</v>
      </c>
      <c r="AD19" s="12" t="str">
        <f>Exercício!AB19</f>
        <v>Perna</v>
      </c>
      <c r="AE19" s="11">
        <f>Exercício!AC19</f>
        <v>0</v>
      </c>
      <c r="AF19" s="12" t="str">
        <f>Exercício!AD19</f>
        <v>Abdominal</v>
      </c>
      <c r="AG19" s="11">
        <f>Exercício!AE19</f>
        <v>0</v>
      </c>
    </row>
    <row r="20" spans="1:33" x14ac:dyDescent="0.25">
      <c r="A20" s="344"/>
      <c r="B20" s="11" t="str">
        <f t="shared" si="0"/>
        <v>Costa</v>
      </c>
      <c r="C20" s="11">
        <f t="shared" si="1"/>
        <v>0</v>
      </c>
      <c r="D20" s="11" t="str">
        <f>Exercício!B20</f>
        <v xml:space="preserve">Trapézio </v>
      </c>
      <c r="E20" s="11">
        <f>Exercício!C20</f>
        <v>0</v>
      </c>
      <c r="F20" s="11" t="str">
        <f>Exercício!D20</f>
        <v>Ombro (Cla/Acr)</v>
      </c>
      <c r="G20" s="11">
        <f>Exercício!E20</f>
        <v>0</v>
      </c>
      <c r="H20" s="12" t="str">
        <f>Exercício!F20</f>
        <v>Ombro (Esp)</v>
      </c>
      <c r="I20" s="11">
        <f>Exercício!G20</f>
        <v>0</v>
      </c>
      <c r="J20" s="12" t="str">
        <f>Exercício!H20</f>
        <v>Costa</v>
      </c>
      <c r="K20" s="11">
        <f>Exercício!I20</f>
        <v>0</v>
      </c>
      <c r="L20" s="12" t="str">
        <f>Exercício!J20</f>
        <v>Peito</v>
      </c>
      <c r="M20" s="11">
        <f>Exercício!K20</f>
        <v>0</v>
      </c>
      <c r="N20" s="12" t="str">
        <f>Exercício!L20</f>
        <v>Bíceps</v>
      </c>
      <c r="O20" s="11">
        <f>Exercício!M20</f>
        <v>0</v>
      </c>
      <c r="P20" s="12" t="str">
        <f>Exercício!N20</f>
        <v>Tríceps</v>
      </c>
      <c r="Q20" s="11">
        <f>Exercício!O20</f>
        <v>0</v>
      </c>
      <c r="R20" s="11" t="str">
        <f>Exercício!P20</f>
        <v>AnteBraço</v>
      </c>
      <c r="S20" s="11">
        <f>Exercício!Q20</f>
        <v>0</v>
      </c>
      <c r="T20" s="11" t="str">
        <f>Exercício!R20</f>
        <v xml:space="preserve">Glúteo </v>
      </c>
      <c r="U20" s="11">
        <f>Exercício!S20</f>
        <v>0</v>
      </c>
      <c r="V20" s="12" t="str">
        <f>Exercício!T20</f>
        <v xml:space="preserve">Abdutor </v>
      </c>
      <c r="W20" s="11">
        <f>Exercício!U20</f>
        <v>0</v>
      </c>
      <c r="X20" s="12" t="str">
        <f>Exercício!V20</f>
        <v xml:space="preserve">Adutor </v>
      </c>
      <c r="Y20" s="11">
        <f>Exercício!W20</f>
        <v>0</v>
      </c>
      <c r="Z20" s="12" t="str">
        <f>Exercício!X20</f>
        <v>Coxa (Ant)</v>
      </c>
      <c r="AA20" s="11">
        <f>Exercício!Y20</f>
        <v>0</v>
      </c>
      <c r="AB20" s="12" t="str">
        <f>Exercício!Z20</f>
        <v>Coxa (Pos)</v>
      </c>
      <c r="AC20" s="11">
        <f>Exercício!AA20</f>
        <v>0</v>
      </c>
      <c r="AD20" s="12" t="str">
        <f>Exercício!AB20</f>
        <v>Perna</v>
      </c>
      <c r="AE20" s="11">
        <f>Exercício!AC20</f>
        <v>0</v>
      </c>
      <c r="AF20" s="12" t="str">
        <f>Exercício!AD20</f>
        <v>Abdominal</v>
      </c>
      <c r="AG20" s="11">
        <f>Exercício!AE20</f>
        <v>0</v>
      </c>
    </row>
    <row r="21" spans="1:33" ht="36" x14ac:dyDescent="0.25">
      <c r="A21" s="15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11" t="s">
        <v>40</v>
      </c>
      <c r="B22" s="11" t="s">
        <v>41</v>
      </c>
      <c r="C22" s="11"/>
      <c r="D22" s="341" t="str">
        <f>D2</f>
        <v xml:space="preserve">Trapézio </v>
      </c>
      <c r="E22" s="341"/>
      <c r="F22" s="341" t="str">
        <f>F2</f>
        <v>Ombro (Cla/Acr)</v>
      </c>
      <c r="G22" s="341"/>
      <c r="H22" s="341" t="str">
        <f>H2</f>
        <v>Ombro (Esp)</v>
      </c>
      <c r="I22" s="341"/>
      <c r="J22" s="341" t="str">
        <f>J2</f>
        <v>Costa</v>
      </c>
      <c r="K22" s="341"/>
      <c r="L22" s="341" t="str">
        <f>L2</f>
        <v>Peito</v>
      </c>
      <c r="M22" s="341"/>
      <c r="N22" s="341" t="str">
        <f>N2</f>
        <v>Bíceps</v>
      </c>
      <c r="O22" s="341"/>
      <c r="P22" s="341" t="str">
        <f>P2</f>
        <v>Tríceps</v>
      </c>
      <c r="Q22" s="341"/>
      <c r="R22" s="341" t="str">
        <f>R2</f>
        <v>AnteBraço</v>
      </c>
      <c r="S22" s="341"/>
      <c r="T22" s="341" t="str">
        <f>T2</f>
        <v xml:space="preserve">Glúteo </v>
      </c>
      <c r="U22" s="341"/>
      <c r="V22" s="341" t="str">
        <f>V2</f>
        <v xml:space="preserve">Abdutor </v>
      </c>
      <c r="W22" s="341"/>
      <c r="X22" s="341" t="str">
        <f>X2</f>
        <v xml:space="preserve">Adutor </v>
      </c>
      <c r="Y22" s="341"/>
      <c r="Z22" s="341" t="str">
        <f>Z2</f>
        <v>Coxa (Ant)</v>
      </c>
      <c r="AA22" s="341"/>
      <c r="AB22" s="341" t="str">
        <f>AB2</f>
        <v>Coxa (Pos)</v>
      </c>
      <c r="AC22" s="341"/>
      <c r="AD22" s="341" t="str">
        <f>AD2</f>
        <v>Perna</v>
      </c>
      <c r="AE22" s="341"/>
      <c r="AF22" s="341" t="str">
        <f>AF2</f>
        <v>Abdominal</v>
      </c>
      <c r="AG22" s="341"/>
    </row>
    <row r="23" spans="1:33" x14ac:dyDescent="0.25">
      <c r="A23" s="11"/>
      <c r="B23" s="343" t="str">
        <f>Planilha!D136</f>
        <v>Costa</v>
      </c>
      <c r="C23" s="343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</row>
    <row r="24" spans="1:33" x14ac:dyDescent="0.25">
      <c r="A24" s="344">
        <v>2</v>
      </c>
      <c r="B24" s="11" t="str">
        <f>B23</f>
        <v>Costa</v>
      </c>
      <c r="C24" s="11" t="str">
        <f>IF(AND(B24=D24),E24,IF(AND(B24=F24),G24,IF(AND(B24=H24),I24,IF(AND(B24=J24),K24,IF(AND(B24=L24),M24,IF(AND(B24=N24),O24,IF(AND(B24=P24),Q24,IF(AND(B24=R24),S24,IF(AND(B24=T24),U24,IF(AND(B24=V24),W24,IF(AND(B24=X24),Y24,IF(AND(B24=Z24),AA24,IF(AND(B24=AB24),AC24,IF(AND(B24=AD24),AE24,IF(AND(B24=AF24),AG24," ")))))))))))))))</f>
        <v>Puxada à frente</v>
      </c>
      <c r="D24" s="11" t="str">
        <f t="shared" ref="D24:AG32" si="2">D4</f>
        <v xml:space="preserve">Trapézio </v>
      </c>
      <c r="E24" s="11" t="str">
        <f t="shared" si="2"/>
        <v>Elevação de ombros</v>
      </c>
      <c r="F24" s="11" t="str">
        <f t="shared" si="2"/>
        <v>Ombro (Cla/Acr)</v>
      </c>
      <c r="G24" s="11" t="str">
        <f t="shared" si="2"/>
        <v>Desenvolvimento</v>
      </c>
      <c r="H24" s="12" t="str">
        <f t="shared" si="2"/>
        <v>Ombro (Esp)</v>
      </c>
      <c r="I24" s="11" t="str">
        <f t="shared" si="2"/>
        <v>Voador inv.</v>
      </c>
      <c r="J24" s="12" t="str">
        <f t="shared" si="2"/>
        <v>Costa</v>
      </c>
      <c r="K24" s="11" t="str">
        <f t="shared" si="2"/>
        <v>Puxada à frente</v>
      </c>
      <c r="L24" s="12" t="str">
        <f t="shared" si="2"/>
        <v>Peito</v>
      </c>
      <c r="M24" s="11" t="str">
        <f t="shared" si="2"/>
        <v>Supino</v>
      </c>
      <c r="N24" s="12" t="str">
        <f t="shared" si="2"/>
        <v>Bíceps</v>
      </c>
      <c r="O24" s="11" t="str">
        <f t="shared" si="2"/>
        <v>Rosca direta</v>
      </c>
      <c r="P24" s="12" t="str">
        <f t="shared" si="2"/>
        <v>Tríceps</v>
      </c>
      <c r="Q24" s="11" t="str">
        <f t="shared" si="2"/>
        <v>Rosca testa</v>
      </c>
      <c r="R24" s="11" t="str">
        <f t="shared" si="2"/>
        <v>AnteBraço</v>
      </c>
      <c r="S24" s="11" t="str">
        <f t="shared" si="2"/>
        <v>Rosca punho</v>
      </c>
      <c r="T24" s="11" t="str">
        <f t="shared" si="2"/>
        <v xml:space="preserve">Glúteo </v>
      </c>
      <c r="U24" s="11" t="str">
        <f t="shared" si="2"/>
        <v>Glúteo em pé</v>
      </c>
      <c r="V24" s="12" t="str">
        <f t="shared" si="2"/>
        <v xml:space="preserve">Abdutor </v>
      </c>
      <c r="W24" s="11" t="str">
        <f t="shared" si="2"/>
        <v>Abdutor maq.</v>
      </c>
      <c r="X24" s="12" t="str">
        <f t="shared" si="2"/>
        <v xml:space="preserve">Adutor </v>
      </c>
      <c r="Y24" s="11" t="str">
        <f t="shared" si="2"/>
        <v>Adutor maq</v>
      </c>
      <c r="Z24" s="12" t="str">
        <f t="shared" si="2"/>
        <v>Coxa (Ant)</v>
      </c>
      <c r="AA24" s="11" t="str">
        <f t="shared" si="2"/>
        <v>Agachamento</v>
      </c>
      <c r="AB24" s="12" t="str">
        <f t="shared" si="2"/>
        <v>Coxa (Pos)</v>
      </c>
      <c r="AC24" s="11" t="str">
        <f t="shared" si="2"/>
        <v>Stiff</v>
      </c>
      <c r="AD24" s="12" t="str">
        <f t="shared" si="2"/>
        <v>Perna</v>
      </c>
      <c r="AE24" s="11" t="str">
        <f t="shared" si="2"/>
        <v>Gêmeos em pé</v>
      </c>
      <c r="AF24" s="12" t="str">
        <f t="shared" si="2"/>
        <v>Abdominal</v>
      </c>
      <c r="AG24" s="11" t="str">
        <f t="shared" si="2"/>
        <v>Elevação de pernas</v>
      </c>
    </row>
    <row r="25" spans="1:33" x14ac:dyDescent="0.25">
      <c r="A25" s="344"/>
      <c r="B25" s="11" t="str">
        <f t="shared" ref="B25:B40" si="3">B24</f>
        <v>Costa</v>
      </c>
      <c r="C25" s="11" t="str">
        <f t="shared" ref="C25:C40" si="4">IF(AND(B25=D25),E25,IF(AND(B25=F25),G25,IF(AND(B25=H25),I25,IF(AND(B25=J25),K25,IF(AND(B25=L25),M25,IF(AND(B25=N25),O25,IF(AND(B25=P25),Q25,IF(AND(B25=R25),S25,IF(AND(B25=T25),U25,IF(AND(B25=V25),W25,IF(AND(B25=X25),Y25,IF(AND(B25=Z25),AA25,IF(AND(B25=AB25),AC25,IF(AND(B25=AD25),AE25,IF(AND(B25=AF25),AG25," ")))))))))))))))</f>
        <v>Remada sentada</v>
      </c>
      <c r="D25" s="11" t="str">
        <f t="shared" si="2"/>
        <v xml:space="preserve">Trapézio </v>
      </c>
      <c r="E25" s="11" t="str">
        <f t="shared" si="2"/>
        <v>Remada alta</v>
      </c>
      <c r="F25" s="11" t="str">
        <f t="shared" si="2"/>
        <v>Ombro (Cla/Acr)</v>
      </c>
      <c r="G25" s="11" t="str">
        <f t="shared" si="2"/>
        <v>Levantamento lateral</v>
      </c>
      <c r="H25" s="12" t="str">
        <f t="shared" si="2"/>
        <v>Ombro (Esp)</v>
      </c>
      <c r="I25" s="11" t="str">
        <f t="shared" si="2"/>
        <v>Crucifixo inv.</v>
      </c>
      <c r="J25" s="12" t="str">
        <f t="shared" si="2"/>
        <v>Costa</v>
      </c>
      <c r="K25" s="11" t="str">
        <f t="shared" si="2"/>
        <v>Remada sentada</v>
      </c>
      <c r="L25" s="12" t="str">
        <f t="shared" si="2"/>
        <v>Peito</v>
      </c>
      <c r="M25" s="11" t="str">
        <f t="shared" si="2"/>
        <v>Supino inclinado</v>
      </c>
      <c r="N25" s="12" t="str">
        <f t="shared" si="2"/>
        <v>Bíceps</v>
      </c>
      <c r="O25" s="11" t="str">
        <f t="shared" si="2"/>
        <v>Rosca alternada</v>
      </c>
      <c r="P25" s="12" t="str">
        <f t="shared" si="2"/>
        <v>Tríceps</v>
      </c>
      <c r="Q25" s="11" t="str">
        <f t="shared" si="2"/>
        <v>Rosca francesa</v>
      </c>
      <c r="R25" s="11" t="str">
        <f t="shared" si="2"/>
        <v>AnteBraço</v>
      </c>
      <c r="S25" s="11" t="str">
        <f t="shared" si="2"/>
        <v>Rosca punho inv.</v>
      </c>
      <c r="T25" s="11" t="str">
        <f t="shared" si="2"/>
        <v xml:space="preserve">Glúteo </v>
      </c>
      <c r="U25" s="11" t="str">
        <f t="shared" si="2"/>
        <v>Glúteo 4 apoios</v>
      </c>
      <c r="V25" s="12" t="str">
        <f t="shared" si="2"/>
        <v xml:space="preserve">Abdutor </v>
      </c>
      <c r="W25" s="11" t="str">
        <f t="shared" si="2"/>
        <v>Abdutor apo.</v>
      </c>
      <c r="X25" s="12" t="str">
        <f t="shared" si="2"/>
        <v xml:space="preserve">Adutor </v>
      </c>
      <c r="Y25" s="11" t="str">
        <f t="shared" si="2"/>
        <v>Adutor apo.</v>
      </c>
      <c r="Z25" s="12" t="str">
        <f t="shared" si="2"/>
        <v>Coxa (Ant)</v>
      </c>
      <c r="AA25" s="11" t="str">
        <f t="shared" si="2"/>
        <v>Agachamento hack</v>
      </c>
      <c r="AB25" s="12" t="str">
        <f t="shared" si="2"/>
        <v>Coxa (Pos)</v>
      </c>
      <c r="AC25" s="11" t="str">
        <f t="shared" si="2"/>
        <v>Flexão de perna</v>
      </c>
      <c r="AD25" s="12" t="str">
        <f t="shared" si="2"/>
        <v>Perna</v>
      </c>
      <c r="AE25" s="11" t="str">
        <f t="shared" si="2"/>
        <v>Gêmeos sentado</v>
      </c>
      <c r="AF25" s="12" t="str">
        <f t="shared" si="2"/>
        <v>Abdominal</v>
      </c>
      <c r="AG25" s="11" t="str">
        <f t="shared" si="2"/>
        <v>Supra-abdominal</v>
      </c>
    </row>
    <row r="26" spans="1:33" x14ac:dyDescent="0.25">
      <c r="A26" s="344"/>
      <c r="B26" s="11" t="str">
        <f t="shared" si="3"/>
        <v>Costa</v>
      </c>
      <c r="C26" s="11" t="str">
        <f t="shared" si="4"/>
        <v>Remada unilteral</v>
      </c>
      <c r="D26" s="11" t="str">
        <f t="shared" si="2"/>
        <v xml:space="preserve">Trapézio </v>
      </c>
      <c r="E26" s="11">
        <f t="shared" si="2"/>
        <v>0</v>
      </c>
      <c r="F26" s="11" t="str">
        <f t="shared" si="2"/>
        <v>Ombro (Cla/Acr)</v>
      </c>
      <c r="G26" s="11" t="str">
        <f t="shared" si="2"/>
        <v>Elevação frontal</v>
      </c>
      <c r="H26" s="12" t="str">
        <f t="shared" si="2"/>
        <v>Ombro (Esp)</v>
      </c>
      <c r="I26" s="11">
        <f t="shared" si="2"/>
        <v>0</v>
      </c>
      <c r="J26" s="12" t="str">
        <f t="shared" si="2"/>
        <v>Costa</v>
      </c>
      <c r="K26" s="11" t="str">
        <f t="shared" si="2"/>
        <v>Remada unilteral</v>
      </c>
      <c r="L26" s="12" t="str">
        <f t="shared" si="2"/>
        <v>Peito</v>
      </c>
      <c r="M26" s="11" t="str">
        <f t="shared" si="2"/>
        <v>Supino declinado</v>
      </c>
      <c r="N26" s="12" t="str">
        <f t="shared" si="2"/>
        <v>Bíceps</v>
      </c>
      <c r="O26" s="11" t="str">
        <f t="shared" si="2"/>
        <v>Rosca concentrada</v>
      </c>
      <c r="P26" s="12" t="str">
        <f t="shared" si="2"/>
        <v>Tríceps</v>
      </c>
      <c r="Q26" s="11" t="str">
        <f t="shared" si="2"/>
        <v>Extensão de cotovelo (cabo)</v>
      </c>
      <c r="R26" s="11" t="str">
        <f t="shared" si="2"/>
        <v>AnteBraço</v>
      </c>
      <c r="S26" s="11" t="str">
        <f t="shared" si="2"/>
        <v>Rosca direta peg. pro.</v>
      </c>
      <c r="T26" s="11" t="str">
        <f t="shared" si="2"/>
        <v xml:space="preserve">Glúteo </v>
      </c>
      <c r="U26" s="11">
        <f t="shared" si="2"/>
        <v>0</v>
      </c>
      <c r="V26" s="12" t="str">
        <f t="shared" si="2"/>
        <v xml:space="preserve">Abdutor </v>
      </c>
      <c r="W26" s="11" t="str">
        <f t="shared" si="2"/>
        <v>Abdutor cabo</v>
      </c>
      <c r="X26" s="12" t="str">
        <f t="shared" si="2"/>
        <v xml:space="preserve">Adutor </v>
      </c>
      <c r="Y26" s="11" t="str">
        <f t="shared" si="2"/>
        <v>Adutor cabo</v>
      </c>
      <c r="Z26" s="12" t="str">
        <f t="shared" si="2"/>
        <v>Coxa (Ant)</v>
      </c>
      <c r="AA26" s="11" t="str">
        <f t="shared" si="2"/>
        <v>Extensão de perna</v>
      </c>
      <c r="AB26" s="12" t="str">
        <f t="shared" si="2"/>
        <v>Coxa (Pos)</v>
      </c>
      <c r="AC26" s="11" t="str">
        <f t="shared" si="2"/>
        <v>Flexora em pé</v>
      </c>
      <c r="AD26" s="12" t="str">
        <f t="shared" si="2"/>
        <v>Perna</v>
      </c>
      <c r="AE26" s="11" t="str">
        <f t="shared" si="2"/>
        <v>Burrinho maq.</v>
      </c>
      <c r="AF26" s="12" t="str">
        <f t="shared" si="2"/>
        <v>Abdominal</v>
      </c>
      <c r="AG26" s="11" t="str">
        <f t="shared" si="2"/>
        <v>Flexão lateral</v>
      </c>
    </row>
    <row r="27" spans="1:33" x14ac:dyDescent="0.25">
      <c r="A27" s="344"/>
      <c r="B27" s="11" t="str">
        <f t="shared" si="3"/>
        <v>Costa</v>
      </c>
      <c r="C27" s="11" t="str">
        <f t="shared" si="4"/>
        <v>Remada curvada</v>
      </c>
      <c r="D27" s="11" t="str">
        <f t="shared" si="2"/>
        <v xml:space="preserve">Trapézio </v>
      </c>
      <c r="E27" s="11">
        <f t="shared" si="2"/>
        <v>0</v>
      </c>
      <c r="F27" s="11" t="str">
        <f t="shared" si="2"/>
        <v>Ombro (Cla/Acr)</v>
      </c>
      <c r="G27" s="11">
        <f t="shared" si="2"/>
        <v>0</v>
      </c>
      <c r="H27" s="12" t="str">
        <f t="shared" si="2"/>
        <v>Ombro (Esp)</v>
      </c>
      <c r="I27" s="11">
        <f t="shared" si="2"/>
        <v>0</v>
      </c>
      <c r="J27" s="12" t="str">
        <f t="shared" si="2"/>
        <v>Costa</v>
      </c>
      <c r="K27" s="11" t="str">
        <f t="shared" si="2"/>
        <v>Remada curvada</v>
      </c>
      <c r="L27" s="12" t="str">
        <f t="shared" si="2"/>
        <v>Peito</v>
      </c>
      <c r="M27" s="11" t="str">
        <f t="shared" si="2"/>
        <v>Crucifixo</v>
      </c>
      <c r="N27" s="12" t="str">
        <f t="shared" si="2"/>
        <v>Bíceps</v>
      </c>
      <c r="O27" s="11" t="str">
        <f t="shared" si="2"/>
        <v>Rosca scott</v>
      </c>
      <c r="P27" s="12" t="str">
        <f t="shared" si="2"/>
        <v>Tríceps</v>
      </c>
      <c r="Q27" s="11">
        <f t="shared" si="2"/>
        <v>0</v>
      </c>
      <c r="R27" s="11" t="str">
        <f t="shared" si="2"/>
        <v>AnteBraço</v>
      </c>
      <c r="S27" s="11" t="str">
        <f t="shared" si="2"/>
        <v>Extensão de cotovelo</v>
      </c>
      <c r="T27" s="11" t="str">
        <f t="shared" si="2"/>
        <v xml:space="preserve">Glúteo </v>
      </c>
      <c r="U27" s="11">
        <f t="shared" si="2"/>
        <v>0</v>
      </c>
      <c r="V27" s="12" t="str">
        <f t="shared" si="2"/>
        <v xml:space="preserve">Abdutor </v>
      </c>
      <c r="W27" s="11">
        <f t="shared" si="2"/>
        <v>0</v>
      </c>
      <c r="X27" s="12" t="str">
        <f t="shared" si="2"/>
        <v xml:space="preserve">Adutor </v>
      </c>
      <c r="Y27" s="11">
        <f t="shared" si="2"/>
        <v>0</v>
      </c>
      <c r="Z27" s="12" t="str">
        <f t="shared" si="2"/>
        <v>Coxa (Ant)</v>
      </c>
      <c r="AA27" s="11" t="str">
        <f t="shared" si="2"/>
        <v>Leg press</v>
      </c>
      <c r="AB27" s="12" t="str">
        <f t="shared" si="2"/>
        <v>Coxa (Pos)</v>
      </c>
      <c r="AC27" s="11" t="str">
        <f t="shared" si="2"/>
        <v>Flexora sentado</v>
      </c>
      <c r="AD27" s="12" t="str">
        <f t="shared" si="2"/>
        <v>Perna</v>
      </c>
      <c r="AE27" s="11" t="str">
        <f t="shared" si="2"/>
        <v>Tibial</v>
      </c>
      <c r="AF27" s="12" t="str">
        <f t="shared" si="2"/>
        <v>Abdominal</v>
      </c>
      <c r="AG27" s="11">
        <f t="shared" si="2"/>
        <v>0</v>
      </c>
    </row>
    <row r="28" spans="1:33" x14ac:dyDescent="0.25">
      <c r="A28" s="344"/>
      <c r="B28" s="11" t="str">
        <f t="shared" si="3"/>
        <v>Costa</v>
      </c>
      <c r="C28" s="11" t="str">
        <f t="shared" si="4"/>
        <v>Levantamento terra</v>
      </c>
      <c r="D28" s="11" t="str">
        <f t="shared" si="2"/>
        <v xml:space="preserve">Trapézio </v>
      </c>
      <c r="E28" s="11">
        <f t="shared" si="2"/>
        <v>0</v>
      </c>
      <c r="F28" s="11" t="str">
        <f t="shared" si="2"/>
        <v>Ombro (Cla/Acr)</v>
      </c>
      <c r="G28" s="11">
        <f t="shared" si="2"/>
        <v>0</v>
      </c>
      <c r="H28" s="12" t="str">
        <f t="shared" si="2"/>
        <v>Ombro (Esp)</v>
      </c>
      <c r="I28" s="11">
        <f t="shared" si="2"/>
        <v>0</v>
      </c>
      <c r="J28" s="12" t="str">
        <f t="shared" si="2"/>
        <v>Costa</v>
      </c>
      <c r="K28" s="11" t="str">
        <f t="shared" si="2"/>
        <v>Levantamento terra</v>
      </c>
      <c r="L28" s="12" t="str">
        <f t="shared" si="2"/>
        <v>Peito</v>
      </c>
      <c r="M28" s="11" t="str">
        <f t="shared" si="2"/>
        <v>Cross over</v>
      </c>
      <c r="N28" s="12" t="str">
        <f t="shared" si="2"/>
        <v>Bíceps</v>
      </c>
      <c r="O28" s="11">
        <f t="shared" si="2"/>
        <v>0</v>
      </c>
      <c r="P28" s="12" t="str">
        <f t="shared" si="2"/>
        <v>Tríceps</v>
      </c>
      <c r="Q28" s="11">
        <f t="shared" si="2"/>
        <v>0</v>
      </c>
      <c r="R28" s="11" t="str">
        <f t="shared" si="2"/>
        <v>AnteBraço</v>
      </c>
      <c r="S28" s="11" t="str">
        <f t="shared" si="2"/>
        <v>Extensão cot. uni.</v>
      </c>
      <c r="T28" s="11" t="str">
        <f t="shared" si="2"/>
        <v xml:space="preserve">Glúteo </v>
      </c>
      <c r="U28" s="11">
        <f t="shared" si="2"/>
        <v>0</v>
      </c>
      <c r="V28" s="12" t="str">
        <f t="shared" si="2"/>
        <v xml:space="preserve">Abdutor </v>
      </c>
      <c r="W28" s="11">
        <f t="shared" si="2"/>
        <v>0</v>
      </c>
      <c r="X28" s="12" t="str">
        <f t="shared" si="2"/>
        <v xml:space="preserve">Adutor </v>
      </c>
      <c r="Y28" s="11">
        <f t="shared" si="2"/>
        <v>0</v>
      </c>
      <c r="Z28" s="12" t="str">
        <f t="shared" si="2"/>
        <v>Coxa (Ant)</v>
      </c>
      <c r="AA28" s="11" t="str">
        <f t="shared" si="2"/>
        <v>Avanço</v>
      </c>
      <c r="AB28" s="12" t="str">
        <f t="shared" si="2"/>
        <v>Coxa (Pos)</v>
      </c>
      <c r="AC28" s="11">
        <f t="shared" si="2"/>
        <v>0</v>
      </c>
      <c r="AD28" s="12" t="str">
        <f t="shared" si="2"/>
        <v>Perna</v>
      </c>
      <c r="AE28" s="11">
        <f t="shared" si="2"/>
        <v>0</v>
      </c>
      <c r="AF28" s="12" t="str">
        <f t="shared" si="2"/>
        <v>Abdominal</v>
      </c>
      <c r="AG28" s="11">
        <f t="shared" si="2"/>
        <v>0</v>
      </c>
    </row>
    <row r="29" spans="1:33" x14ac:dyDescent="0.25">
      <c r="A29" s="344"/>
      <c r="B29" s="11" t="str">
        <f t="shared" si="3"/>
        <v>Costa</v>
      </c>
      <c r="C29" s="11" t="str">
        <f t="shared" si="4"/>
        <v>Hiperextensão</v>
      </c>
      <c r="D29" s="11" t="str">
        <f t="shared" si="2"/>
        <v xml:space="preserve">Trapézio </v>
      </c>
      <c r="E29" s="11">
        <f t="shared" si="2"/>
        <v>0</v>
      </c>
      <c r="F29" s="11" t="str">
        <f t="shared" si="2"/>
        <v>Ombro (Cla/Acr)</v>
      </c>
      <c r="G29" s="11">
        <f t="shared" si="2"/>
        <v>0</v>
      </c>
      <c r="H29" s="12" t="str">
        <f t="shared" si="2"/>
        <v>Ombro (Esp)</v>
      </c>
      <c r="I29" s="11">
        <f t="shared" si="2"/>
        <v>0</v>
      </c>
      <c r="J29" s="12" t="str">
        <f t="shared" si="2"/>
        <v>Costa</v>
      </c>
      <c r="K29" s="11" t="str">
        <f t="shared" si="2"/>
        <v>Hiperextensão</v>
      </c>
      <c r="L29" s="12" t="str">
        <f t="shared" si="2"/>
        <v>Peito</v>
      </c>
      <c r="M29" s="11" t="str">
        <f t="shared" si="2"/>
        <v>Voador</v>
      </c>
      <c r="N29" s="12" t="str">
        <f t="shared" si="2"/>
        <v>Bíceps</v>
      </c>
      <c r="O29" s="11">
        <f t="shared" si="2"/>
        <v>0</v>
      </c>
      <c r="P29" s="12" t="str">
        <f t="shared" si="2"/>
        <v>Tríceps</v>
      </c>
      <c r="Q29" s="11">
        <f t="shared" si="2"/>
        <v>0</v>
      </c>
      <c r="R29" s="11" t="str">
        <f t="shared" si="2"/>
        <v>AnteBraço</v>
      </c>
      <c r="S29" s="11" t="str">
        <f t="shared" si="2"/>
        <v>Tríceps uni. Curvado</v>
      </c>
      <c r="T29" s="11" t="str">
        <f t="shared" si="2"/>
        <v xml:space="preserve">Glúteo </v>
      </c>
      <c r="U29" s="11">
        <f t="shared" si="2"/>
        <v>0</v>
      </c>
      <c r="V29" s="12" t="str">
        <f t="shared" si="2"/>
        <v xml:space="preserve">Abdutor </v>
      </c>
      <c r="W29" s="11">
        <f t="shared" si="2"/>
        <v>0</v>
      </c>
      <c r="X29" s="12" t="str">
        <f t="shared" si="2"/>
        <v xml:space="preserve">Adutor </v>
      </c>
      <c r="Y29" s="11">
        <f t="shared" si="2"/>
        <v>0</v>
      </c>
      <c r="Z29" s="12" t="str">
        <f t="shared" si="2"/>
        <v>Coxa (Ant)</v>
      </c>
      <c r="AA29" s="11">
        <f t="shared" si="2"/>
        <v>0</v>
      </c>
      <c r="AB29" s="12" t="str">
        <f t="shared" si="2"/>
        <v>Coxa (Pos)</v>
      </c>
      <c r="AC29" s="11">
        <f t="shared" si="2"/>
        <v>0</v>
      </c>
      <c r="AD29" s="12" t="str">
        <f t="shared" si="2"/>
        <v>Perna</v>
      </c>
      <c r="AE29" s="11">
        <f t="shared" si="2"/>
        <v>0</v>
      </c>
      <c r="AF29" s="12" t="str">
        <f t="shared" si="2"/>
        <v>Abdominal</v>
      </c>
      <c r="AG29" s="11">
        <f t="shared" si="2"/>
        <v>0</v>
      </c>
    </row>
    <row r="30" spans="1:33" x14ac:dyDescent="0.25">
      <c r="A30" s="344"/>
      <c r="B30" s="11" t="str">
        <f t="shared" si="3"/>
        <v>Costa</v>
      </c>
      <c r="C30" s="11">
        <f t="shared" si="4"/>
        <v>0</v>
      </c>
      <c r="D30" s="11" t="str">
        <f t="shared" si="2"/>
        <v xml:space="preserve">Trapézio </v>
      </c>
      <c r="E30" s="11">
        <f t="shared" si="2"/>
        <v>0</v>
      </c>
      <c r="F30" s="11" t="str">
        <f t="shared" si="2"/>
        <v>Ombro (Cla/Acr)</v>
      </c>
      <c r="G30" s="11">
        <f t="shared" si="2"/>
        <v>0</v>
      </c>
      <c r="H30" s="12" t="str">
        <f t="shared" si="2"/>
        <v>Ombro (Esp)</v>
      </c>
      <c r="I30" s="11">
        <f t="shared" si="2"/>
        <v>0</v>
      </c>
      <c r="J30" s="12" t="str">
        <f t="shared" si="2"/>
        <v>Costa</v>
      </c>
      <c r="K30" s="11">
        <f t="shared" si="2"/>
        <v>0</v>
      </c>
      <c r="L30" s="12" t="str">
        <f t="shared" si="2"/>
        <v>Peito</v>
      </c>
      <c r="M30" s="11" t="str">
        <f t="shared" si="2"/>
        <v>Paralelas</v>
      </c>
      <c r="N30" s="12" t="str">
        <f t="shared" si="2"/>
        <v>Bíceps</v>
      </c>
      <c r="O30" s="11">
        <f t="shared" si="2"/>
        <v>0</v>
      </c>
      <c r="P30" s="12" t="str">
        <f t="shared" si="2"/>
        <v>Tríceps</v>
      </c>
      <c r="Q30" s="11">
        <f t="shared" si="2"/>
        <v>0</v>
      </c>
      <c r="R30" s="11" t="str">
        <f t="shared" si="2"/>
        <v>AnteBraço</v>
      </c>
      <c r="S30" s="11">
        <f t="shared" si="2"/>
        <v>0</v>
      </c>
      <c r="T30" s="11" t="str">
        <f t="shared" si="2"/>
        <v xml:space="preserve">Glúteo </v>
      </c>
      <c r="U30" s="11">
        <f t="shared" si="2"/>
        <v>0</v>
      </c>
      <c r="V30" s="12" t="str">
        <f t="shared" si="2"/>
        <v xml:space="preserve">Abdutor </v>
      </c>
      <c r="W30" s="11">
        <f t="shared" si="2"/>
        <v>0</v>
      </c>
      <c r="X30" s="12" t="str">
        <f t="shared" si="2"/>
        <v xml:space="preserve">Adutor </v>
      </c>
      <c r="Y30" s="11">
        <f t="shared" si="2"/>
        <v>0</v>
      </c>
      <c r="Z30" s="12" t="str">
        <f t="shared" si="2"/>
        <v>Coxa (Ant)</v>
      </c>
      <c r="AA30" s="11">
        <f t="shared" si="2"/>
        <v>0</v>
      </c>
      <c r="AB30" s="12" t="str">
        <f t="shared" si="2"/>
        <v>Coxa (Pos)</v>
      </c>
      <c r="AC30" s="11">
        <f t="shared" si="2"/>
        <v>0</v>
      </c>
      <c r="AD30" s="12" t="str">
        <f t="shared" si="2"/>
        <v>Perna</v>
      </c>
      <c r="AE30" s="11">
        <f t="shared" si="2"/>
        <v>0</v>
      </c>
      <c r="AF30" s="12" t="str">
        <f t="shared" si="2"/>
        <v>Abdominal</v>
      </c>
      <c r="AG30" s="11">
        <f t="shared" si="2"/>
        <v>0</v>
      </c>
    </row>
    <row r="31" spans="1:33" x14ac:dyDescent="0.25">
      <c r="A31" s="344"/>
      <c r="B31" s="11" t="str">
        <f t="shared" si="3"/>
        <v>Costa</v>
      </c>
      <c r="C31" s="11">
        <f t="shared" si="4"/>
        <v>0</v>
      </c>
      <c r="D31" s="11" t="str">
        <f t="shared" si="2"/>
        <v xml:space="preserve">Trapézio </v>
      </c>
      <c r="E31" s="11">
        <f t="shared" si="2"/>
        <v>0</v>
      </c>
      <c r="F31" s="11" t="str">
        <f t="shared" si="2"/>
        <v>Ombro (Cla/Acr)</v>
      </c>
      <c r="G31" s="11">
        <f t="shared" si="2"/>
        <v>0</v>
      </c>
      <c r="H31" s="12" t="str">
        <f t="shared" si="2"/>
        <v>Ombro (Esp)</v>
      </c>
      <c r="I31" s="11">
        <f t="shared" si="2"/>
        <v>0</v>
      </c>
      <c r="J31" s="12" t="str">
        <f t="shared" si="2"/>
        <v>Costa</v>
      </c>
      <c r="K31" s="11">
        <f t="shared" si="2"/>
        <v>0</v>
      </c>
      <c r="L31" s="12" t="str">
        <f t="shared" si="2"/>
        <v>Peito</v>
      </c>
      <c r="M31" s="11">
        <f t="shared" si="2"/>
        <v>0</v>
      </c>
      <c r="N31" s="12" t="str">
        <f t="shared" si="2"/>
        <v>Bíceps</v>
      </c>
      <c r="O31" s="11">
        <f t="shared" si="2"/>
        <v>0</v>
      </c>
      <c r="P31" s="12" t="str">
        <f t="shared" si="2"/>
        <v>Tríceps</v>
      </c>
      <c r="Q31" s="11">
        <f t="shared" si="2"/>
        <v>0</v>
      </c>
      <c r="R31" s="11" t="str">
        <f t="shared" si="2"/>
        <v>AnteBraço</v>
      </c>
      <c r="S31" s="11">
        <f t="shared" si="2"/>
        <v>0</v>
      </c>
      <c r="T31" s="11" t="str">
        <f t="shared" si="2"/>
        <v xml:space="preserve">Glúteo </v>
      </c>
      <c r="U31" s="11">
        <f t="shared" si="2"/>
        <v>0</v>
      </c>
      <c r="V31" s="12" t="str">
        <f t="shared" si="2"/>
        <v xml:space="preserve">Abdutor </v>
      </c>
      <c r="W31" s="11">
        <f t="shared" si="2"/>
        <v>0</v>
      </c>
      <c r="X31" s="12" t="str">
        <f t="shared" si="2"/>
        <v xml:space="preserve">Adutor </v>
      </c>
      <c r="Y31" s="11">
        <f t="shared" si="2"/>
        <v>0</v>
      </c>
      <c r="Z31" s="12" t="str">
        <f t="shared" si="2"/>
        <v>Coxa (Ant)</v>
      </c>
      <c r="AA31" s="11">
        <f t="shared" si="2"/>
        <v>0</v>
      </c>
      <c r="AB31" s="12" t="str">
        <f t="shared" si="2"/>
        <v>Coxa (Pos)</v>
      </c>
      <c r="AC31" s="11">
        <f t="shared" si="2"/>
        <v>0</v>
      </c>
      <c r="AD31" s="12" t="str">
        <f t="shared" si="2"/>
        <v>Perna</v>
      </c>
      <c r="AE31" s="11">
        <f t="shared" si="2"/>
        <v>0</v>
      </c>
      <c r="AF31" s="12" t="str">
        <f t="shared" si="2"/>
        <v>Abdominal</v>
      </c>
      <c r="AG31" s="11">
        <f t="shared" si="2"/>
        <v>0</v>
      </c>
    </row>
    <row r="32" spans="1:33" x14ac:dyDescent="0.25">
      <c r="A32" s="344"/>
      <c r="B32" s="11" t="str">
        <f t="shared" si="3"/>
        <v>Costa</v>
      </c>
      <c r="C32" s="11">
        <f t="shared" si="4"/>
        <v>0</v>
      </c>
      <c r="D32" s="11" t="str">
        <f t="shared" si="2"/>
        <v xml:space="preserve">Trapézio </v>
      </c>
      <c r="E32" s="11">
        <f t="shared" si="2"/>
        <v>0</v>
      </c>
      <c r="F32" s="11" t="str">
        <f t="shared" si="2"/>
        <v>Ombro (Cla/Acr)</v>
      </c>
      <c r="G32" s="11">
        <f t="shared" si="2"/>
        <v>0</v>
      </c>
      <c r="H32" s="12" t="str">
        <f t="shared" si="2"/>
        <v>Ombro (Esp)</v>
      </c>
      <c r="I32" s="11">
        <f>I12</f>
        <v>0</v>
      </c>
      <c r="J32" s="12" t="str">
        <f t="shared" si="2"/>
        <v>Costa</v>
      </c>
      <c r="K32" s="11">
        <f t="shared" si="2"/>
        <v>0</v>
      </c>
      <c r="L32" s="12" t="str">
        <f t="shared" si="2"/>
        <v>Peito</v>
      </c>
      <c r="M32" s="11">
        <f t="shared" si="2"/>
        <v>0</v>
      </c>
      <c r="N32" s="12" t="str">
        <f t="shared" si="2"/>
        <v>Bíceps</v>
      </c>
      <c r="O32" s="11">
        <f t="shared" si="2"/>
        <v>0</v>
      </c>
      <c r="P32" s="12" t="str">
        <f t="shared" si="2"/>
        <v>Tríceps</v>
      </c>
      <c r="Q32" s="11">
        <f t="shared" si="2"/>
        <v>0</v>
      </c>
      <c r="R32" s="11" t="str">
        <f t="shared" si="2"/>
        <v>AnteBraço</v>
      </c>
      <c r="S32" s="11">
        <f t="shared" si="2"/>
        <v>0</v>
      </c>
      <c r="T32" s="11" t="str">
        <f t="shared" ref="T32:AG40" si="5">T12</f>
        <v xml:space="preserve">Glúteo </v>
      </c>
      <c r="U32" s="11">
        <f t="shared" si="5"/>
        <v>0</v>
      </c>
      <c r="V32" s="12" t="str">
        <f t="shared" si="5"/>
        <v xml:space="preserve">Abdutor </v>
      </c>
      <c r="W32" s="11">
        <f t="shared" si="5"/>
        <v>0</v>
      </c>
      <c r="X32" s="12" t="str">
        <f t="shared" si="5"/>
        <v xml:space="preserve">Adutor </v>
      </c>
      <c r="Y32" s="11">
        <f t="shared" si="5"/>
        <v>0</v>
      </c>
      <c r="Z32" s="12" t="str">
        <f t="shared" si="5"/>
        <v>Coxa (Ant)</v>
      </c>
      <c r="AA32" s="11">
        <f t="shared" si="5"/>
        <v>0</v>
      </c>
      <c r="AB32" s="12" t="str">
        <f t="shared" si="5"/>
        <v>Coxa (Pos)</v>
      </c>
      <c r="AC32" s="11">
        <f t="shared" si="5"/>
        <v>0</v>
      </c>
      <c r="AD32" s="12" t="str">
        <f t="shared" si="5"/>
        <v>Perna</v>
      </c>
      <c r="AE32" s="11">
        <f t="shared" si="5"/>
        <v>0</v>
      </c>
      <c r="AF32" s="12" t="str">
        <f t="shared" si="5"/>
        <v>Abdominal</v>
      </c>
      <c r="AG32" s="11">
        <f t="shared" si="5"/>
        <v>0</v>
      </c>
    </row>
    <row r="33" spans="1:33" x14ac:dyDescent="0.25">
      <c r="A33" s="344"/>
      <c r="B33" s="11" t="str">
        <f t="shared" si="3"/>
        <v>Costa</v>
      </c>
      <c r="C33" s="11">
        <f t="shared" si="4"/>
        <v>0</v>
      </c>
      <c r="D33" s="11" t="str">
        <f t="shared" ref="D33:S40" si="6">D13</f>
        <v xml:space="preserve">Trapézio </v>
      </c>
      <c r="E33" s="11">
        <f t="shared" si="6"/>
        <v>0</v>
      </c>
      <c r="F33" s="11" t="str">
        <f t="shared" si="6"/>
        <v>Ombro (Cla/Acr)</v>
      </c>
      <c r="G33" s="11">
        <f t="shared" si="6"/>
        <v>0</v>
      </c>
      <c r="H33" s="12" t="str">
        <f t="shared" si="6"/>
        <v>Ombro (Esp)</v>
      </c>
      <c r="I33" s="11">
        <f t="shared" si="6"/>
        <v>0</v>
      </c>
      <c r="J33" s="12" t="str">
        <f t="shared" si="6"/>
        <v>Costa</v>
      </c>
      <c r="K33" s="11">
        <f t="shared" si="6"/>
        <v>0</v>
      </c>
      <c r="L33" s="12" t="str">
        <f t="shared" si="6"/>
        <v>Peito</v>
      </c>
      <c r="M33" s="11">
        <f t="shared" si="6"/>
        <v>0</v>
      </c>
      <c r="N33" s="12" t="str">
        <f t="shared" si="6"/>
        <v>Bíceps</v>
      </c>
      <c r="O33" s="11">
        <f t="shared" si="6"/>
        <v>0</v>
      </c>
      <c r="P33" s="12" t="str">
        <f t="shared" si="6"/>
        <v>Tríceps</v>
      </c>
      <c r="Q33" s="11">
        <f t="shared" si="6"/>
        <v>0</v>
      </c>
      <c r="R33" s="11" t="str">
        <f t="shared" si="6"/>
        <v>AnteBraço</v>
      </c>
      <c r="S33" s="11">
        <f t="shared" si="6"/>
        <v>0</v>
      </c>
      <c r="T33" s="11" t="str">
        <f t="shared" si="5"/>
        <v xml:space="preserve">Glúteo </v>
      </c>
      <c r="U33" s="11">
        <f t="shared" si="5"/>
        <v>0</v>
      </c>
      <c r="V33" s="12" t="str">
        <f t="shared" si="5"/>
        <v xml:space="preserve">Abdutor </v>
      </c>
      <c r="W33" s="11">
        <f t="shared" si="5"/>
        <v>0</v>
      </c>
      <c r="X33" s="12" t="str">
        <f t="shared" si="5"/>
        <v xml:space="preserve">Adutor </v>
      </c>
      <c r="Y33" s="11">
        <f t="shared" si="5"/>
        <v>0</v>
      </c>
      <c r="Z33" s="12" t="str">
        <f t="shared" si="5"/>
        <v>Coxa (Ant)</v>
      </c>
      <c r="AA33" s="11">
        <f t="shared" si="5"/>
        <v>0</v>
      </c>
      <c r="AB33" s="12" t="str">
        <f t="shared" si="5"/>
        <v>Coxa (Pos)</v>
      </c>
      <c r="AC33" s="11">
        <f t="shared" si="5"/>
        <v>0</v>
      </c>
      <c r="AD33" s="12" t="str">
        <f t="shared" si="5"/>
        <v>Perna</v>
      </c>
      <c r="AE33" s="11">
        <f t="shared" si="5"/>
        <v>0</v>
      </c>
      <c r="AF33" s="12" t="str">
        <f t="shared" si="5"/>
        <v>Abdominal</v>
      </c>
      <c r="AG33" s="11">
        <f t="shared" si="5"/>
        <v>0</v>
      </c>
    </row>
    <row r="34" spans="1:33" x14ac:dyDescent="0.25">
      <c r="A34" s="344"/>
      <c r="B34" s="11" t="str">
        <f t="shared" si="3"/>
        <v>Costa</v>
      </c>
      <c r="C34" s="11">
        <f t="shared" si="4"/>
        <v>0</v>
      </c>
      <c r="D34" s="11" t="str">
        <f t="shared" si="6"/>
        <v xml:space="preserve">Trapézio </v>
      </c>
      <c r="E34" s="11">
        <f t="shared" si="6"/>
        <v>0</v>
      </c>
      <c r="F34" s="11" t="str">
        <f t="shared" si="6"/>
        <v>Ombro (Cla/Acr)</v>
      </c>
      <c r="G34" s="11">
        <f t="shared" si="6"/>
        <v>0</v>
      </c>
      <c r="H34" s="12" t="str">
        <f t="shared" si="6"/>
        <v>Ombro (Esp)</v>
      </c>
      <c r="I34" s="11">
        <f t="shared" si="6"/>
        <v>0</v>
      </c>
      <c r="J34" s="12" t="str">
        <f t="shared" si="6"/>
        <v>Costa</v>
      </c>
      <c r="K34" s="11">
        <f t="shared" si="6"/>
        <v>0</v>
      </c>
      <c r="L34" s="12" t="str">
        <f t="shared" si="6"/>
        <v>Peito</v>
      </c>
      <c r="M34" s="11">
        <f t="shared" si="6"/>
        <v>0</v>
      </c>
      <c r="N34" s="12" t="str">
        <f t="shared" si="6"/>
        <v>Bíceps</v>
      </c>
      <c r="O34" s="11">
        <f t="shared" si="6"/>
        <v>0</v>
      </c>
      <c r="P34" s="12" t="str">
        <f t="shared" si="6"/>
        <v>Tríceps</v>
      </c>
      <c r="Q34" s="11">
        <f t="shared" si="6"/>
        <v>0</v>
      </c>
      <c r="R34" s="11" t="str">
        <f t="shared" si="6"/>
        <v>AnteBraço</v>
      </c>
      <c r="S34" s="11">
        <f t="shared" si="6"/>
        <v>0</v>
      </c>
      <c r="T34" s="11" t="str">
        <f t="shared" si="5"/>
        <v xml:space="preserve">Glúteo </v>
      </c>
      <c r="U34" s="11">
        <f t="shared" si="5"/>
        <v>0</v>
      </c>
      <c r="V34" s="12" t="str">
        <f t="shared" si="5"/>
        <v xml:space="preserve">Abdutor </v>
      </c>
      <c r="W34" s="11">
        <f t="shared" si="5"/>
        <v>0</v>
      </c>
      <c r="X34" s="12" t="str">
        <f t="shared" si="5"/>
        <v xml:space="preserve">Adutor </v>
      </c>
      <c r="Y34" s="11">
        <f t="shared" si="5"/>
        <v>0</v>
      </c>
      <c r="Z34" s="12" t="str">
        <f t="shared" si="5"/>
        <v>Coxa (Ant)</v>
      </c>
      <c r="AA34" s="11">
        <f t="shared" si="5"/>
        <v>0</v>
      </c>
      <c r="AB34" s="12" t="str">
        <f t="shared" si="5"/>
        <v>Coxa (Pos)</v>
      </c>
      <c r="AC34" s="11">
        <f t="shared" si="5"/>
        <v>0</v>
      </c>
      <c r="AD34" s="12" t="str">
        <f t="shared" si="5"/>
        <v>Perna</v>
      </c>
      <c r="AE34" s="11">
        <f t="shared" si="5"/>
        <v>0</v>
      </c>
      <c r="AF34" s="12" t="str">
        <f t="shared" si="5"/>
        <v>Abdominal</v>
      </c>
      <c r="AG34" s="11">
        <f t="shared" si="5"/>
        <v>0</v>
      </c>
    </row>
    <row r="35" spans="1:33" x14ac:dyDescent="0.25">
      <c r="A35" s="344"/>
      <c r="B35" s="11" t="str">
        <f t="shared" si="3"/>
        <v>Costa</v>
      </c>
      <c r="C35" s="11">
        <f t="shared" si="4"/>
        <v>0</v>
      </c>
      <c r="D35" s="11" t="str">
        <f t="shared" si="6"/>
        <v xml:space="preserve">Trapézio </v>
      </c>
      <c r="E35" s="11">
        <f t="shared" si="6"/>
        <v>0</v>
      </c>
      <c r="F35" s="11" t="str">
        <f t="shared" si="6"/>
        <v>Ombro (Cla/Acr)</v>
      </c>
      <c r="G35" s="11">
        <f t="shared" si="6"/>
        <v>0</v>
      </c>
      <c r="H35" s="12" t="str">
        <f t="shared" si="6"/>
        <v>Ombro (Esp)</v>
      </c>
      <c r="I35" s="11">
        <f t="shared" si="6"/>
        <v>0</v>
      </c>
      <c r="J35" s="12" t="str">
        <f t="shared" si="6"/>
        <v>Costa</v>
      </c>
      <c r="K35" s="11">
        <f t="shared" si="6"/>
        <v>0</v>
      </c>
      <c r="L35" s="12" t="str">
        <f t="shared" si="6"/>
        <v>Peito</v>
      </c>
      <c r="M35" s="11">
        <f t="shared" si="6"/>
        <v>0</v>
      </c>
      <c r="N35" s="12" t="str">
        <f t="shared" si="6"/>
        <v>Bíceps</v>
      </c>
      <c r="O35" s="11">
        <f t="shared" si="6"/>
        <v>0</v>
      </c>
      <c r="P35" s="12" t="str">
        <f t="shared" si="6"/>
        <v>Tríceps</v>
      </c>
      <c r="Q35" s="11">
        <f t="shared" si="6"/>
        <v>0</v>
      </c>
      <c r="R35" s="11" t="str">
        <f t="shared" si="6"/>
        <v>AnteBraço</v>
      </c>
      <c r="S35" s="11">
        <f t="shared" si="6"/>
        <v>0</v>
      </c>
      <c r="T35" s="11" t="str">
        <f t="shared" si="5"/>
        <v xml:space="preserve">Glúteo </v>
      </c>
      <c r="U35" s="11">
        <f t="shared" si="5"/>
        <v>0</v>
      </c>
      <c r="V35" s="12" t="str">
        <f t="shared" si="5"/>
        <v xml:space="preserve">Abdutor </v>
      </c>
      <c r="W35" s="11">
        <f t="shared" si="5"/>
        <v>0</v>
      </c>
      <c r="X35" s="12" t="str">
        <f t="shared" si="5"/>
        <v xml:space="preserve">Adutor </v>
      </c>
      <c r="Y35" s="11">
        <f t="shared" si="5"/>
        <v>0</v>
      </c>
      <c r="Z35" s="12" t="str">
        <f t="shared" si="5"/>
        <v>Coxa (Ant)</v>
      </c>
      <c r="AA35" s="11">
        <f t="shared" si="5"/>
        <v>0</v>
      </c>
      <c r="AB35" s="12" t="str">
        <f t="shared" si="5"/>
        <v>Coxa (Pos)</v>
      </c>
      <c r="AC35" s="11">
        <f t="shared" si="5"/>
        <v>0</v>
      </c>
      <c r="AD35" s="12" t="str">
        <f t="shared" si="5"/>
        <v>Perna</v>
      </c>
      <c r="AE35" s="11">
        <f t="shared" si="5"/>
        <v>0</v>
      </c>
      <c r="AF35" s="12" t="str">
        <f t="shared" si="5"/>
        <v>Abdominal</v>
      </c>
      <c r="AG35" s="11">
        <f t="shared" si="5"/>
        <v>0</v>
      </c>
    </row>
    <row r="36" spans="1:33" x14ac:dyDescent="0.25">
      <c r="A36" s="344"/>
      <c r="B36" s="11" t="str">
        <f t="shared" si="3"/>
        <v>Costa</v>
      </c>
      <c r="C36" s="11">
        <f t="shared" si="4"/>
        <v>0</v>
      </c>
      <c r="D36" s="11" t="str">
        <f t="shared" si="6"/>
        <v xml:space="preserve">Trapézio </v>
      </c>
      <c r="E36" s="11">
        <f t="shared" si="6"/>
        <v>0</v>
      </c>
      <c r="F36" s="11" t="str">
        <f t="shared" si="6"/>
        <v>Ombro (Cla/Acr)</v>
      </c>
      <c r="G36" s="11">
        <f t="shared" si="6"/>
        <v>0</v>
      </c>
      <c r="H36" s="12" t="str">
        <f t="shared" si="6"/>
        <v>Ombro (Esp)</v>
      </c>
      <c r="I36" s="11">
        <f t="shared" si="6"/>
        <v>0</v>
      </c>
      <c r="J36" s="12" t="str">
        <f t="shared" si="6"/>
        <v>Costa</v>
      </c>
      <c r="K36" s="11">
        <f t="shared" si="6"/>
        <v>0</v>
      </c>
      <c r="L36" s="12" t="str">
        <f t="shared" si="6"/>
        <v>Peito</v>
      </c>
      <c r="M36" s="11">
        <f t="shared" si="6"/>
        <v>0</v>
      </c>
      <c r="N36" s="12" t="str">
        <f t="shared" si="6"/>
        <v>Bíceps</v>
      </c>
      <c r="O36" s="11">
        <f t="shared" si="6"/>
        <v>0</v>
      </c>
      <c r="P36" s="12" t="str">
        <f t="shared" si="6"/>
        <v>Tríceps</v>
      </c>
      <c r="Q36" s="11">
        <f t="shared" si="6"/>
        <v>0</v>
      </c>
      <c r="R36" s="11" t="str">
        <f t="shared" si="6"/>
        <v>AnteBraço</v>
      </c>
      <c r="S36" s="11">
        <f t="shared" si="6"/>
        <v>0</v>
      </c>
      <c r="T36" s="11" t="str">
        <f t="shared" si="5"/>
        <v xml:space="preserve">Glúteo </v>
      </c>
      <c r="U36" s="11">
        <f t="shared" si="5"/>
        <v>0</v>
      </c>
      <c r="V36" s="12" t="str">
        <f t="shared" si="5"/>
        <v xml:space="preserve">Abdutor </v>
      </c>
      <c r="W36" s="11">
        <f t="shared" si="5"/>
        <v>0</v>
      </c>
      <c r="X36" s="12" t="str">
        <f t="shared" si="5"/>
        <v xml:space="preserve">Adutor </v>
      </c>
      <c r="Y36" s="11">
        <f t="shared" si="5"/>
        <v>0</v>
      </c>
      <c r="Z36" s="12" t="str">
        <f t="shared" si="5"/>
        <v>Coxa (Ant)</v>
      </c>
      <c r="AA36" s="11">
        <f t="shared" si="5"/>
        <v>0</v>
      </c>
      <c r="AB36" s="12" t="str">
        <f t="shared" si="5"/>
        <v>Coxa (Pos)</v>
      </c>
      <c r="AC36" s="11">
        <f t="shared" si="5"/>
        <v>0</v>
      </c>
      <c r="AD36" s="12" t="str">
        <f t="shared" si="5"/>
        <v>Perna</v>
      </c>
      <c r="AE36" s="11">
        <f t="shared" si="5"/>
        <v>0</v>
      </c>
      <c r="AF36" s="12" t="str">
        <f t="shared" si="5"/>
        <v>Abdominal</v>
      </c>
      <c r="AG36" s="11">
        <f t="shared" si="5"/>
        <v>0</v>
      </c>
    </row>
    <row r="37" spans="1:33" x14ac:dyDescent="0.25">
      <c r="A37" s="344"/>
      <c r="B37" s="11" t="str">
        <f t="shared" si="3"/>
        <v>Costa</v>
      </c>
      <c r="C37" s="11">
        <f t="shared" si="4"/>
        <v>0</v>
      </c>
      <c r="D37" s="11" t="str">
        <f t="shared" si="6"/>
        <v xml:space="preserve">Trapézio </v>
      </c>
      <c r="E37" s="11">
        <f t="shared" si="6"/>
        <v>0</v>
      </c>
      <c r="F37" s="11" t="str">
        <f t="shared" si="6"/>
        <v>Ombro (Cla/Acr)</v>
      </c>
      <c r="G37" s="11">
        <f t="shared" si="6"/>
        <v>0</v>
      </c>
      <c r="H37" s="12" t="str">
        <f t="shared" si="6"/>
        <v>Ombro (Esp)</v>
      </c>
      <c r="I37" s="11">
        <f t="shared" si="6"/>
        <v>0</v>
      </c>
      <c r="J37" s="12" t="str">
        <f t="shared" si="6"/>
        <v>Costa</v>
      </c>
      <c r="K37" s="11">
        <f t="shared" si="6"/>
        <v>0</v>
      </c>
      <c r="L37" s="12" t="str">
        <f t="shared" si="6"/>
        <v>Peito</v>
      </c>
      <c r="M37" s="11">
        <f t="shared" si="6"/>
        <v>0</v>
      </c>
      <c r="N37" s="12" t="str">
        <f t="shared" si="6"/>
        <v>Bíceps</v>
      </c>
      <c r="O37" s="11">
        <f t="shared" si="6"/>
        <v>0</v>
      </c>
      <c r="P37" s="12" t="str">
        <f t="shared" si="6"/>
        <v>Tríceps</v>
      </c>
      <c r="Q37" s="11">
        <f t="shared" si="6"/>
        <v>0</v>
      </c>
      <c r="R37" s="11" t="str">
        <f t="shared" si="6"/>
        <v>AnteBraço</v>
      </c>
      <c r="S37" s="11">
        <f t="shared" si="6"/>
        <v>0</v>
      </c>
      <c r="T37" s="11" t="str">
        <f t="shared" si="5"/>
        <v xml:space="preserve">Glúteo </v>
      </c>
      <c r="U37" s="11">
        <f t="shared" si="5"/>
        <v>0</v>
      </c>
      <c r="V37" s="12" t="str">
        <f t="shared" si="5"/>
        <v xml:space="preserve">Abdutor </v>
      </c>
      <c r="W37" s="11">
        <f t="shared" si="5"/>
        <v>0</v>
      </c>
      <c r="X37" s="12" t="str">
        <f t="shared" si="5"/>
        <v xml:space="preserve">Adutor </v>
      </c>
      <c r="Y37" s="11">
        <f t="shared" si="5"/>
        <v>0</v>
      </c>
      <c r="Z37" s="12" t="str">
        <f t="shared" si="5"/>
        <v>Coxa (Ant)</v>
      </c>
      <c r="AA37" s="11">
        <f t="shared" si="5"/>
        <v>0</v>
      </c>
      <c r="AB37" s="12" t="str">
        <f t="shared" si="5"/>
        <v>Coxa (Pos)</v>
      </c>
      <c r="AC37" s="11">
        <f t="shared" si="5"/>
        <v>0</v>
      </c>
      <c r="AD37" s="12" t="str">
        <f t="shared" si="5"/>
        <v>Perna</v>
      </c>
      <c r="AE37" s="11">
        <f t="shared" si="5"/>
        <v>0</v>
      </c>
      <c r="AF37" s="12" t="str">
        <f t="shared" si="5"/>
        <v>Abdominal</v>
      </c>
      <c r="AG37" s="11">
        <f t="shared" si="5"/>
        <v>0</v>
      </c>
    </row>
    <row r="38" spans="1:33" x14ac:dyDescent="0.25">
      <c r="A38" s="344"/>
      <c r="B38" s="11" t="str">
        <f t="shared" si="3"/>
        <v>Costa</v>
      </c>
      <c r="C38" s="11">
        <f t="shared" si="4"/>
        <v>0</v>
      </c>
      <c r="D38" s="11" t="str">
        <f t="shared" si="6"/>
        <v xml:space="preserve">Trapézio </v>
      </c>
      <c r="E38" s="11">
        <f t="shared" si="6"/>
        <v>0</v>
      </c>
      <c r="F38" s="11" t="str">
        <f t="shared" si="6"/>
        <v>Ombro (Cla/Acr)</v>
      </c>
      <c r="G38" s="11">
        <f t="shared" si="6"/>
        <v>0</v>
      </c>
      <c r="H38" s="12" t="str">
        <f t="shared" si="6"/>
        <v>Ombro (Esp)</v>
      </c>
      <c r="I38" s="11">
        <f t="shared" si="6"/>
        <v>0</v>
      </c>
      <c r="J38" s="12" t="str">
        <f t="shared" si="6"/>
        <v>Costa</v>
      </c>
      <c r="K38" s="11">
        <f t="shared" si="6"/>
        <v>0</v>
      </c>
      <c r="L38" s="12" t="str">
        <f t="shared" si="6"/>
        <v>Peito</v>
      </c>
      <c r="M38" s="11">
        <f t="shared" si="6"/>
        <v>0</v>
      </c>
      <c r="N38" s="12" t="str">
        <f t="shared" si="6"/>
        <v>Bíceps</v>
      </c>
      <c r="O38" s="11">
        <f t="shared" si="6"/>
        <v>0</v>
      </c>
      <c r="P38" s="12" t="str">
        <f t="shared" si="6"/>
        <v>Tríceps</v>
      </c>
      <c r="Q38" s="11">
        <f t="shared" si="6"/>
        <v>0</v>
      </c>
      <c r="R38" s="11" t="str">
        <f t="shared" si="6"/>
        <v>AnteBraço</v>
      </c>
      <c r="S38" s="11">
        <f t="shared" si="6"/>
        <v>0</v>
      </c>
      <c r="T38" s="11" t="str">
        <f t="shared" si="5"/>
        <v xml:space="preserve">Glúteo </v>
      </c>
      <c r="U38" s="11">
        <f t="shared" si="5"/>
        <v>0</v>
      </c>
      <c r="V38" s="12" t="str">
        <f t="shared" si="5"/>
        <v xml:space="preserve">Abdutor </v>
      </c>
      <c r="W38" s="11">
        <f t="shared" si="5"/>
        <v>0</v>
      </c>
      <c r="X38" s="12" t="str">
        <f t="shared" si="5"/>
        <v xml:space="preserve">Adutor </v>
      </c>
      <c r="Y38" s="11">
        <f t="shared" si="5"/>
        <v>0</v>
      </c>
      <c r="Z38" s="12" t="str">
        <f t="shared" si="5"/>
        <v>Coxa (Ant)</v>
      </c>
      <c r="AA38" s="11">
        <f t="shared" si="5"/>
        <v>0</v>
      </c>
      <c r="AB38" s="12" t="str">
        <f t="shared" si="5"/>
        <v>Coxa (Pos)</v>
      </c>
      <c r="AC38" s="11">
        <f t="shared" si="5"/>
        <v>0</v>
      </c>
      <c r="AD38" s="12" t="str">
        <f t="shared" si="5"/>
        <v>Perna</v>
      </c>
      <c r="AE38" s="11">
        <f t="shared" si="5"/>
        <v>0</v>
      </c>
      <c r="AF38" s="12" t="str">
        <f t="shared" si="5"/>
        <v>Abdominal</v>
      </c>
      <c r="AG38" s="11">
        <f t="shared" si="5"/>
        <v>0</v>
      </c>
    </row>
    <row r="39" spans="1:33" x14ac:dyDescent="0.25">
      <c r="A39" s="344"/>
      <c r="B39" s="11" t="str">
        <f t="shared" si="3"/>
        <v>Costa</v>
      </c>
      <c r="C39" s="11">
        <f t="shared" si="4"/>
        <v>0</v>
      </c>
      <c r="D39" s="11" t="str">
        <f t="shared" si="6"/>
        <v xml:space="preserve">Trapézio </v>
      </c>
      <c r="E39" s="11">
        <f t="shared" si="6"/>
        <v>0</v>
      </c>
      <c r="F39" s="11" t="str">
        <f t="shared" si="6"/>
        <v>Ombro (Cla/Acr)</v>
      </c>
      <c r="G39" s="11">
        <f t="shared" si="6"/>
        <v>0</v>
      </c>
      <c r="H39" s="12" t="str">
        <f t="shared" si="6"/>
        <v>Ombro (Esp)</v>
      </c>
      <c r="I39" s="11">
        <f t="shared" si="6"/>
        <v>0</v>
      </c>
      <c r="J39" s="12" t="str">
        <f t="shared" si="6"/>
        <v>Costa</v>
      </c>
      <c r="K39" s="11">
        <f t="shared" si="6"/>
        <v>0</v>
      </c>
      <c r="L39" s="12" t="str">
        <f t="shared" si="6"/>
        <v>Peito</v>
      </c>
      <c r="M39" s="11">
        <f t="shared" si="6"/>
        <v>0</v>
      </c>
      <c r="N39" s="12" t="str">
        <f t="shared" si="6"/>
        <v>Bíceps</v>
      </c>
      <c r="O39" s="11">
        <f t="shared" si="6"/>
        <v>0</v>
      </c>
      <c r="P39" s="12" t="str">
        <f t="shared" si="6"/>
        <v>Tríceps</v>
      </c>
      <c r="Q39" s="11">
        <f t="shared" si="6"/>
        <v>0</v>
      </c>
      <c r="R39" s="11" t="str">
        <f t="shared" si="6"/>
        <v>AnteBraço</v>
      </c>
      <c r="S39" s="11">
        <f t="shared" si="6"/>
        <v>0</v>
      </c>
      <c r="T39" s="11" t="str">
        <f t="shared" si="5"/>
        <v xml:space="preserve">Glúteo </v>
      </c>
      <c r="U39" s="11">
        <f t="shared" si="5"/>
        <v>0</v>
      </c>
      <c r="V39" s="12" t="str">
        <f t="shared" si="5"/>
        <v xml:space="preserve">Abdutor </v>
      </c>
      <c r="W39" s="11">
        <f t="shared" si="5"/>
        <v>0</v>
      </c>
      <c r="X39" s="12" t="str">
        <f t="shared" si="5"/>
        <v xml:space="preserve">Adutor </v>
      </c>
      <c r="Y39" s="11">
        <f t="shared" si="5"/>
        <v>0</v>
      </c>
      <c r="Z39" s="12" t="str">
        <f t="shared" si="5"/>
        <v>Coxa (Ant)</v>
      </c>
      <c r="AA39" s="11">
        <f t="shared" si="5"/>
        <v>0</v>
      </c>
      <c r="AB39" s="12" t="str">
        <f t="shared" si="5"/>
        <v>Coxa (Pos)</v>
      </c>
      <c r="AC39" s="11">
        <f t="shared" si="5"/>
        <v>0</v>
      </c>
      <c r="AD39" s="12" t="str">
        <f t="shared" si="5"/>
        <v>Perna</v>
      </c>
      <c r="AE39" s="11">
        <f t="shared" si="5"/>
        <v>0</v>
      </c>
      <c r="AF39" s="12" t="str">
        <f t="shared" si="5"/>
        <v>Abdominal</v>
      </c>
      <c r="AG39" s="11">
        <f t="shared" si="5"/>
        <v>0</v>
      </c>
    </row>
    <row r="40" spans="1:33" x14ac:dyDescent="0.25">
      <c r="A40" s="344"/>
      <c r="B40" s="11" t="str">
        <f t="shared" si="3"/>
        <v>Costa</v>
      </c>
      <c r="C40" s="11">
        <f t="shared" si="4"/>
        <v>0</v>
      </c>
      <c r="D40" s="11" t="str">
        <f t="shared" si="6"/>
        <v xml:space="preserve">Trapézio </v>
      </c>
      <c r="E40" s="11">
        <f t="shared" si="6"/>
        <v>0</v>
      </c>
      <c r="F40" s="11" t="str">
        <f t="shared" si="6"/>
        <v>Ombro (Cla/Acr)</v>
      </c>
      <c r="G40" s="11">
        <f t="shared" si="6"/>
        <v>0</v>
      </c>
      <c r="H40" s="12" t="str">
        <f t="shared" si="6"/>
        <v>Ombro (Esp)</v>
      </c>
      <c r="I40" s="11">
        <f t="shared" si="6"/>
        <v>0</v>
      </c>
      <c r="J40" s="12" t="str">
        <f t="shared" si="6"/>
        <v>Costa</v>
      </c>
      <c r="K40" s="11">
        <f t="shared" si="6"/>
        <v>0</v>
      </c>
      <c r="L40" s="12" t="str">
        <f t="shared" si="6"/>
        <v>Peito</v>
      </c>
      <c r="M40" s="11">
        <f t="shared" si="6"/>
        <v>0</v>
      </c>
      <c r="N40" s="12" t="str">
        <f t="shared" si="6"/>
        <v>Bíceps</v>
      </c>
      <c r="O40" s="11">
        <f t="shared" si="6"/>
        <v>0</v>
      </c>
      <c r="P40" s="12" t="str">
        <f t="shared" si="6"/>
        <v>Tríceps</v>
      </c>
      <c r="Q40" s="11">
        <f t="shared" si="6"/>
        <v>0</v>
      </c>
      <c r="R40" s="11" t="str">
        <f t="shared" si="6"/>
        <v>AnteBraço</v>
      </c>
      <c r="S40" s="11">
        <f t="shared" si="6"/>
        <v>0</v>
      </c>
      <c r="T40" s="11" t="str">
        <f t="shared" si="5"/>
        <v xml:space="preserve">Glúteo </v>
      </c>
      <c r="U40" s="11">
        <f t="shared" si="5"/>
        <v>0</v>
      </c>
      <c r="V40" s="12" t="str">
        <f t="shared" si="5"/>
        <v xml:space="preserve">Abdutor </v>
      </c>
      <c r="W40" s="11">
        <f t="shared" si="5"/>
        <v>0</v>
      </c>
      <c r="X40" s="12" t="str">
        <f t="shared" si="5"/>
        <v xml:space="preserve">Adutor </v>
      </c>
      <c r="Y40" s="11">
        <f t="shared" si="5"/>
        <v>0</v>
      </c>
      <c r="Z40" s="12" t="str">
        <f t="shared" si="5"/>
        <v>Coxa (Ant)</v>
      </c>
      <c r="AA40" s="11">
        <f t="shared" si="5"/>
        <v>0</v>
      </c>
      <c r="AB40" s="12" t="str">
        <f t="shared" si="5"/>
        <v>Coxa (Pos)</v>
      </c>
      <c r="AC40" s="11">
        <f t="shared" si="5"/>
        <v>0</v>
      </c>
      <c r="AD40" s="12" t="str">
        <f t="shared" si="5"/>
        <v>Perna</v>
      </c>
      <c r="AE40" s="11">
        <f t="shared" si="5"/>
        <v>0</v>
      </c>
      <c r="AF40" s="12" t="str">
        <f t="shared" si="5"/>
        <v>Abdominal</v>
      </c>
      <c r="AG40" s="11">
        <f t="shared" si="5"/>
        <v>0</v>
      </c>
    </row>
    <row r="41" spans="1:33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11" t="s">
        <v>40</v>
      </c>
      <c r="B42" s="11" t="s">
        <v>41</v>
      </c>
      <c r="C42" s="11"/>
      <c r="D42" s="341" t="str">
        <f>D22</f>
        <v xml:space="preserve">Trapézio </v>
      </c>
      <c r="E42" s="341"/>
      <c r="F42" s="341" t="str">
        <f>F22</f>
        <v>Ombro (Cla/Acr)</v>
      </c>
      <c r="G42" s="341"/>
      <c r="H42" s="341" t="str">
        <f>H22</f>
        <v>Ombro (Esp)</v>
      </c>
      <c r="I42" s="341"/>
      <c r="J42" s="341" t="str">
        <f>J22</f>
        <v>Costa</v>
      </c>
      <c r="K42" s="341"/>
      <c r="L42" s="341" t="str">
        <f>L22</f>
        <v>Peito</v>
      </c>
      <c r="M42" s="341"/>
      <c r="N42" s="341" t="str">
        <f>N22</f>
        <v>Bíceps</v>
      </c>
      <c r="O42" s="341"/>
      <c r="P42" s="341" t="str">
        <f>P22</f>
        <v>Tríceps</v>
      </c>
      <c r="Q42" s="341"/>
      <c r="R42" s="341" t="str">
        <f>R22</f>
        <v>AnteBraço</v>
      </c>
      <c r="S42" s="341"/>
      <c r="T42" s="341" t="str">
        <f>T22</f>
        <v xml:space="preserve">Glúteo </v>
      </c>
      <c r="U42" s="341"/>
      <c r="V42" s="341" t="str">
        <f>V22</f>
        <v xml:space="preserve">Abdutor </v>
      </c>
      <c r="W42" s="341"/>
      <c r="X42" s="341" t="str">
        <f>X22</f>
        <v xml:space="preserve">Adutor </v>
      </c>
      <c r="Y42" s="341"/>
      <c r="Z42" s="341" t="str">
        <f>Z22</f>
        <v>Coxa (Ant)</v>
      </c>
      <c r="AA42" s="341"/>
      <c r="AB42" s="341" t="str">
        <f>AB22</f>
        <v>Coxa (Pos)</v>
      </c>
      <c r="AC42" s="341"/>
      <c r="AD42" s="341" t="str">
        <f>AD22</f>
        <v>Perna</v>
      </c>
      <c r="AE42" s="341"/>
      <c r="AF42" s="341" t="str">
        <f>AF22</f>
        <v>Abdominal</v>
      </c>
      <c r="AG42" s="341"/>
    </row>
    <row r="43" spans="1:33" x14ac:dyDescent="0.25">
      <c r="A43" s="11"/>
      <c r="B43" s="343" t="str">
        <f>Planilha!D137</f>
        <v>Costa</v>
      </c>
      <c r="C43" s="343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</row>
    <row r="44" spans="1:33" x14ac:dyDescent="0.25">
      <c r="A44" s="344">
        <v>3</v>
      </c>
      <c r="B44" s="11" t="str">
        <f>B43</f>
        <v>Costa</v>
      </c>
      <c r="C44" s="11" t="str">
        <f>IF(AND(B44=D44),E44,IF(AND(B44=F44),G44,IF(AND(B44=H44),I44,IF(AND(B44=J44),K44,IF(AND(B44=L44),M44,IF(AND(B44=N44),O44,IF(AND(B44=P44),Q44,IF(AND(B44=R44),S44,IF(AND(B44=T44),U44,IF(AND(B44=V44),W44,IF(AND(B44=X44),Y44,IF(AND(B44=Z44),AA44,IF(AND(B44=AB44),AC44,IF(AND(B44=AD44),AE44,IF(AND(B44=AF44),AG44," ")))))))))))))))</f>
        <v>Puxada à frente</v>
      </c>
      <c r="D44" s="11" t="str">
        <f t="shared" ref="D44:AG52" si="7">D24</f>
        <v xml:space="preserve">Trapézio </v>
      </c>
      <c r="E44" s="11" t="str">
        <f t="shared" si="7"/>
        <v>Elevação de ombros</v>
      </c>
      <c r="F44" s="11" t="str">
        <f t="shared" si="7"/>
        <v>Ombro (Cla/Acr)</v>
      </c>
      <c r="G44" s="11" t="str">
        <f t="shared" si="7"/>
        <v>Desenvolvimento</v>
      </c>
      <c r="H44" s="12" t="str">
        <f t="shared" si="7"/>
        <v>Ombro (Esp)</v>
      </c>
      <c r="I44" s="11" t="str">
        <f t="shared" si="7"/>
        <v>Voador inv.</v>
      </c>
      <c r="J44" s="12" t="str">
        <f t="shared" si="7"/>
        <v>Costa</v>
      </c>
      <c r="K44" s="11" t="str">
        <f t="shared" si="7"/>
        <v>Puxada à frente</v>
      </c>
      <c r="L44" s="12" t="str">
        <f t="shared" si="7"/>
        <v>Peito</v>
      </c>
      <c r="M44" s="11" t="str">
        <f t="shared" si="7"/>
        <v>Supino</v>
      </c>
      <c r="N44" s="12" t="str">
        <f t="shared" si="7"/>
        <v>Bíceps</v>
      </c>
      <c r="O44" s="11" t="str">
        <f t="shared" si="7"/>
        <v>Rosca direta</v>
      </c>
      <c r="P44" s="12" t="str">
        <f t="shared" si="7"/>
        <v>Tríceps</v>
      </c>
      <c r="Q44" s="11" t="str">
        <f t="shared" si="7"/>
        <v>Rosca testa</v>
      </c>
      <c r="R44" s="11" t="str">
        <f t="shared" si="7"/>
        <v>AnteBraço</v>
      </c>
      <c r="S44" s="11" t="str">
        <f t="shared" si="7"/>
        <v>Rosca punho</v>
      </c>
      <c r="T44" s="11" t="str">
        <f t="shared" si="7"/>
        <v xml:space="preserve">Glúteo </v>
      </c>
      <c r="U44" s="11" t="str">
        <f t="shared" si="7"/>
        <v>Glúteo em pé</v>
      </c>
      <c r="V44" s="12" t="str">
        <f t="shared" si="7"/>
        <v xml:space="preserve">Abdutor </v>
      </c>
      <c r="W44" s="11" t="str">
        <f t="shared" si="7"/>
        <v>Abdutor maq.</v>
      </c>
      <c r="X44" s="12" t="str">
        <f t="shared" si="7"/>
        <v xml:space="preserve">Adutor </v>
      </c>
      <c r="Y44" s="11" t="str">
        <f t="shared" si="7"/>
        <v>Adutor maq</v>
      </c>
      <c r="Z44" s="12" t="str">
        <f t="shared" si="7"/>
        <v>Coxa (Ant)</v>
      </c>
      <c r="AA44" s="11" t="str">
        <f t="shared" si="7"/>
        <v>Agachamento</v>
      </c>
      <c r="AB44" s="12" t="str">
        <f t="shared" si="7"/>
        <v>Coxa (Pos)</v>
      </c>
      <c r="AC44" s="11" t="str">
        <f t="shared" si="7"/>
        <v>Stiff</v>
      </c>
      <c r="AD44" s="12" t="str">
        <f t="shared" si="7"/>
        <v>Perna</v>
      </c>
      <c r="AE44" s="11" t="str">
        <f t="shared" si="7"/>
        <v>Gêmeos em pé</v>
      </c>
      <c r="AF44" s="12" t="str">
        <f t="shared" si="7"/>
        <v>Abdominal</v>
      </c>
      <c r="AG44" s="11" t="str">
        <f t="shared" si="7"/>
        <v>Elevação de pernas</v>
      </c>
    </row>
    <row r="45" spans="1:33" x14ac:dyDescent="0.25">
      <c r="A45" s="344"/>
      <c r="B45" s="11" t="str">
        <f t="shared" ref="B45:B60" si="8">B44</f>
        <v>Costa</v>
      </c>
      <c r="C45" s="11" t="str">
        <f t="shared" ref="C45:C60" si="9">IF(AND(B45=D45),E45,IF(AND(B45=F45),G45,IF(AND(B45=H45),I45,IF(AND(B45=J45),K45,IF(AND(B45=L45),M45,IF(AND(B45=N45),O45,IF(AND(B45=P45),Q45,IF(AND(B45=R45),S45,IF(AND(B45=T45),U45,IF(AND(B45=V45),W45,IF(AND(B45=X45),Y45,IF(AND(B45=Z45),AA45,IF(AND(B45=AB45),AC45,IF(AND(B45=AD45),AE45,IF(AND(B45=AF45),AG45," ")))))))))))))))</f>
        <v>Remada sentada</v>
      </c>
      <c r="D45" s="11" t="str">
        <f t="shared" si="7"/>
        <v xml:space="preserve">Trapézio </v>
      </c>
      <c r="E45" s="11" t="str">
        <f t="shared" si="7"/>
        <v>Remada alta</v>
      </c>
      <c r="F45" s="11" t="str">
        <f t="shared" si="7"/>
        <v>Ombro (Cla/Acr)</v>
      </c>
      <c r="G45" s="11" t="str">
        <f t="shared" si="7"/>
        <v>Levantamento lateral</v>
      </c>
      <c r="H45" s="12" t="str">
        <f t="shared" si="7"/>
        <v>Ombro (Esp)</v>
      </c>
      <c r="I45" s="11" t="str">
        <f t="shared" si="7"/>
        <v>Crucifixo inv.</v>
      </c>
      <c r="J45" s="12" t="str">
        <f t="shared" si="7"/>
        <v>Costa</v>
      </c>
      <c r="K45" s="11" t="str">
        <f t="shared" si="7"/>
        <v>Remada sentada</v>
      </c>
      <c r="L45" s="12" t="str">
        <f t="shared" si="7"/>
        <v>Peito</v>
      </c>
      <c r="M45" s="11" t="str">
        <f t="shared" si="7"/>
        <v>Supino inclinado</v>
      </c>
      <c r="N45" s="12" t="str">
        <f t="shared" si="7"/>
        <v>Bíceps</v>
      </c>
      <c r="O45" s="11" t="str">
        <f t="shared" si="7"/>
        <v>Rosca alternada</v>
      </c>
      <c r="P45" s="12" t="str">
        <f t="shared" si="7"/>
        <v>Tríceps</v>
      </c>
      <c r="Q45" s="11" t="str">
        <f t="shared" si="7"/>
        <v>Rosca francesa</v>
      </c>
      <c r="R45" s="11" t="str">
        <f t="shared" si="7"/>
        <v>AnteBraço</v>
      </c>
      <c r="S45" s="11" t="str">
        <f t="shared" si="7"/>
        <v>Rosca punho inv.</v>
      </c>
      <c r="T45" s="11" t="str">
        <f t="shared" si="7"/>
        <v xml:space="preserve">Glúteo </v>
      </c>
      <c r="U45" s="11" t="str">
        <f t="shared" si="7"/>
        <v>Glúteo 4 apoios</v>
      </c>
      <c r="V45" s="12" t="str">
        <f t="shared" si="7"/>
        <v xml:space="preserve">Abdutor </v>
      </c>
      <c r="W45" s="11" t="str">
        <f t="shared" si="7"/>
        <v>Abdutor apo.</v>
      </c>
      <c r="X45" s="12" t="str">
        <f t="shared" si="7"/>
        <v xml:space="preserve">Adutor </v>
      </c>
      <c r="Y45" s="11" t="str">
        <f t="shared" si="7"/>
        <v>Adutor apo.</v>
      </c>
      <c r="Z45" s="12" t="str">
        <f t="shared" si="7"/>
        <v>Coxa (Ant)</v>
      </c>
      <c r="AA45" s="11" t="str">
        <f t="shared" si="7"/>
        <v>Agachamento hack</v>
      </c>
      <c r="AB45" s="12" t="str">
        <f t="shared" si="7"/>
        <v>Coxa (Pos)</v>
      </c>
      <c r="AC45" s="11" t="str">
        <f t="shared" si="7"/>
        <v>Flexão de perna</v>
      </c>
      <c r="AD45" s="12" t="str">
        <f t="shared" si="7"/>
        <v>Perna</v>
      </c>
      <c r="AE45" s="11" t="str">
        <f t="shared" si="7"/>
        <v>Gêmeos sentado</v>
      </c>
      <c r="AF45" s="12" t="str">
        <f t="shared" si="7"/>
        <v>Abdominal</v>
      </c>
      <c r="AG45" s="11" t="str">
        <f t="shared" si="7"/>
        <v>Supra-abdominal</v>
      </c>
    </row>
    <row r="46" spans="1:33" x14ac:dyDescent="0.25">
      <c r="A46" s="344"/>
      <c r="B46" s="11" t="str">
        <f t="shared" si="8"/>
        <v>Costa</v>
      </c>
      <c r="C46" s="11" t="str">
        <f t="shared" si="9"/>
        <v>Remada unilteral</v>
      </c>
      <c r="D46" s="11" t="str">
        <f t="shared" si="7"/>
        <v xml:space="preserve">Trapézio </v>
      </c>
      <c r="E46" s="11">
        <f t="shared" si="7"/>
        <v>0</v>
      </c>
      <c r="F46" s="11" t="str">
        <f t="shared" si="7"/>
        <v>Ombro (Cla/Acr)</v>
      </c>
      <c r="G46" s="11" t="str">
        <f t="shared" si="7"/>
        <v>Elevação frontal</v>
      </c>
      <c r="H46" s="12" t="str">
        <f t="shared" si="7"/>
        <v>Ombro (Esp)</v>
      </c>
      <c r="I46" s="11">
        <f t="shared" si="7"/>
        <v>0</v>
      </c>
      <c r="J46" s="12" t="str">
        <f t="shared" si="7"/>
        <v>Costa</v>
      </c>
      <c r="K46" s="11" t="str">
        <f t="shared" si="7"/>
        <v>Remada unilteral</v>
      </c>
      <c r="L46" s="12" t="str">
        <f t="shared" si="7"/>
        <v>Peito</v>
      </c>
      <c r="M46" s="11" t="str">
        <f t="shared" si="7"/>
        <v>Supino declinado</v>
      </c>
      <c r="N46" s="12" t="str">
        <f t="shared" si="7"/>
        <v>Bíceps</v>
      </c>
      <c r="O46" s="11" t="str">
        <f t="shared" si="7"/>
        <v>Rosca concentrada</v>
      </c>
      <c r="P46" s="12" t="str">
        <f t="shared" si="7"/>
        <v>Tríceps</v>
      </c>
      <c r="Q46" s="11" t="str">
        <f t="shared" si="7"/>
        <v>Extensão de cotovelo (cabo)</v>
      </c>
      <c r="R46" s="11" t="str">
        <f t="shared" si="7"/>
        <v>AnteBraço</v>
      </c>
      <c r="S46" s="11" t="str">
        <f t="shared" si="7"/>
        <v>Rosca direta peg. pro.</v>
      </c>
      <c r="T46" s="11" t="str">
        <f t="shared" si="7"/>
        <v xml:space="preserve">Glúteo </v>
      </c>
      <c r="U46" s="11">
        <f t="shared" si="7"/>
        <v>0</v>
      </c>
      <c r="V46" s="12" t="str">
        <f t="shared" si="7"/>
        <v xml:space="preserve">Abdutor </v>
      </c>
      <c r="W46" s="11" t="str">
        <f t="shared" si="7"/>
        <v>Abdutor cabo</v>
      </c>
      <c r="X46" s="12" t="str">
        <f t="shared" si="7"/>
        <v xml:space="preserve">Adutor </v>
      </c>
      <c r="Y46" s="11" t="str">
        <f t="shared" si="7"/>
        <v>Adutor cabo</v>
      </c>
      <c r="Z46" s="12" t="str">
        <f t="shared" si="7"/>
        <v>Coxa (Ant)</v>
      </c>
      <c r="AA46" s="11" t="str">
        <f t="shared" si="7"/>
        <v>Extensão de perna</v>
      </c>
      <c r="AB46" s="12" t="str">
        <f t="shared" si="7"/>
        <v>Coxa (Pos)</v>
      </c>
      <c r="AC46" s="11" t="str">
        <f t="shared" si="7"/>
        <v>Flexora em pé</v>
      </c>
      <c r="AD46" s="12" t="str">
        <f t="shared" si="7"/>
        <v>Perna</v>
      </c>
      <c r="AE46" s="11" t="str">
        <f t="shared" si="7"/>
        <v>Burrinho maq.</v>
      </c>
      <c r="AF46" s="12" t="str">
        <f t="shared" si="7"/>
        <v>Abdominal</v>
      </c>
      <c r="AG46" s="11" t="str">
        <f t="shared" si="7"/>
        <v>Flexão lateral</v>
      </c>
    </row>
    <row r="47" spans="1:33" x14ac:dyDescent="0.25">
      <c r="A47" s="344"/>
      <c r="B47" s="11" t="str">
        <f t="shared" si="8"/>
        <v>Costa</v>
      </c>
      <c r="C47" s="11" t="str">
        <f t="shared" si="9"/>
        <v>Remada curvada</v>
      </c>
      <c r="D47" s="11" t="str">
        <f t="shared" si="7"/>
        <v xml:space="preserve">Trapézio </v>
      </c>
      <c r="E47" s="11">
        <f t="shared" si="7"/>
        <v>0</v>
      </c>
      <c r="F47" s="11" t="str">
        <f t="shared" si="7"/>
        <v>Ombro (Cla/Acr)</v>
      </c>
      <c r="G47" s="11">
        <f t="shared" si="7"/>
        <v>0</v>
      </c>
      <c r="H47" s="12" t="str">
        <f t="shared" si="7"/>
        <v>Ombro (Esp)</v>
      </c>
      <c r="I47" s="11">
        <f t="shared" si="7"/>
        <v>0</v>
      </c>
      <c r="J47" s="12" t="str">
        <f t="shared" si="7"/>
        <v>Costa</v>
      </c>
      <c r="K47" s="11" t="str">
        <f t="shared" si="7"/>
        <v>Remada curvada</v>
      </c>
      <c r="L47" s="12" t="str">
        <f t="shared" si="7"/>
        <v>Peito</v>
      </c>
      <c r="M47" s="11" t="str">
        <f t="shared" si="7"/>
        <v>Crucifixo</v>
      </c>
      <c r="N47" s="12" t="str">
        <f t="shared" si="7"/>
        <v>Bíceps</v>
      </c>
      <c r="O47" s="11" t="str">
        <f t="shared" si="7"/>
        <v>Rosca scott</v>
      </c>
      <c r="P47" s="12" t="str">
        <f t="shared" si="7"/>
        <v>Tríceps</v>
      </c>
      <c r="Q47" s="11">
        <f t="shared" si="7"/>
        <v>0</v>
      </c>
      <c r="R47" s="11" t="str">
        <f t="shared" si="7"/>
        <v>AnteBraço</v>
      </c>
      <c r="S47" s="11" t="str">
        <f t="shared" si="7"/>
        <v>Extensão de cotovelo</v>
      </c>
      <c r="T47" s="11" t="str">
        <f t="shared" si="7"/>
        <v xml:space="preserve">Glúteo </v>
      </c>
      <c r="U47" s="11">
        <f t="shared" si="7"/>
        <v>0</v>
      </c>
      <c r="V47" s="12" t="str">
        <f t="shared" si="7"/>
        <v xml:space="preserve">Abdutor </v>
      </c>
      <c r="W47" s="11">
        <f t="shared" si="7"/>
        <v>0</v>
      </c>
      <c r="X47" s="12" t="str">
        <f t="shared" si="7"/>
        <v xml:space="preserve">Adutor </v>
      </c>
      <c r="Y47" s="11">
        <f t="shared" si="7"/>
        <v>0</v>
      </c>
      <c r="Z47" s="12" t="str">
        <f t="shared" si="7"/>
        <v>Coxa (Ant)</v>
      </c>
      <c r="AA47" s="11" t="str">
        <f t="shared" si="7"/>
        <v>Leg press</v>
      </c>
      <c r="AB47" s="12" t="str">
        <f t="shared" si="7"/>
        <v>Coxa (Pos)</v>
      </c>
      <c r="AC47" s="11" t="str">
        <f t="shared" si="7"/>
        <v>Flexora sentado</v>
      </c>
      <c r="AD47" s="12" t="str">
        <f t="shared" si="7"/>
        <v>Perna</v>
      </c>
      <c r="AE47" s="11" t="str">
        <f t="shared" si="7"/>
        <v>Tibial</v>
      </c>
      <c r="AF47" s="12" t="str">
        <f t="shared" si="7"/>
        <v>Abdominal</v>
      </c>
      <c r="AG47" s="11">
        <f t="shared" si="7"/>
        <v>0</v>
      </c>
    </row>
    <row r="48" spans="1:33" x14ac:dyDescent="0.25">
      <c r="A48" s="344"/>
      <c r="B48" s="11" t="str">
        <f t="shared" si="8"/>
        <v>Costa</v>
      </c>
      <c r="C48" s="11" t="str">
        <f t="shared" si="9"/>
        <v>Levantamento terra</v>
      </c>
      <c r="D48" s="11" t="str">
        <f t="shared" si="7"/>
        <v xml:space="preserve">Trapézio </v>
      </c>
      <c r="E48" s="11">
        <f t="shared" si="7"/>
        <v>0</v>
      </c>
      <c r="F48" s="11" t="str">
        <f t="shared" si="7"/>
        <v>Ombro (Cla/Acr)</v>
      </c>
      <c r="G48" s="11">
        <f t="shared" si="7"/>
        <v>0</v>
      </c>
      <c r="H48" s="12" t="str">
        <f t="shared" si="7"/>
        <v>Ombro (Esp)</v>
      </c>
      <c r="I48" s="11">
        <f t="shared" si="7"/>
        <v>0</v>
      </c>
      <c r="J48" s="12" t="str">
        <f t="shared" si="7"/>
        <v>Costa</v>
      </c>
      <c r="K48" s="11" t="str">
        <f t="shared" si="7"/>
        <v>Levantamento terra</v>
      </c>
      <c r="L48" s="12" t="str">
        <f t="shared" si="7"/>
        <v>Peito</v>
      </c>
      <c r="M48" s="11" t="str">
        <f t="shared" si="7"/>
        <v>Cross over</v>
      </c>
      <c r="N48" s="12" t="str">
        <f t="shared" si="7"/>
        <v>Bíceps</v>
      </c>
      <c r="O48" s="11">
        <f t="shared" si="7"/>
        <v>0</v>
      </c>
      <c r="P48" s="12" t="str">
        <f t="shared" si="7"/>
        <v>Tríceps</v>
      </c>
      <c r="Q48" s="11">
        <f t="shared" si="7"/>
        <v>0</v>
      </c>
      <c r="R48" s="11" t="str">
        <f t="shared" si="7"/>
        <v>AnteBraço</v>
      </c>
      <c r="S48" s="11" t="str">
        <f t="shared" si="7"/>
        <v>Extensão cot. uni.</v>
      </c>
      <c r="T48" s="11" t="str">
        <f t="shared" si="7"/>
        <v xml:space="preserve">Glúteo </v>
      </c>
      <c r="U48" s="11">
        <f t="shared" si="7"/>
        <v>0</v>
      </c>
      <c r="V48" s="12" t="str">
        <f t="shared" si="7"/>
        <v xml:space="preserve">Abdutor </v>
      </c>
      <c r="W48" s="11">
        <f t="shared" si="7"/>
        <v>0</v>
      </c>
      <c r="X48" s="12" t="str">
        <f t="shared" si="7"/>
        <v xml:space="preserve">Adutor </v>
      </c>
      <c r="Y48" s="11">
        <f t="shared" si="7"/>
        <v>0</v>
      </c>
      <c r="Z48" s="12" t="str">
        <f t="shared" si="7"/>
        <v>Coxa (Ant)</v>
      </c>
      <c r="AA48" s="11" t="str">
        <f t="shared" si="7"/>
        <v>Avanço</v>
      </c>
      <c r="AB48" s="12" t="str">
        <f t="shared" si="7"/>
        <v>Coxa (Pos)</v>
      </c>
      <c r="AC48" s="11">
        <f t="shared" si="7"/>
        <v>0</v>
      </c>
      <c r="AD48" s="12" t="str">
        <f t="shared" si="7"/>
        <v>Perna</v>
      </c>
      <c r="AE48" s="11">
        <f t="shared" si="7"/>
        <v>0</v>
      </c>
      <c r="AF48" s="12" t="str">
        <f t="shared" si="7"/>
        <v>Abdominal</v>
      </c>
      <c r="AG48" s="11">
        <f t="shared" si="7"/>
        <v>0</v>
      </c>
    </row>
    <row r="49" spans="1:33" x14ac:dyDescent="0.25">
      <c r="A49" s="344"/>
      <c r="B49" s="11" t="str">
        <f t="shared" si="8"/>
        <v>Costa</v>
      </c>
      <c r="C49" s="11" t="str">
        <f t="shared" si="9"/>
        <v>Hiperextensão</v>
      </c>
      <c r="D49" s="11" t="str">
        <f t="shared" si="7"/>
        <v xml:space="preserve">Trapézio </v>
      </c>
      <c r="E49" s="11">
        <f t="shared" si="7"/>
        <v>0</v>
      </c>
      <c r="F49" s="11" t="str">
        <f t="shared" si="7"/>
        <v>Ombro (Cla/Acr)</v>
      </c>
      <c r="G49" s="11">
        <f t="shared" si="7"/>
        <v>0</v>
      </c>
      <c r="H49" s="12" t="str">
        <f t="shared" si="7"/>
        <v>Ombro (Esp)</v>
      </c>
      <c r="I49" s="11">
        <f t="shared" si="7"/>
        <v>0</v>
      </c>
      <c r="J49" s="12" t="str">
        <f t="shared" si="7"/>
        <v>Costa</v>
      </c>
      <c r="K49" s="11" t="str">
        <f t="shared" si="7"/>
        <v>Hiperextensão</v>
      </c>
      <c r="L49" s="12" t="str">
        <f t="shared" si="7"/>
        <v>Peito</v>
      </c>
      <c r="M49" s="11" t="str">
        <f t="shared" si="7"/>
        <v>Voador</v>
      </c>
      <c r="N49" s="12" t="str">
        <f t="shared" si="7"/>
        <v>Bíceps</v>
      </c>
      <c r="O49" s="11">
        <f t="shared" si="7"/>
        <v>0</v>
      </c>
      <c r="P49" s="12" t="str">
        <f t="shared" si="7"/>
        <v>Tríceps</v>
      </c>
      <c r="Q49" s="11">
        <f t="shared" si="7"/>
        <v>0</v>
      </c>
      <c r="R49" s="11" t="str">
        <f t="shared" si="7"/>
        <v>AnteBraço</v>
      </c>
      <c r="S49" s="11" t="str">
        <f t="shared" si="7"/>
        <v>Tríceps uni. Curvado</v>
      </c>
      <c r="T49" s="11" t="str">
        <f t="shared" si="7"/>
        <v xml:space="preserve">Glúteo </v>
      </c>
      <c r="U49" s="11">
        <f t="shared" si="7"/>
        <v>0</v>
      </c>
      <c r="V49" s="12" t="str">
        <f t="shared" si="7"/>
        <v xml:space="preserve">Abdutor </v>
      </c>
      <c r="W49" s="11">
        <f t="shared" si="7"/>
        <v>0</v>
      </c>
      <c r="X49" s="12" t="str">
        <f t="shared" si="7"/>
        <v xml:space="preserve">Adutor </v>
      </c>
      <c r="Y49" s="11">
        <f t="shared" si="7"/>
        <v>0</v>
      </c>
      <c r="Z49" s="12" t="str">
        <f t="shared" si="7"/>
        <v>Coxa (Ant)</v>
      </c>
      <c r="AA49" s="11">
        <f t="shared" si="7"/>
        <v>0</v>
      </c>
      <c r="AB49" s="12" t="str">
        <f t="shared" si="7"/>
        <v>Coxa (Pos)</v>
      </c>
      <c r="AC49" s="11">
        <f t="shared" si="7"/>
        <v>0</v>
      </c>
      <c r="AD49" s="12" t="str">
        <f t="shared" si="7"/>
        <v>Perna</v>
      </c>
      <c r="AE49" s="11">
        <f t="shared" si="7"/>
        <v>0</v>
      </c>
      <c r="AF49" s="12" t="str">
        <f t="shared" si="7"/>
        <v>Abdominal</v>
      </c>
      <c r="AG49" s="11">
        <f t="shared" si="7"/>
        <v>0</v>
      </c>
    </row>
    <row r="50" spans="1:33" x14ac:dyDescent="0.25">
      <c r="A50" s="344"/>
      <c r="B50" s="11" t="str">
        <f t="shared" si="8"/>
        <v>Costa</v>
      </c>
      <c r="C50" s="11">
        <f t="shared" si="9"/>
        <v>0</v>
      </c>
      <c r="D50" s="11" t="str">
        <f t="shared" si="7"/>
        <v xml:space="preserve">Trapézio </v>
      </c>
      <c r="E50" s="11">
        <f t="shared" si="7"/>
        <v>0</v>
      </c>
      <c r="F50" s="11" t="str">
        <f t="shared" si="7"/>
        <v>Ombro (Cla/Acr)</v>
      </c>
      <c r="G50" s="11">
        <f t="shared" si="7"/>
        <v>0</v>
      </c>
      <c r="H50" s="12" t="str">
        <f t="shared" si="7"/>
        <v>Ombro (Esp)</v>
      </c>
      <c r="I50" s="11">
        <f t="shared" si="7"/>
        <v>0</v>
      </c>
      <c r="J50" s="12" t="str">
        <f t="shared" si="7"/>
        <v>Costa</v>
      </c>
      <c r="K50" s="11">
        <f t="shared" si="7"/>
        <v>0</v>
      </c>
      <c r="L50" s="12" t="str">
        <f t="shared" si="7"/>
        <v>Peito</v>
      </c>
      <c r="M50" s="11" t="str">
        <f t="shared" si="7"/>
        <v>Paralelas</v>
      </c>
      <c r="N50" s="12" t="str">
        <f t="shared" si="7"/>
        <v>Bíceps</v>
      </c>
      <c r="O50" s="11">
        <f t="shared" si="7"/>
        <v>0</v>
      </c>
      <c r="P50" s="12" t="str">
        <f t="shared" si="7"/>
        <v>Tríceps</v>
      </c>
      <c r="Q50" s="11">
        <f t="shared" si="7"/>
        <v>0</v>
      </c>
      <c r="R50" s="11" t="str">
        <f t="shared" si="7"/>
        <v>AnteBraço</v>
      </c>
      <c r="S50" s="11">
        <f t="shared" si="7"/>
        <v>0</v>
      </c>
      <c r="T50" s="11" t="str">
        <f t="shared" si="7"/>
        <v xml:space="preserve">Glúteo </v>
      </c>
      <c r="U50" s="11">
        <f t="shared" si="7"/>
        <v>0</v>
      </c>
      <c r="V50" s="12" t="str">
        <f t="shared" si="7"/>
        <v xml:space="preserve">Abdutor </v>
      </c>
      <c r="W50" s="11">
        <f t="shared" si="7"/>
        <v>0</v>
      </c>
      <c r="X50" s="12" t="str">
        <f t="shared" si="7"/>
        <v xml:space="preserve">Adutor </v>
      </c>
      <c r="Y50" s="11">
        <f t="shared" si="7"/>
        <v>0</v>
      </c>
      <c r="Z50" s="12" t="str">
        <f t="shared" si="7"/>
        <v>Coxa (Ant)</v>
      </c>
      <c r="AA50" s="11">
        <f t="shared" si="7"/>
        <v>0</v>
      </c>
      <c r="AB50" s="12" t="str">
        <f t="shared" si="7"/>
        <v>Coxa (Pos)</v>
      </c>
      <c r="AC50" s="11">
        <f t="shared" si="7"/>
        <v>0</v>
      </c>
      <c r="AD50" s="12" t="str">
        <f t="shared" si="7"/>
        <v>Perna</v>
      </c>
      <c r="AE50" s="11">
        <f t="shared" si="7"/>
        <v>0</v>
      </c>
      <c r="AF50" s="12" t="str">
        <f t="shared" si="7"/>
        <v>Abdominal</v>
      </c>
      <c r="AG50" s="11">
        <f t="shared" si="7"/>
        <v>0</v>
      </c>
    </row>
    <row r="51" spans="1:33" x14ac:dyDescent="0.25">
      <c r="A51" s="344"/>
      <c r="B51" s="11" t="str">
        <f t="shared" si="8"/>
        <v>Costa</v>
      </c>
      <c r="C51" s="11">
        <f t="shared" si="9"/>
        <v>0</v>
      </c>
      <c r="D51" s="11" t="str">
        <f t="shared" si="7"/>
        <v xml:space="preserve">Trapézio </v>
      </c>
      <c r="E51" s="11">
        <f t="shared" si="7"/>
        <v>0</v>
      </c>
      <c r="F51" s="11" t="str">
        <f t="shared" si="7"/>
        <v>Ombro (Cla/Acr)</v>
      </c>
      <c r="G51" s="11">
        <f t="shared" si="7"/>
        <v>0</v>
      </c>
      <c r="H51" s="12" t="str">
        <f t="shared" si="7"/>
        <v>Ombro (Esp)</v>
      </c>
      <c r="I51" s="11">
        <f t="shared" si="7"/>
        <v>0</v>
      </c>
      <c r="J51" s="12" t="str">
        <f t="shared" si="7"/>
        <v>Costa</v>
      </c>
      <c r="K51" s="11">
        <f t="shared" si="7"/>
        <v>0</v>
      </c>
      <c r="L51" s="12" t="str">
        <f t="shared" si="7"/>
        <v>Peito</v>
      </c>
      <c r="M51" s="11">
        <f t="shared" si="7"/>
        <v>0</v>
      </c>
      <c r="N51" s="12" t="str">
        <f t="shared" si="7"/>
        <v>Bíceps</v>
      </c>
      <c r="O51" s="11">
        <f t="shared" si="7"/>
        <v>0</v>
      </c>
      <c r="P51" s="12" t="str">
        <f t="shared" si="7"/>
        <v>Tríceps</v>
      </c>
      <c r="Q51" s="11">
        <f t="shared" si="7"/>
        <v>0</v>
      </c>
      <c r="R51" s="11" t="str">
        <f t="shared" si="7"/>
        <v>AnteBraço</v>
      </c>
      <c r="S51" s="11">
        <f t="shared" si="7"/>
        <v>0</v>
      </c>
      <c r="T51" s="11" t="str">
        <f t="shared" si="7"/>
        <v xml:space="preserve">Glúteo </v>
      </c>
      <c r="U51" s="11">
        <f t="shared" si="7"/>
        <v>0</v>
      </c>
      <c r="V51" s="12" t="str">
        <f t="shared" si="7"/>
        <v xml:space="preserve">Abdutor </v>
      </c>
      <c r="W51" s="11">
        <f t="shared" si="7"/>
        <v>0</v>
      </c>
      <c r="X51" s="12" t="str">
        <f t="shared" si="7"/>
        <v xml:space="preserve">Adutor </v>
      </c>
      <c r="Y51" s="11">
        <f t="shared" si="7"/>
        <v>0</v>
      </c>
      <c r="Z51" s="12" t="str">
        <f t="shared" si="7"/>
        <v>Coxa (Ant)</v>
      </c>
      <c r="AA51" s="11">
        <f t="shared" si="7"/>
        <v>0</v>
      </c>
      <c r="AB51" s="12" t="str">
        <f t="shared" si="7"/>
        <v>Coxa (Pos)</v>
      </c>
      <c r="AC51" s="11">
        <f t="shared" si="7"/>
        <v>0</v>
      </c>
      <c r="AD51" s="12" t="str">
        <f t="shared" si="7"/>
        <v>Perna</v>
      </c>
      <c r="AE51" s="11">
        <f t="shared" si="7"/>
        <v>0</v>
      </c>
      <c r="AF51" s="12" t="str">
        <f t="shared" si="7"/>
        <v>Abdominal</v>
      </c>
      <c r="AG51" s="11">
        <f t="shared" si="7"/>
        <v>0</v>
      </c>
    </row>
    <row r="52" spans="1:33" x14ac:dyDescent="0.25">
      <c r="A52" s="344"/>
      <c r="B52" s="11" t="str">
        <f t="shared" si="8"/>
        <v>Costa</v>
      </c>
      <c r="C52" s="11">
        <f t="shared" si="9"/>
        <v>0</v>
      </c>
      <c r="D52" s="11" t="str">
        <f t="shared" si="7"/>
        <v xml:space="preserve">Trapézio </v>
      </c>
      <c r="E52" s="11">
        <f t="shared" si="7"/>
        <v>0</v>
      </c>
      <c r="F52" s="11" t="str">
        <f t="shared" si="7"/>
        <v>Ombro (Cla/Acr)</v>
      </c>
      <c r="G52" s="11">
        <f t="shared" si="7"/>
        <v>0</v>
      </c>
      <c r="H52" s="12" t="str">
        <f t="shared" si="7"/>
        <v>Ombro (Esp)</v>
      </c>
      <c r="I52" s="11">
        <f t="shared" si="7"/>
        <v>0</v>
      </c>
      <c r="J52" s="12" t="str">
        <f t="shared" si="7"/>
        <v>Costa</v>
      </c>
      <c r="K52" s="11">
        <f t="shared" si="7"/>
        <v>0</v>
      </c>
      <c r="L52" s="12" t="str">
        <f t="shared" si="7"/>
        <v>Peito</v>
      </c>
      <c r="M52" s="11">
        <f t="shared" si="7"/>
        <v>0</v>
      </c>
      <c r="N52" s="12" t="str">
        <f t="shared" si="7"/>
        <v>Bíceps</v>
      </c>
      <c r="O52" s="11">
        <f t="shared" si="7"/>
        <v>0</v>
      </c>
      <c r="P52" s="12" t="str">
        <f t="shared" si="7"/>
        <v>Tríceps</v>
      </c>
      <c r="Q52" s="11">
        <f t="shared" si="7"/>
        <v>0</v>
      </c>
      <c r="R52" s="11" t="str">
        <f t="shared" si="7"/>
        <v>AnteBraço</v>
      </c>
      <c r="S52" s="11">
        <f t="shared" ref="D52:AG60" si="10">S32</f>
        <v>0</v>
      </c>
      <c r="T52" s="11" t="str">
        <f t="shared" si="10"/>
        <v xml:space="preserve">Glúteo </v>
      </c>
      <c r="U52" s="11">
        <f t="shared" si="10"/>
        <v>0</v>
      </c>
      <c r="V52" s="12" t="str">
        <f t="shared" si="10"/>
        <v xml:space="preserve">Abdutor </v>
      </c>
      <c r="W52" s="11">
        <f t="shared" si="10"/>
        <v>0</v>
      </c>
      <c r="X52" s="12" t="str">
        <f t="shared" si="10"/>
        <v xml:space="preserve">Adutor </v>
      </c>
      <c r="Y52" s="11">
        <f t="shared" si="10"/>
        <v>0</v>
      </c>
      <c r="Z52" s="12" t="str">
        <f t="shared" si="10"/>
        <v>Coxa (Ant)</v>
      </c>
      <c r="AA52" s="11">
        <f t="shared" si="10"/>
        <v>0</v>
      </c>
      <c r="AB52" s="12" t="str">
        <f t="shared" si="10"/>
        <v>Coxa (Pos)</v>
      </c>
      <c r="AC52" s="11">
        <f t="shared" si="10"/>
        <v>0</v>
      </c>
      <c r="AD52" s="12" t="str">
        <f t="shared" si="10"/>
        <v>Perna</v>
      </c>
      <c r="AE52" s="11">
        <f t="shared" si="10"/>
        <v>0</v>
      </c>
      <c r="AF52" s="12" t="str">
        <f t="shared" si="10"/>
        <v>Abdominal</v>
      </c>
      <c r="AG52" s="11">
        <f t="shared" si="10"/>
        <v>0</v>
      </c>
    </row>
    <row r="53" spans="1:33" x14ac:dyDescent="0.25">
      <c r="A53" s="344"/>
      <c r="B53" s="11" t="str">
        <f t="shared" si="8"/>
        <v>Costa</v>
      </c>
      <c r="C53" s="11">
        <f t="shared" si="9"/>
        <v>0</v>
      </c>
      <c r="D53" s="11" t="str">
        <f t="shared" si="10"/>
        <v xml:space="preserve">Trapézio </v>
      </c>
      <c r="E53" s="11">
        <f t="shared" si="10"/>
        <v>0</v>
      </c>
      <c r="F53" s="11" t="str">
        <f t="shared" si="10"/>
        <v>Ombro (Cla/Acr)</v>
      </c>
      <c r="G53" s="11">
        <f t="shared" si="10"/>
        <v>0</v>
      </c>
      <c r="H53" s="12" t="str">
        <f t="shared" si="10"/>
        <v>Ombro (Esp)</v>
      </c>
      <c r="I53" s="11">
        <f t="shared" si="10"/>
        <v>0</v>
      </c>
      <c r="J53" s="12" t="str">
        <f t="shared" si="10"/>
        <v>Costa</v>
      </c>
      <c r="K53" s="11">
        <f t="shared" si="10"/>
        <v>0</v>
      </c>
      <c r="L53" s="12" t="str">
        <f t="shared" si="10"/>
        <v>Peito</v>
      </c>
      <c r="M53" s="11">
        <f t="shared" si="10"/>
        <v>0</v>
      </c>
      <c r="N53" s="12" t="str">
        <f t="shared" si="10"/>
        <v>Bíceps</v>
      </c>
      <c r="O53" s="11">
        <f t="shared" si="10"/>
        <v>0</v>
      </c>
      <c r="P53" s="12" t="str">
        <f t="shared" si="10"/>
        <v>Tríceps</v>
      </c>
      <c r="Q53" s="11">
        <f t="shared" si="10"/>
        <v>0</v>
      </c>
      <c r="R53" s="11" t="str">
        <f t="shared" si="10"/>
        <v>AnteBraço</v>
      </c>
      <c r="S53" s="11">
        <f t="shared" si="10"/>
        <v>0</v>
      </c>
      <c r="T53" s="11" t="str">
        <f t="shared" si="10"/>
        <v xml:space="preserve">Glúteo </v>
      </c>
      <c r="U53" s="11">
        <f t="shared" si="10"/>
        <v>0</v>
      </c>
      <c r="V53" s="12" t="str">
        <f t="shared" si="10"/>
        <v xml:space="preserve">Abdutor </v>
      </c>
      <c r="W53" s="11">
        <f t="shared" si="10"/>
        <v>0</v>
      </c>
      <c r="X53" s="12" t="str">
        <f t="shared" si="10"/>
        <v xml:space="preserve">Adutor </v>
      </c>
      <c r="Y53" s="11">
        <f t="shared" si="10"/>
        <v>0</v>
      </c>
      <c r="Z53" s="12" t="str">
        <f t="shared" si="10"/>
        <v>Coxa (Ant)</v>
      </c>
      <c r="AA53" s="11">
        <f t="shared" si="10"/>
        <v>0</v>
      </c>
      <c r="AB53" s="12" t="str">
        <f t="shared" si="10"/>
        <v>Coxa (Pos)</v>
      </c>
      <c r="AC53" s="11">
        <f t="shared" si="10"/>
        <v>0</v>
      </c>
      <c r="AD53" s="12" t="str">
        <f t="shared" si="10"/>
        <v>Perna</v>
      </c>
      <c r="AE53" s="11">
        <f t="shared" si="10"/>
        <v>0</v>
      </c>
      <c r="AF53" s="12" t="str">
        <f t="shared" si="10"/>
        <v>Abdominal</v>
      </c>
      <c r="AG53" s="11">
        <f t="shared" si="10"/>
        <v>0</v>
      </c>
    </row>
    <row r="54" spans="1:33" x14ac:dyDescent="0.25">
      <c r="A54" s="344"/>
      <c r="B54" s="11" t="str">
        <f t="shared" si="8"/>
        <v>Costa</v>
      </c>
      <c r="C54" s="11">
        <f t="shared" si="9"/>
        <v>0</v>
      </c>
      <c r="D54" s="11" t="str">
        <f t="shared" si="10"/>
        <v xml:space="preserve">Trapézio </v>
      </c>
      <c r="E54" s="11">
        <f t="shared" si="10"/>
        <v>0</v>
      </c>
      <c r="F54" s="11" t="str">
        <f t="shared" si="10"/>
        <v>Ombro (Cla/Acr)</v>
      </c>
      <c r="G54" s="11">
        <f t="shared" si="10"/>
        <v>0</v>
      </c>
      <c r="H54" s="12" t="str">
        <f t="shared" si="10"/>
        <v>Ombro (Esp)</v>
      </c>
      <c r="I54" s="11">
        <f t="shared" si="10"/>
        <v>0</v>
      </c>
      <c r="J54" s="12" t="str">
        <f t="shared" si="10"/>
        <v>Costa</v>
      </c>
      <c r="K54" s="11">
        <f t="shared" si="10"/>
        <v>0</v>
      </c>
      <c r="L54" s="12" t="str">
        <f t="shared" si="10"/>
        <v>Peito</v>
      </c>
      <c r="M54" s="11">
        <f t="shared" si="10"/>
        <v>0</v>
      </c>
      <c r="N54" s="12" t="str">
        <f t="shared" si="10"/>
        <v>Bíceps</v>
      </c>
      <c r="O54" s="11">
        <f t="shared" si="10"/>
        <v>0</v>
      </c>
      <c r="P54" s="12" t="str">
        <f t="shared" si="10"/>
        <v>Tríceps</v>
      </c>
      <c r="Q54" s="11">
        <f t="shared" si="10"/>
        <v>0</v>
      </c>
      <c r="R54" s="11" t="str">
        <f t="shared" si="10"/>
        <v>AnteBraço</v>
      </c>
      <c r="S54" s="11">
        <f t="shared" si="10"/>
        <v>0</v>
      </c>
      <c r="T54" s="11" t="str">
        <f t="shared" si="10"/>
        <v xml:space="preserve">Glúteo </v>
      </c>
      <c r="U54" s="11">
        <f t="shared" si="10"/>
        <v>0</v>
      </c>
      <c r="V54" s="12" t="str">
        <f t="shared" si="10"/>
        <v xml:space="preserve">Abdutor </v>
      </c>
      <c r="W54" s="11">
        <f t="shared" si="10"/>
        <v>0</v>
      </c>
      <c r="X54" s="12" t="str">
        <f t="shared" si="10"/>
        <v xml:space="preserve">Adutor </v>
      </c>
      <c r="Y54" s="11">
        <f t="shared" si="10"/>
        <v>0</v>
      </c>
      <c r="Z54" s="12" t="str">
        <f t="shared" si="10"/>
        <v>Coxa (Ant)</v>
      </c>
      <c r="AA54" s="11">
        <f t="shared" si="10"/>
        <v>0</v>
      </c>
      <c r="AB54" s="12" t="str">
        <f t="shared" si="10"/>
        <v>Coxa (Pos)</v>
      </c>
      <c r="AC54" s="11">
        <f t="shared" si="10"/>
        <v>0</v>
      </c>
      <c r="AD54" s="12" t="str">
        <f t="shared" si="10"/>
        <v>Perna</v>
      </c>
      <c r="AE54" s="11">
        <f t="shared" si="10"/>
        <v>0</v>
      </c>
      <c r="AF54" s="12" t="str">
        <f t="shared" si="10"/>
        <v>Abdominal</v>
      </c>
      <c r="AG54" s="11">
        <f t="shared" si="10"/>
        <v>0</v>
      </c>
    </row>
    <row r="55" spans="1:33" x14ac:dyDescent="0.25">
      <c r="A55" s="344"/>
      <c r="B55" s="11" t="str">
        <f t="shared" si="8"/>
        <v>Costa</v>
      </c>
      <c r="C55" s="11">
        <f t="shared" si="9"/>
        <v>0</v>
      </c>
      <c r="D55" s="11" t="str">
        <f t="shared" si="10"/>
        <v xml:space="preserve">Trapézio </v>
      </c>
      <c r="E55" s="11">
        <f t="shared" si="10"/>
        <v>0</v>
      </c>
      <c r="F55" s="11" t="str">
        <f t="shared" si="10"/>
        <v>Ombro (Cla/Acr)</v>
      </c>
      <c r="G55" s="11">
        <f t="shared" si="10"/>
        <v>0</v>
      </c>
      <c r="H55" s="12" t="str">
        <f t="shared" si="10"/>
        <v>Ombro (Esp)</v>
      </c>
      <c r="I55" s="11">
        <f t="shared" si="10"/>
        <v>0</v>
      </c>
      <c r="J55" s="12" t="str">
        <f t="shared" si="10"/>
        <v>Costa</v>
      </c>
      <c r="K55" s="11">
        <f t="shared" si="10"/>
        <v>0</v>
      </c>
      <c r="L55" s="12" t="str">
        <f t="shared" si="10"/>
        <v>Peito</v>
      </c>
      <c r="M55" s="11">
        <f t="shared" si="10"/>
        <v>0</v>
      </c>
      <c r="N55" s="12" t="str">
        <f t="shared" si="10"/>
        <v>Bíceps</v>
      </c>
      <c r="O55" s="11">
        <f t="shared" si="10"/>
        <v>0</v>
      </c>
      <c r="P55" s="12" t="str">
        <f t="shared" si="10"/>
        <v>Tríceps</v>
      </c>
      <c r="Q55" s="11">
        <f t="shared" si="10"/>
        <v>0</v>
      </c>
      <c r="R55" s="11" t="str">
        <f t="shared" si="10"/>
        <v>AnteBraço</v>
      </c>
      <c r="S55" s="11">
        <f t="shared" si="10"/>
        <v>0</v>
      </c>
      <c r="T55" s="11" t="str">
        <f t="shared" si="10"/>
        <v xml:space="preserve">Glúteo </v>
      </c>
      <c r="U55" s="11">
        <f t="shared" si="10"/>
        <v>0</v>
      </c>
      <c r="V55" s="12" t="str">
        <f t="shared" si="10"/>
        <v xml:space="preserve">Abdutor </v>
      </c>
      <c r="W55" s="11">
        <f t="shared" si="10"/>
        <v>0</v>
      </c>
      <c r="X55" s="12" t="str">
        <f t="shared" si="10"/>
        <v xml:space="preserve">Adutor </v>
      </c>
      <c r="Y55" s="11">
        <f t="shared" si="10"/>
        <v>0</v>
      </c>
      <c r="Z55" s="12" t="str">
        <f t="shared" si="10"/>
        <v>Coxa (Ant)</v>
      </c>
      <c r="AA55" s="11">
        <f t="shared" si="10"/>
        <v>0</v>
      </c>
      <c r="AB55" s="12" t="str">
        <f t="shared" si="10"/>
        <v>Coxa (Pos)</v>
      </c>
      <c r="AC55" s="11">
        <f t="shared" si="10"/>
        <v>0</v>
      </c>
      <c r="AD55" s="12" t="str">
        <f t="shared" si="10"/>
        <v>Perna</v>
      </c>
      <c r="AE55" s="11">
        <f t="shared" si="10"/>
        <v>0</v>
      </c>
      <c r="AF55" s="12" t="str">
        <f t="shared" si="10"/>
        <v>Abdominal</v>
      </c>
      <c r="AG55" s="11">
        <f t="shared" si="10"/>
        <v>0</v>
      </c>
    </row>
    <row r="56" spans="1:33" x14ac:dyDescent="0.25">
      <c r="A56" s="344"/>
      <c r="B56" s="11" t="str">
        <f t="shared" si="8"/>
        <v>Costa</v>
      </c>
      <c r="C56" s="11">
        <f t="shared" si="9"/>
        <v>0</v>
      </c>
      <c r="D56" s="11" t="str">
        <f t="shared" si="10"/>
        <v xml:space="preserve">Trapézio </v>
      </c>
      <c r="E56" s="11">
        <f t="shared" si="10"/>
        <v>0</v>
      </c>
      <c r="F56" s="11" t="str">
        <f t="shared" si="10"/>
        <v>Ombro (Cla/Acr)</v>
      </c>
      <c r="G56" s="11">
        <f t="shared" si="10"/>
        <v>0</v>
      </c>
      <c r="H56" s="12" t="str">
        <f t="shared" si="10"/>
        <v>Ombro (Esp)</v>
      </c>
      <c r="I56" s="11">
        <f t="shared" si="10"/>
        <v>0</v>
      </c>
      <c r="J56" s="12" t="str">
        <f t="shared" si="10"/>
        <v>Costa</v>
      </c>
      <c r="K56" s="11">
        <f t="shared" si="10"/>
        <v>0</v>
      </c>
      <c r="L56" s="12" t="str">
        <f t="shared" si="10"/>
        <v>Peito</v>
      </c>
      <c r="M56" s="11">
        <f t="shared" si="10"/>
        <v>0</v>
      </c>
      <c r="N56" s="12" t="str">
        <f t="shared" si="10"/>
        <v>Bíceps</v>
      </c>
      <c r="O56" s="11">
        <f t="shared" si="10"/>
        <v>0</v>
      </c>
      <c r="P56" s="12" t="str">
        <f t="shared" si="10"/>
        <v>Tríceps</v>
      </c>
      <c r="Q56" s="11">
        <f t="shared" si="10"/>
        <v>0</v>
      </c>
      <c r="R56" s="11" t="str">
        <f t="shared" si="10"/>
        <v>AnteBraço</v>
      </c>
      <c r="S56" s="11">
        <f t="shared" si="10"/>
        <v>0</v>
      </c>
      <c r="T56" s="11" t="str">
        <f t="shared" si="10"/>
        <v xml:space="preserve">Glúteo </v>
      </c>
      <c r="U56" s="11">
        <f t="shared" si="10"/>
        <v>0</v>
      </c>
      <c r="V56" s="12" t="str">
        <f t="shared" si="10"/>
        <v xml:space="preserve">Abdutor </v>
      </c>
      <c r="W56" s="11">
        <f t="shared" si="10"/>
        <v>0</v>
      </c>
      <c r="X56" s="12" t="str">
        <f t="shared" si="10"/>
        <v xml:space="preserve">Adutor </v>
      </c>
      <c r="Y56" s="11">
        <f t="shared" si="10"/>
        <v>0</v>
      </c>
      <c r="Z56" s="12" t="str">
        <f t="shared" si="10"/>
        <v>Coxa (Ant)</v>
      </c>
      <c r="AA56" s="11">
        <f t="shared" si="10"/>
        <v>0</v>
      </c>
      <c r="AB56" s="12" t="str">
        <f t="shared" si="10"/>
        <v>Coxa (Pos)</v>
      </c>
      <c r="AC56" s="11">
        <f t="shared" si="10"/>
        <v>0</v>
      </c>
      <c r="AD56" s="12" t="str">
        <f t="shared" si="10"/>
        <v>Perna</v>
      </c>
      <c r="AE56" s="11">
        <f t="shared" si="10"/>
        <v>0</v>
      </c>
      <c r="AF56" s="12" t="str">
        <f t="shared" si="10"/>
        <v>Abdominal</v>
      </c>
      <c r="AG56" s="11">
        <f t="shared" si="10"/>
        <v>0</v>
      </c>
    </row>
    <row r="57" spans="1:33" x14ac:dyDescent="0.25">
      <c r="A57" s="344"/>
      <c r="B57" s="11" t="str">
        <f t="shared" si="8"/>
        <v>Costa</v>
      </c>
      <c r="C57" s="11">
        <f t="shared" si="9"/>
        <v>0</v>
      </c>
      <c r="D57" s="11" t="str">
        <f t="shared" si="10"/>
        <v xml:space="preserve">Trapézio </v>
      </c>
      <c r="E57" s="11">
        <f t="shared" si="10"/>
        <v>0</v>
      </c>
      <c r="F57" s="11" t="str">
        <f t="shared" si="10"/>
        <v>Ombro (Cla/Acr)</v>
      </c>
      <c r="G57" s="11">
        <f t="shared" si="10"/>
        <v>0</v>
      </c>
      <c r="H57" s="12" t="str">
        <f t="shared" si="10"/>
        <v>Ombro (Esp)</v>
      </c>
      <c r="I57" s="11">
        <f t="shared" si="10"/>
        <v>0</v>
      </c>
      <c r="J57" s="12" t="str">
        <f t="shared" si="10"/>
        <v>Costa</v>
      </c>
      <c r="K57" s="11">
        <f t="shared" si="10"/>
        <v>0</v>
      </c>
      <c r="L57" s="12" t="str">
        <f t="shared" si="10"/>
        <v>Peito</v>
      </c>
      <c r="M57" s="11">
        <f t="shared" si="10"/>
        <v>0</v>
      </c>
      <c r="N57" s="12" t="str">
        <f t="shared" si="10"/>
        <v>Bíceps</v>
      </c>
      <c r="O57" s="11">
        <f t="shared" si="10"/>
        <v>0</v>
      </c>
      <c r="P57" s="12" t="str">
        <f t="shared" si="10"/>
        <v>Tríceps</v>
      </c>
      <c r="Q57" s="11">
        <f t="shared" si="10"/>
        <v>0</v>
      </c>
      <c r="R57" s="11" t="str">
        <f t="shared" si="10"/>
        <v>AnteBraço</v>
      </c>
      <c r="S57" s="11">
        <f t="shared" si="10"/>
        <v>0</v>
      </c>
      <c r="T57" s="11" t="str">
        <f t="shared" si="10"/>
        <v xml:space="preserve">Glúteo </v>
      </c>
      <c r="U57" s="11">
        <f t="shared" si="10"/>
        <v>0</v>
      </c>
      <c r="V57" s="12" t="str">
        <f t="shared" si="10"/>
        <v xml:space="preserve">Abdutor </v>
      </c>
      <c r="W57" s="11">
        <f t="shared" si="10"/>
        <v>0</v>
      </c>
      <c r="X57" s="12" t="str">
        <f t="shared" si="10"/>
        <v xml:space="preserve">Adutor </v>
      </c>
      <c r="Y57" s="11">
        <f t="shared" si="10"/>
        <v>0</v>
      </c>
      <c r="Z57" s="12" t="str">
        <f t="shared" si="10"/>
        <v>Coxa (Ant)</v>
      </c>
      <c r="AA57" s="11">
        <f t="shared" si="10"/>
        <v>0</v>
      </c>
      <c r="AB57" s="12" t="str">
        <f t="shared" si="10"/>
        <v>Coxa (Pos)</v>
      </c>
      <c r="AC57" s="11">
        <f t="shared" si="10"/>
        <v>0</v>
      </c>
      <c r="AD57" s="12" t="str">
        <f t="shared" si="10"/>
        <v>Perna</v>
      </c>
      <c r="AE57" s="11">
        <f t="shared" si="10"/>
        <v>0</v>
      </c>
      <c r="AF57" s="12" t="str">
        <f t="shared" si="10"/>
        <v>Abdominal</v>
      </c>
      <c r="AG57" s="11">
        <f t="shared" si="10"/>
        <v>0</v>
      </c>
    </row>
    <row r="58" spans="1:33" x14ac:dyDescent="0.25">
      <c r="A58" s="344"/>
      <c r="B58" s="11" t="str">
        <f t="shared" si="8"/>
        <v>Costa</v>
      </c>
      <c r="C58" s="11">
        <f t="shared" si="9"/>
        <v>0</v>
      </c>
      <c r="D58" s="11" t="str">
        <f t="shared" si="10"/>
        <v xml:space="preserve">Trapézio </v>
      </c>
      <c r="E58" s="11">
        <f t="shared" si="10"/>
        <v>0</v>
      </c>
      <c r="F58" s="11" t="str">
        <f t="shared" si="10"/>
        <v>Ombro (Cla/Acr)</v>
      </c>
      <c r="G58" s="11">
        <f t="shared" si="10"/>
        <v>0</v>
      </c>
      <c r="H58" s="12" t="str">
        <f t="shared" si="10"/>
        <v>Ombro (Esp)</v>
      </c>
      <c r="I58" s="11">
        <f t="shared" si="10"/>
        <v>0</v>
      </c>
      <c r="J58" s="12" t="str">
        <f t="shared" si="10"/>
        <v>Costa</v>
      </c>
      <c r="K58" s="11">
        <f t="shared" si="10"/>
        <v>0</v>
      </c>
      <c r="L58" s="12" t="str">
        <f t="shared" si="10"/>
        <v>Peito</v>
      </c>
      <c r="M58" s="11">
        <f t="shared" si="10"/>
        <v>0</v>
      </c>
      <c r="N58" s="12" t="str">
        <f t="shared" si="10"/>
        <v>Bíceps</v>
      </c>
      <c r="O58" s="11">
        <f t="shared" si="10"/>
        <v>0</v>
      </c>
      <c r="P58" s="12" t="str">
        <f t="shared" si="10"/>
        <v>Tríceps</v>
      </c>
      <c r="Q58" s="11">
        <f t="shared" si="10"/>
        <v>0</v>
      </c>
      <c r="R58" s="11" t="str">
        <f t="shared" si="10"/>
        <v>AnteBraço</v>
      </c>
      <c r="S58" s="11">
        <f t="shared" si="10"/>
        <v>0</v>
      </c>
      <c r="T58" s="11" t="str">
        <f t="shared" si="10"/>
        <v xml:space="preserve">Glúteo </v>
      </c>
      <c r="U58" s="11">
        <f t="shared" si="10"/>
        <v>0</v>
      </c>
      <c r="V58" s="12" t="str">
        <f t="shared" si="10"/>
        <v xml:space="preserve">Abdutor </v>
      </c>
      <c r="W58" s="11">
        <f t="shared" si="10"/>
        <v>0</v>
      </c>
      <c r="X58" s="12" t="str">
        <f t="shared" si="10"/>
        <v xml:space="preserve">Adutor </v>
      </c>
      <c r="Y58" s="11">
        <f t="shared" si="10"/>
        <v>0</v>
      </c>
      <c r="Z58" s="12" t="str">
        <f t="shared" si="10"/>
        <v>Coxa (Ant)</v>
      </c>
      <c r="AA58" s="11">
        <f t="shared" si="10"/>
        <v>0</v>
      </c>
      <c r="AB58" s="12" t="str">
        <f t="shared" si="10"/>
        <v>Coxa (Pos)</v>
      </c>
      <c r="AC58" s="11">
        <f t="shared" si="10"/>
        <v>0</v>
      </c>
      <c r="AD58" s="12" t="str">
        <f t="shared" si="10"/>
        <v>Perna</v>
      </c>
      <c r="AE58" s="11">
        <f t="shared" si="10"/>
        <v>0</v>
      </c>
      <c r="AF58" s="12" t="str">
        <f t="shared" si="10"/>
        <v>Abdominal</v>
      </c>
      <c r="AG58" s="11">
        <f t="shared" si="10"/>
        <v>0</v>
      </c>
    </row>
    <row r="59" spans="1:33" x14ac:dyDescent="0.25">
      <c r="A59" s="344"/>
      <c r="B59" s="11" t="str">
        <f t="shared" si="8"/>
        <v>Costa</v>
      </c>
      <c r="C59" s="11">
        <f t="shared" si="9"/>
        <v>0</v>
      </c>
      <c r="D59" s="11" t="str">
        <f t="shared" si="10"/>
        <v xml:space="preserve">Trapézio </v>
      </c>
      <c r="E59" s="11">
        <f t="shared" si="10"/>
        <v>0</v>
      </c>
      <c r="F59" s="11" t="str">
        <f t="shared" si="10"/>
        <v>Ombro (Cla/Acr)</v>
      </c>
      <c r="G59" s="11">
        <f t="shared" si="10"/>
        <v>0</v>
      </c>
      <c r="H59" s="12" t="str">
        <f t="shared" si="10"/>
        <v>Ombro (Esp)</v>
      </c>
      <c r="I59" s="11">
        <f t="shared" si="10"/>
        <v>0</v>
      </c>
      <c r="J59" s="12" t="str">
        <f t="shared" si="10"/>
        <v>Costa</v>
      </c>
      <c r="K59" s="11">
        <f t="shared" si="10"/>
        <v>0</v>
      </c>
      <c r="L59" s="12" t="str">
        <f t="shared" si="10"/>
        <v>Peito</v>
      </c>
      <c r="M59" s="11">
        <f t="shared" si="10"/>
        <v>0</v>
      </c>
      <c r="N59" s="12" t="str">
        <f t="shared" si="10"/>
        <v>Bíceps</v>
      </c>
      <c r="O59" s="11">
        <f t="shared" si="10"/>
        <v>0</v>
      </c>
      <c r="P59" s="12" t="str">
        <f t="shared" si="10"/>
        <v>Tríceps</v>
      </c>
      <c r="Q59" s="11">
        <f t="shared" si="10"/>
        <v>0</v>
      </c>
      <c r="R59" s="11" t="str">
        <f t="shared" si="10"/>
        <v>AnteBraço</v>
      </c>
      <c r="S59" s="11">
        <f t="shared" si="10"/>
        <v>0</v>
      </c>
      <c r="T59" s="11" t="str">
        <f t="shared" si="10"/>
        <v xml:space="preserve">Glúteo </v>
      </c>
      <c r="U59" s="11">
        <f t="shared" si="10"/>
        <v>0</v>
      </c>
      <c r="V59" s="12" t="str">
        <f t="shared" si="10"/>
        <v xml:space="preserve">Abdutor </v>
      </c>
      <c r="W59" s="11">
        <f t="shared" si="10"/>
        <v>0</v>
      </c>
      <c r="X59" s="12" t="str">
        <f t="shared" si="10"/>
        <v xml:space="preserve">Adutor </v>
      </c>
      <c r="Y59" s="11">
        <f t="shared" si="10"/>
        <v>0</v>
      </c>
      <c r="Z59" s="12" t="str">
        <f t="shared" si="10"/>
        <v>Coxa (Ant)</v>
      </c>
      <c r="AA59" s="11">
        <f t="shared" si="10"/>
        <v>0</v>
      </c>
      <c r="AB59" s="12" t="str">
        <f t="shared" si="10"/>
        <v>Coxa (Pos)</v>
      </c>
      <c r="AC59" s="11">
        <f t="shared" si="10"/>
        <v>0</v>
      </c>
      <c r="AD59" s="12" t="str">
        <f t="shared" si="10"/>
        <v>Perna</v>
      </c>
      <c r="AE59" s="11">
        <f t="shared" si="10"/>
        <v>0</v>
      </c>
      <c r="AF59" s="12" t="str">
        <f t="shared" si="10"/>
        <v>Abdominal</v>
      </c>
      <c r="AG59" s="11">
        <f t="shared" si="10"/>
        <v>0</v>
      </c>
    </row>
    <row r="60" spans="1:33" x14ac:dyDescent="0.25">
      <c r="A60" s="344"/>
      <c r="B60" s="11" t="str">
        <f t="shared" si="8"/>
        <v>Costa</v>
      </c>
      <c r="C60" s="11">
        <f t="shared" si="9"/>
        <v>0</v>
      </c>
      <c r="D60" s="11" t="str">
        <f t="shared" si="10"/>
        <v xml:space="preserve">Trapézio </v>
      </c>
      <c r="E60" s="11">
        <f t="shared" si="10"/>
        <v>0</v>
      </c>
      <c r="F60" s="11" t="str">
        <f t="shared" si="10"/>
        <v>Ombro (Cla/Acr)</v>
      </c>
      <c r="G60" s="11">
        <f t="shared" si="10"/>
        <v>0</v>
      </c>
      <c r="H60" s="12" t="str">
        <f t="shared" si="10"/>
        <v>Ombro (Esp)</v>
      </c>
      <c r="I60" s="11">
        <f t="shared" si="10"/>
        <v>0</v>
      </c>
      <c r="J60" s="12" t="str">
        <f t="shared" si="10"/>
        <v>Costa</v>
      </c>
      <c r="K60" s="11">
        <f t="shared" si="10"/>
        <v>0</v>
      </c>
      <c r="L60" s="12" t="str">
        <f t="shared" si="10"/>
        <v>Peito</v>
      </c>
      <c r="M60" s="11">
        <f t="shared" si="10"/>
        <v>0</v>
      </c>
      <c r="N60" s="12" t="str">
        <f t="shared" si="10"/>
        <v>Bíceps</v>
      </c>
      <c r="O60" s="11">
        <f t="shared" si="10"/>
        <v>0</v>
      </c>
      <c r="P60" s="12" t="str">
        <f t="shared" si="10"/>
        <v>Tríceps</v>
      </c>
      <c r="Q60" s="11">
        <f t="shared" si="10"/>
        <v>0</v>
      </c>
      <c r="R60" s="11" t="str">
        <f t="shared" si="10"/>
        <v>AnteBraço</v>
      </c>
      <c r="S60" s="11">
        <f t="shared" si="10"/>
        <v>0</v>
      </c>
      <c r="T60" s="11" t="str">
        <f t="shared" si="10"/>
        <v xml:space="preserve">Glúteo </v>
      </c>
      <c r="U60" s="11">
        <f t="shared" si="10"/>
        <v>0</v>
      </c>
      <c r="V60" s="12" t="str">
        <f t="shared" si="10"/>
        <v xml:space="preserve">Abdutor </v>
      </c>
      <c r="W60" s="11">
        <f t="shared" si="10"/>
        <v>0</v>
      </c>
      <c r="X60" s="12" t="str">
        <f t="shared" si="10"/>
        <v xml:space="preserve">Adutor </v>
      </c>
      <c r="Y60" s="11">
        <f t="shared" si="10"/>
        <v>0</v>
      </c>
      <c r="Z60" s="12" t="str">
        <f t="shared" si="10"/>
        <v>Coxa (Ant)</v>
      </c>
      <c r="AA60" s="11">
        <f t="shared" si="10"/>
        <v>0</v>
      </c>
      <c r="AB60" s="12" t="str">
        <f t="shared" si="10"/>
        <v>Coxa (Pos)</v>
      </c>
      <c r="AC60" s="11">
        <f t="shared" si="10"/>
        <v>0</v>
      </c>
      <c r="AD60" s="12" t="str">
        <f t="shared" si="10"/>
        <v>Perna</v>
      </c>
      <c r="AE60" s="11">
        <f t="shared" si="10"/>
        <v>0</v>
      </c>
      <c r="AF60" s="12" t="str">
        <f t="shared" si="10"/>
        <v>Abdominal</v>
      </c>
      <c r="AG60" s="11">
        <f t="shared" si="10"/>
        <v>0</v>
      </c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 t="s">
        <v>40</v>
      </c>
      <c r="B62" s="11" t="s">
        <v>41</v>
      </c>
      <c r="C62" s="11"/>
      <c r="D62" s="341" t="str">
        <f>D42</f>
        <v xml:space="preserve">Trapézio </v>
      </c>
      <c r="E62" s="341"/>
      <c r="F62" s="341" t="str">
        <f>F42</f>
        <v>Ombro (Cla/Acr)</v>
      </c>
      <c r="G62" s="341"/>
      <c r="H62" s="341" t="str">
        <f>H42</f>
        <v>Ombro (Esp)</v>
      </c>
      <c r="I62" s="341"/>
      <c r="J62" s="341" t="str">
        <f>J42</f>
        <v>Costa</v>
      </c>
      <c r="K62" s="341"/>
      <c r="L62" s="341" t="str">
        <f>L42</f>
        <v>Peito</v>
      </c>
      <c r="M62" s="341"/>
      <c r="N62" s="341" t="str">
        <f>N42</f>
        <v>Bíceps</v>
      </c>
      <c r="O62" s="341"/>
      <c r="P62" s="341" t="str">
        <f>P42</f>
        <v>Tríceps</v>
      </c>
      <c r="Q62" s="341"/>
      <c r="R62" s="341" t="str">
        <f>R42</f>
        <v>AnteBraço</v>
      </c>
      <c r="S62" s="341"/>
      <c r="T62" s="341" t="str">
        <f>T42</f>
        <v xml:space="preserve">Glúteo </v>
      </c>
      <c r="U62" s="341"/>
      <c r="V62" s="341" t="str">
        <f>V42</f>
        <v xml:space="preserve">Abdutor </v>
      </c>
      <c r="W62" s="341"/>
      <c r="X62" s="341" t="str">
        <f>X42</f>
        <v xml:space="preserve">Adutor </v>
      </c>
      <c r="Y62" s="341"/>
      <c r="Z62" s="341" t="str">
        <f>Z42</f>
        <v>Coxa (Ant)</v>
      </c>
      <c r="AA62" s="341"/>
      <c r="AB62" s="341" t="str">
        <f>AB42</f>
        <v>Coxa (Pos)</v>
      </c>
      <c r="AC62" s="341"/>
      <c r="AD62" s="341" t="str">
        <f>AD42</f>
        <v>Perna</v>
      </c>
      <c r="AE62" s="341"/>
      <c r="AF62" s="341" t="str">
        <f>AF42</f>
        <v>Abdominal</v>
      </c>
      <c r="AG62" s="341"/>
    </row>
    <row r="63" spans="1:33" x14ac:dyDescent="0.25">
      <c r="A63" s="11"/>
      <c r="B63" s="343" t="str">
        <f>Planilha!D138</f>
        <v>Costa</v>
      </c>
      <c r="C63" s="343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</row>
    <row r="64" spans="1:33" x14ac:dyDescent="0.25">
      <c r="A64" s="344">
        <v>4</v>
      </c>
      <c r="B64" s="11" t="str">
        <f>B63</f>
        <v>Costa</v>
      </c>
      <c r="C64" s="11" t="str">
        <f>IF(AND(B64=D64),E64,IF(AND(B64=F64),G64,IF(AND(B64=H64),I64,IF(AND(B64=J64),K64,IF(AND(B64=L64),M64,IF(AND(B64=N64),O64,IF(AND(B64=P64),Q64,IF(AND(B64=R64),S64,IF(AND(B64=T64),U64,IF(AND(B64=V64),W64,IF(AND(B64=X64),Y64,IF(AND(B64=Z64),AA64,IF(AND(B64=AB64),AC64,IF(AND(B64=AD64),AE64,IF(AND(B64=AF64),AG64," ")))))))))))))))</f>
        <v>Puxada à frente</v>
      </c>
      <c r="D64" s="11" t="str">
        <f t="shared" ref="D64:AG72" si="11">D44</f>
        <v xml:space="preserve">Trapézio </v>
      </c>
      <c r="E64" s="11" t="str">
        <f t="shared" si="11"/>
        <v>Elevação de ombros</v>
      </c>
      <c r="F64" s="11" t="str">
        <f t="shared" si="11"/>
        <v>Ombro (Cla/Acr)</v>
      </c>
      <c r="G64" s="11" t="str">
        <f t="shared" si="11"/>
        <v>Desenvolvimento</v>
      </c>
      <c r="H64" s="12" t="str">
        <f t="shared" si="11"/>
        <v>Ombro (Esp)</v>
      </c>
      <c r="I64" s="11" t="str">
        <f t="shared" si="11"/>
        <v>Voador inv.</v>
      </c>
      <c r="J64" s="12" t="str">
        <f t="shared" si="11"/>
        <v>Costa</v>
      </c>
      <c r="K64" s="11" t="str">
        <f t="shared" si="11"/>
        <v>Puxada à frente</v>
      </c>
      <c r="L64" s="12" t="str">
        <f t="shared" si="11"/>
        <v>Peito</v>
      </c>
      <c r="M64" s="11" t="str">
        <f t="shared" si="11"/>
        <v>Supino</v>
      </c>
      <c r="N64" s="12" t="str">
        <f t="shared" si="11"/>
        <v>Bíceps</v>
      </c>
      <c r="O64" s="11" t="str">
        <f t="shared" si="11"/>
        <v>Rosca direta</v>
      </c>
      <c r="P64" s="12" t="str">
        <f t="shared" si="11"/>
        <v>Tríceps</v>
      </c>
      <c r="Q64" s="11" t="str">
        <f t="shared" si="11"/>
        <v>Rosca testa</v>
      </c>
      <c r="R64" s="11" t="str">
        <f t="shared" si="11"/>
        <v>AnteBraço</v>
      </c>
      <c r="S64" s="11" t="str">
        <f t="shared" si="11"/>
        <v>Rosca punho</v>
      </c>
      <c r="T64" s="11" t="str">
        <f t="shared" si="11"/>
        <v xml:space="preserve">Glúteo </v>
      </c>
      <c r="U64" s="11" t="str">
        <f t="shared" si="11"/>
        <v>Glúteo em pé</v>
      </c>
      <c r="V64" s="12" t="str">
        <f t="shared" si="11"/>
        <v xml:space="preserve">Abdutor </v>
      </c>
      <c r="W64" s="11" t="str">
        <f t="shared" si="11"/>
        <v>Abdutor maq.</v>
      </c>
      <c r="X64" s="12" t="str">
        <f t="shared" si="11"/>
        <v xml:space="preserve">Adutor </v>
      </c>
      <c r="Y64" s="11" t="str">
        <f t="shared" si="11"/>
        <v>Adutor maq</v>
      </c>
      <c r="Z64" s="12" t="str">
        <f t="shared" si="11"/>
        <v>Coxa (Ant)</v>
      </c>
      <c r="AA64" s="11" t="str">
        <f t="shared" si="11"/>
        <v>Agachamento</v>
      </c>
      <c r="AB64" s="12" t="str">
        <f t="shared" si="11"/>
        <v>Coxa (Pos)</v>
      </c>
      <c r="AC64" s="11" t="str">
        <f t="shared" si="11"/>
        <v>Stiff</v>
      </c>
      <c r="AD64" s="12" t="str">
        <f t="shared" si="11"/>
        <v>Perna</v>
      </c>
      <c r="AE64" s="11" t="str">
        <f t="shared" si="11"/>
        <v>Gêmeos em pé</v>
      </c>
      <c r="AF64" s="12" t="str">
        <f t="shared" si="11"/>
        <v>Abdominal</v>
      </c>
      <c r="AG64" s="11" t="str">
        <f t="shared" si="11"/>
        <v>Elevação de pernas</v>
      </c>
    </row>
    <row r="65" spans="1:33" x14ac:dyDescent="0.25">
      <c r="A65" s="344"/>
      <c r="B65" s="11" t="str">
        <f t="shared" ref="B65:B80" si="12">B64</f>
        <v>Costa</v>
      </c>
      <c r="C65" s="11" t="str">
        <f t="shared" ref="C65:C80" si="13">IF(AND(B65=D65),E65,IF(AND(B65=F65),G65,IF(AND(B65=H65),I65,IF(AND(B65=J65),K65,IF(AND(B65=L65),M65,IF(AND(B65=N65),O65,IF(AND(B65=P65),Q65,IF(AND(B65=R65),S65,IF(AND(B65=T65),U65,IF(AND(B65=V65),W65,IF(AND(B65=X65),Y65,IF(AND(B65=Z65),AA65,IF(AND(B65=AB65),AC65,IF(AND(B65=AD65),AE65,IF(AND(B65=AF65),AG65," ")))))))))))))))</f>
        <v>Remada sentada</v>
      </c>
      <c r="D65" s="11" t="str">
        <f t="shared" si="11"/>
        <v xml:space="preserve">Trapézio </v>
      </c>
      <c r="E65" s="11" t="str">
        <f t="shared" si="11"/>
        <v>Remada alta</v>
      </c>
      <c r="F65" s="11" t="str">
        <f t="shared" si="11"/>
        <v>Ombro (Cla/Acr)</v>
      </c>
      <c r="G65" s="11" t="str">
        <f t="shared" si="11"/>
        <v>Levantamento lateral</v>
      </c>
      <c r="H65" s="12" t="str">
        <f t="shared" si="11"/>
        <v>Ombro (Esp)</v>
      </c>
      <c r="I65" s="11" t="str">
        <f t="shared" si="11"/>
        <v>Crucifixo inv.</v>
      </c>
      <c r="J65" s="12" t="str">
        <f t="shared" si="11"/>
        <v>Costa</v>
      </c>
      <c r="K65" s="11" t="str">
        <f t="shared" si="11"/>
        <v>Remada sentada</v>
      </c>
      <c r="L65" s="12" t="str">
        <f t="shared" si="11"/>
        <v>Peito</v>
      </c>
      <c r="M65" s="11" t="str">
        <f t="shared" si="11"/>
        <v>Supino inclinado</v>
      </c>
      <c r="N65" s="12" t="str">
        <f t="shared" si="11"/>
        <v>Bíceps</v>
      </c>
      <c r="O65" s="11" t="str">
        <f t="shared" si="11"/>
        <v>Rosca alternada</v>
      </c>
      <c r="P65" s="12" t="str">
        <f t="shared" si="11"/>
        <v>Tríceps</v>
      </c>
      <c r="Q65" s="11" t="str">
        <f t="shared" si="11"/>
        <v>Rosca francesa</v>
      </c>
      <c r="R65" s="11" t="str">
        <f t="shared" si="11"/>
        <v>AnteBraço</v>
      </c>
      <c r="S65" s="11" t="str">
        <f t="shared" si="11"/>
        <v>Rosca punho inv.</v>
      </c>
      <c r="T65" s="11" t="str">
        <f t="shared" si="11"/>
        <v xml:space="preserve">Glúteo </v>
      </c>
      <c r="U65" s="11" t="str">
        <f t="shared" si="11"/>
        <v>Glúteo 4 apoios</v>
      </c>
      <c r="V65" s="12" t="str">
        <f t="shared" si="11"/>
        <v xml:space="preserve">Abdutor </v>
      </c>
      <c r="W65" s="11" t="str">
        <f t="shared" si="11"/>
        <v>Abdutor apo.</v>
      </c>
      <c r="X65" s="12" t="str">
        <f t="shared" si="11"/>
        <v xml:space="preserve">Adutor </v>
      </c>
      <c r="Y65" s="11" t="str">
        <f t="shared" si="11"/>
        <v>Adutor apo.</v>
      </c>
      <c r="Z65" s="12" t="str">
        <f t="shared" si="11"/>
        <v>Coxa (Ant)</v>
      </c>
      <c r="AA65" s="11" t="str">
        <f t="shared" si="11"/>
        <v>Agachamento hack</v>
      </c>
      <c r="AB65" s="12" t="str">
        <f t="shared" si="11"/>
        <v>Coxa (Pos)</v>
      </c>
      <c r="AC65" s="11" t="str">
        <f t="shared" si="11"/>
        <v>Flexão de perna</v>
      </c>
      <c r="AD65" s="12" t="str">
        <f t="shared" si="11"/>
        <v>Perna</v>
      </c>
      <c r="AE65" s="11" t="str">
        <f t="shared" si="11"/>
        <v>Gêmeos sentado</v>
      </c>
      <c r="AF65" s="12" t="str">
        <f t="shared" si="11"/>
        <v>Abdominal</v>
      </c>
      <c r="AG65" s="11" t="str">
        <f t="shared" si="11"/>
        <v>Supra-abdominal</v>
      </c>
    </row>
    <row r="66" spans="1:33" x14ac:dyDescent="0.25">
      <c r="A66" s="344"/>
      <c r="B66" s="11" t="str">
        <f t="shared" si="12"/>
        <v>Costa</v>
      </c>
      <c r="C66" s="11" t="str">
        <f t="shared" si="13"/>
        <v>Remada unilteral</v>
      </c>
      <c r="D66" s="11" t="str">
        <f t="shared" si="11"/>
        <v xml:space="preserve">Trapézio </v>
      </c>
      <c r="E66" s="11">
        <f t="shared" si="11"/>
        <v>0</v>
      </c>
      <c r="F66" s="11" t="str">
        <f t="shared" si="11"/>
        <v>Ombro (Cla/Acr)</v>
      </c>
      <c r="G66" s="11" t="str">
        <f t="shared" si="11"/>
        <v>Elevação frontal</v>
      </c>
      <c r="H66" s="12" t="str">
        <f t="shared" si="11"/>
        <v>Ombro (Esp)</v>
      </c>
      <c r="I66" s="11">
        <f t="shared" si="11"/>
        <v>0</v>
      </c>
      <c r="J66" s="12" t="str">
        <f t="shared" si="11"/>
        <v>Costa</v>
      </c>
      <c r="K66" s="11" t="str">
        <f t="shared" si="11"/>
        <v>Remada unilteral</v>
      </c>
      <c r="L66" s="12" t="str">
        <f t="shared" si="11"/>
        <v>Peito</v>
      </c>
      <c r="M66" s="11" t="str">
        <f t="shared" si="11"/>
        <v>Supino declinado</v>
      </c>
      <c r="N66" s="12" t="str">
        <f t="shared" si="11"/>
        <v>Bíceps</v>
      </c>
      <c r="O66" s="11" t="str">
        <f t="shared" si="11"/>
        <v>Rosca concentrada</v>
      </c>
      <c r="P66" s="12" t="str">
        <f t="shared" si="11"/>
        <v>Tríceps</v>
      </c>
      <c r="Q66" s="11" t="str">
        <f t="shared" si="11"/>
        <v>Extensão de cotovelo (cabo)</v>
      </c>
      <c r="R66" s="11" t="str">
        <f t="shared" si="11"/>
        <v>AnteBraço</v>
      </c>
      <c r="S66" s="11" t="str">
        <f t="shared" si="11"/>
        <v>Rosca direta peg. pro.</v>
      </c>
      <c r="T66" s="11" t="str">
        <f t="shared" si="11"/>
        <v xml:space="preserve">Glúteo </v>
      </c>
      <c r="U66" s="11">
        <f t="shared" si="11"/>
        <v>0</v>
      </c>
      <c r="V66" s="12" t="str">
        <f t="shared" si="11"/>
        <v xml:space="preserve">Abdutor </v>
      </c>
      <c r="W66" s="11" t="str">
        <f t="shared" si="11"/>
        <v>Abdutor cabo</v>
      </c>
      <c r="X66" s="12" t="str">
        <f t="shared" si="11"/>
        <v xml:space="preserve">Adutor </v>
      </c>
      <c r="Y66" s="11" t="str">
        <f t="shared" si="11"/>
        <v>Adutor cabo</v>
      </c>
      <c r="Z66" s="12" t="str">
        <f t="shared" si="11"/>
        <v>Coxa (Ant)</v>
      </c>
      <c r="AA66" s="11" t="str">
        <f t="shared" si="11"/>
        <v>Extensão de perna</v>
      </c>
      <c r="AB66" s="12" t="str">
        <f t="shared" si="11"/>
        <v>Coxa (Pos)</v>
      </c>
      <c r="AC66" s="11" t="str">
        <f t="shared" si="11"/>
        <v>Flexora em pé</v>
      </c>
      <c r="AD66" s="12" t="str">
        <f t="shared" si="11"/>
        <v>Perna</v>
      </c>
      <c r="AE66" s="11" t="str">
        <f t="shared" si="11"/>
        <v>Burrinho maq.</v>
      </c>
      <c r="AF66" s="12" t="str">
        <f t="shared" si="11"/>
        <v>Abdominal</v>
      </c>
      <c r="AG66" s="11" t="str">
        <f t="shared" si="11"/>
        <v>Flexão lateral</v>
      </c>
    </row>
    <row r="67" spans="1:33" x14ac:dyDescent="0.25">
      <c r="A67" s="344"/>
      <c r="B67" s="11" t="str">
        <f t="shared" si="12"/>
        <v>Costa</v>
      </c>
      <c r="C67" s="11" t="str">
        <f t="shared" si="13"/>
        <v>Remada curvada</v>
      </c>
      <c r="D67" s="11" t="str">
        <f t="shared" si="11"/>
        <v xml:space="preserve">Trapézio </v>
      </c>
      <c r="E67" s="11">
        <f t="shared" si="11"/>
        <v>0</v>
      </c>
      <c r="F67" s="11" t="str">
        <f t="shared" si="11"/>
        <v>Ombro (Cla/Acr)</v>
      </c>
      <c r="G67" s="11">
        <f t="shared" si="11"/>
        <v>0</v>
      </c>
      <c r="H67" s="12" t="str">
        <f t="shared" si="11"/>
        <v>Ombro (Esp)</v>
      </c>
      <c r="I67" s="11">
        <f t="shared" si="11"/>
        <v>0</v>
      </c>
      <c r="J67" s="12" t="str">
        <f t="shared" si="11"/>
        <v>Costa</v>
      </c>
      <c r="K67" s="11" t="str">
        <f t="shared" si="11"/>
        <v>Remada curvada</v>
      </c>
      <c r="L67" s="12" t="str">
        <f t="shared" si="11"/>
        <v>Peito</v>
      </c>
      <c r="M67" s="11" t="str">
        <f t="shared" si="11"/>
        <v>Crucifixo</v>
      </c>
      <c r="N67" s="12" t="str">
        <f t="shared" si="11"/>
        <v>Bíceps</v>
      </c>
      <c r="O67" s="11" t="str">
        <f t="shared" si="11"/>
        <v>Rosca scott</v>
      </c>
      <c r="P67" s="12" t="str">
        <f t="shared" si="11"/>
        <v>Tríceps</v>
      </c>
      <c r="Q67" s="11">
        <f t="shared" si="11"/>
        <v>0</v>
      </c>
      <c r="R67" s="11" t="str">
        <f t="shared" si="11"/>
        <v>AnteBraço</v>
      </c>
      <c r="S67" s="11" t="str">
        <f t="shared" si="11"/>
        <v>Extensão de cotovelo</v>
      </c>
      <c r="T67" s="11" t="str">
        <f t="shared" si="11"/>
        <v xml:space="preserve">Glúteo </v>
      </c>
      <c r="U67" s="11">
        <f t="shared" si="11"/>
        <v>0</v>
      </c>
      <c r="V67" s="12" t="str">
        <f t="shared" si="11"/>
        <v xml:space="preserve">Abdutor </v>
      </c>
      <c r="W67" s="11">
        <f t="shared" si="11"/>
        <v>0</v>
      </c>
      <c r="X67" s="12" t="str">
        <f t="shared" si="11"/>
        <v xml:space="preserve">Adutor </v>
      </c>
      <c r="Y67" s="11">
        <f t="shared" si="11"/>
        <v>0</v>
      </c>
      <c r="Z67" s="12" t="str">
        <f t="shared" si="11"/>
        <v>Coxa (Ant)</v>
      </c>
      <c r="AA67" s="11" t="str">
        <f t="shared" si="11"/>
        <v>Leg press</v>
      </c>
      <c r="AB67" s="12" t="str">
        <f t="shared" si="11"/>
        <v>Coxa (Pos)</v>
      </c>
      <c r="AC67" s="11" t="str">
        <f t="shared" si="11"/>
        <v>Flexora sentado</v>
      </c>
      <c r="AD67" s="12" t="str">
        <f t="shared" si="11"/>
        <v>Perna</v>
      </c>
      <c r="AE67" s="11" t="str">
        <f t="shared" si="11"/>
        <v>Tibial</v>
      </c>
      <c r="AF67" s="12" t="str">
        <f t="shared" si="11"/>
        <v>Abdominal</v>
      </c>
      <c r="AG67" s="11">
        <f t="shared" si="11"/>
        <v>0</v>
      </c>
    </row>
    <row r="68" spans="1:33" x14ac:dyDescent="0.25">
      <c r="A68" s="344"/>
      <c r="B68" s="11" t="str">
        <f t="shared" si="12"/>
        <v>Costa</v>
      </c>
      <c r="C68" s="11" t="str">
        <f t="shared" si="13"/>
        <v>Levantamento terra</v>
      </c>
      <c r="D68" s="11" t="str">
        <f t="shared" si="11"/>
        <v xml:space="preserve">Trapézio </v>
      </c>
      <c r="E68" s="11">
        <f t="shared" si="11"/>
        <v>0</v>
      </c>
      <c r="F68" s="11" t="str">
        <f t="shared" si="11"/>
        <v>Ombro (Cla/Acr)</v>
      </c>
      <c r="G68" s="11">
        <f t="shared" si="11"/>
        <v>0</v>
      </c>
      <c r="H68" s="12" t="str">
        <f t="shared" si="11"/>
        <v>Ombro (Esp)</v>
      </c>
      <c r="I68" s="11">
        <f t="shared" si="11"/>
        <v>0</v>
      </c>
      <c r="J68" s="12" t="str">
        <f t="shared" si="11"/>
        <v>Costa</v>
      </c>
      <c r="K68" s="11" t="str">
        <f t="shared" si="11"/>
        <v>Levantamento terra</v>
      </c>
      <c r="L68" s="12" t="str">
        <f t="shared" si="11"/>
        <v>Peito</v>
      </c>
      <c r="M68" s="11" t="str">
        <f t="shared" si="11"/>
        <v>Cross over</v>
      </c>
      <c r="N68" s="12" t="str">
        <f t="shared" si="11"/>
        <v>Bíceps</v>
      </c>
      <c r="O68" s="11">
        <f t="shared" si="11"/>
        <v>0</v>
      </c>
      <c r="P68" s="12" t="str">
        <f t="shared" si="11"/>
        <v>Tríceps</v>
      </c>
      <c r="Q68" s="11">
        <f t="shared" si="11"/>
        <v>0</v>
      </c>
      <c r="R68" s="11" t="str">
        <f t="shared" si="11"/>
        <v>AnteBraço</v>
      </c>
      <c r="S68" s="11" t="str">
        <f t="shared" si="11"/>
        <v>Extensão cot. uni.</v>
      </c>
      <c r="T68" s="11" t="str">
        <f t="shared" si="11"/>
        <v xml:space="preserve">Glúteo </v>
      </c>
      <c r="U68" s="11">
        <f t="shared" si="11"/>
        <v>0</v>
      </c>
      <c r="V68" s="12" t="str">
        <f t="shared" si="11"/>
        <v xml:space="preserve">Abdutor </v>
      </c>
      <c r="W68" s="11">
        <f t="shared" si="11"/>
        <v>0</v>
      </c>
      <c r="X68" s="12" t="str">
        <f t="shared" si="11"/>
        <v xml:space="preserve">Adutor </v>
      </c>
      <c r="Y68" s="11">
        <f t="shared" si="11"/>
        <v>0</v>
      </c>
      <c r="Z68" s="12" t="str">
        <f t="shared" si="11"/>
        <v>Coxa (Ant)</v>
      </c>
      <c r="AA68" s="11" t="str">
        <f t="shared" si="11"/>
        <v>Avanço</v>
      </c>
      <c r="AB68" s="12" t="str">
        <f t="shared" si="11"/>
        <v>Coxa (Pos)</v>
      </c>
      <c r="AC68" s="11">
        <f t="shared" si="11"/>
        <v>0</v>
      </c>
      <c r="AD68" s="12" t="str">
        <f t="shared" si="11"/>
        <v>Perna</v>
      </c>
      <c r="AE68" s="11">
        <f t="shared" si="11"/>
        <v>0</v>
      </c>
      <c r="AF68" s="12" t="str">
        <f t="shared" si="11"/>
        <v>Abdominal</v>
      </c>
      <c r="AG68" s="11">
        <f t="shared" si="11"/>
        <v>0</v>
      </c>
    </row>
    <row r="69" spans="1:33" x14ac:dyDescent="0.25">
      <c r="A69" s="344"/>
      <c r="B69" s="11" t="str">
        <f t="shared" si="12"/>
        <v>Costa</v>
      </c>
      <c r="C69" s="11" t="str">
        <f t="shared" si="13"/>
        <v>Hiperextensão</v>
      </c>
      <c r="D69" s="11" t="str">
        <f t="shared" si="11"/>
        <v xml:space="preserve">Trapézio </v>
      </c>
      <c r="E69" s="11">
        <f t="shared" si="11"/>
        <v>0</v>
      </c>
      <c r="F69" s="11" t="str">
        <f t="shared" si="11"/>
        <v>Ombro (Cla/Acr)</v>
      </c>
      <c r="G69" s="11">
        <f t="shared" si="11"/>
        <v>0</v>
      </c>
      <c r="H69" s="12" t="str">
        <f t="shared" si="11"/>
        <v>Ombro (Esp)</v>
      </c>
      <c r="I69" s="11">
        <f t="shared" si="11"/>
        <v>0</v>
      </c>
      <c r="J69" s="12" t="str">
        <f t="shared" si="11"/>
        <v>Costa</v>
      </c>
      <c r="K69" s="11" t="str">
        <f t="shared" si="11"/>
        <v>Hiperextensão</v>
      </c>
      <c r="L69" s="12" t="str">
        <f t="shared" si="11"/>
        <v>Peito</v>
      </c>
      <c r="M69" s="11" t="str">
        <f t="shared" si="11"/>
        <v>Voador</v>
      </c>
      <c r="N69" s="12" t="str">
        <f t="shared" si="11"/>
        <v>Bíceps</v>
      </c>
      <c r="O69" s="11">
        <f t="shared" si="11"/>
        <v>0</v>
      </c>
      <c r="P69" s="12" t="str">
        <f t="shared" si="11"/>
        <v>Tríceps</v>
      </c>
      <c r="Q69" s="11">
        <f t="shared" si="11"/>
        <v>0</v>
      </c>
      <c r="R69" s="11" t="str">
        <f t="shared" si="11"/>
        <v>AnteBraço</v>
      </c>
      <c r="S69" s="11" t="str">
        <f t="shared" si="11"/>
        <v>Tríceps uni. Curvado</v>
      </c>
      <c r="T69" s="11" t="str">
        <f t="shared" si="11"/>
        <v xml:space="preserve">Glúteo </v>
      </c>
      <c r="U69" s="11">
        <f t="shared" si="11"/>
        <v>0</v>
      </c>
      <c r="V69" s="12" t="str">
        <f t="shared" si="11"/>
        <v xml:space="preserve">Abdutor </v>
      </c>
      <c r="W69" s="11">
        <f t="shared" si="11"/>
        <v>0</v>
      </c>
      <c r="X69" s="12" t="str">
        <f t="shared" si="11"/>
        <v xml:space="preserve">Adutor </v>
      </c>
      <c r="Y69" s="11">
        <f t="shared" si="11"/>
        <v>0</v>
      </c>
      <c r="Z69" s="12" t="str">
        <f t="shared" si="11"/>
        <v>Coxa (Ant)</v>
      </c>
      <c r="AA69" s="11">
        <f t="shared" si="11"/>
        <v>0</v>
      </c>
      <c r="AB69" s="12" t="str">
        <f t="shared" si="11"/>
        <v>Coxa (Pos)</v>
      </c>
      <c r="AC69" s="11">
        <f t="shared" si="11"/>
        <v>0</v>
      </c>
      <c r="AD69" s="12" t="str">
        <f t="shared" si="11"/>
        <v>Perna</v>
      </c>
      <c r="AE69" s="11">
        <f t="shared" si="11"/>
        <v>0</v>
      </c>
      <c r="AF69" s="12" t="str">
        <f t="shared" si="11"/>
        <v>Abdominal</v>
      </c>
      <c r="AG69" s="11">
        <f t="shared" si="11"/>
        <v>0</v>
      </c>
    </row>
    <row r="70" spans="1:33" x14ac:dyDescent="0.25">
      <c r="A70" s="344"/>
      <c r="B70" s="11" t="str">
        <f t="shared" si="12"/>
        <v>Costa</v>
      </c>
      <c r="C70" s="11">
        <f t="shared" si="13"/>
        <v>0</v>
      </c>
      <c r="D70" s="11" t="str">
        <f t="shared" si="11"/>
        <v xml:space="preserve">Trapézio </v>
      </c>
      <c r="E70" s="11">
        <f t="shared" si="11"/>
        <v>0</v>
      </c>
      <c r="F70" s="11" t="str">
        <f t="shared" si="11"/>
        <v>Ombro (Cla/Acr)</v>
      </c>
      <c r="G70" s="11">
        <f t="shared" si="11"/>
        <v>0</v>
      </c>
      <c r="H70" s="12" t="str">
        <f t="shared" si="11"/>
        <v>Ombro (Esp)</v>
      </c>
      <c r="I70" s="11">
        <f t="shared" si="11"/>
        <v>0</v>
      </c>
      <c r="J70" s="12" t="str">
        <f t="shared" si="11"/>
        <v>Costa</v>
      </c>
      <c r="K70" s="11">
        <f t="shared" si="11"/>
        <v>0</v>
      </c>
      <c r="L70" s="12" t="str">
        <f t="shared" si="11"/>
        <v>Peito</v>
      </c>
      <c r="M70" s="11" t="str">
        <f t="shared" si="11"/>
        <v>Paralelas</v>
      </c>
      <c r="N70" s="12" t="str">
        <f t="shared" si="11"/>
        <v>Bíceps</v>
      </c>
      <c r="O70" s="11">
        <f t="shared" si="11"/>
        <v>0</v>
      </c>
      <c r="P70" s="12" t="str">
        <f t="shared" si="11"/>
        <v>Tríceps</v>
      </c>
      <c r="Q70" s="11">
        <f t="shared" si="11"/>
        <v>0</v>
      </c>
      <c r="R70" s="11" t="str">
        <f t="shared" si="11"/>
        <v>AnteBraço</v>
      </c>
      <c r="S70" s="11">
        <f t="shared" si="11"/>
        <v>0</v>
      </c>
      <c r="T70" s="11" t="str">
        <f t="shared" si="11"/>
        <v xml:space="preserve">Glúteo </v>
      </c>
      <c r="U70" s="11">
        <f t="shared" si="11"/>
        <v>0</v>
      </c>
      <c r="V70" s="12" t="str">
        <f t="shared" si="11"/>
        <v xml:space="preserve">Abdutor </v>
      </c>
      <c r="W70" s="11">
        <f t="shared" si="11"/>
        <v>0</v>
      </c>
      <c r="X70" s="12" t="str">
        <f t="shared" si="11"/>
        <v xml:space="preserve">Adutor </v>
      </c>
      <c r="Y70" s="11">
        <f t="shared" si="11"/>
        <v>0</v>
      </c>
      <c r="Z70" s="12" t="str">
        <f t="shared" si="11"/>
        <v>Coxa (Ant)</v>
      </c>
      <c r="AA70" s="11">
        <f t="shared" si="11"/>
        <v>0</v>
      </c>
      <c r="AB70" s="12" t="str">
        <f t="shared" si="11"/>
        <v>Coxa (Pos)</v>
      </c>
      <c r="AC70" s="11">
        <f t="shared" si="11"/>
        <v>0</v>
      </c>
      <c r="AD70" s="12" t="str">
        <f t="shared" si="11"/>
        <v>Perna</v>
      </c>
      <c r="AE70" s="11">
        <f t="shared" si="11"/>
        <v>0</v>
      </c>
      <c r="AF70" s="12" t="str">
        <f t="shared" si="11"/>
        <v>Abdominal</v>
      </c>
      <c r="AG70" s="11">
        <f t="shared" si="11"/>
        <v>0</v>
      </c>
    </row>
    <row r="71" spans="1:33" x14ac:dyDescent="0.25">
      <c r="A71" s="344"/>
      <c r="B71" s="11" t="str">
        <f t="shared" si="12"/>
        <v>Costa</v>
      </c>
      <c r="C71" s="11">
        <f t="shared" si="13"/>
        <v>0</v>
      </c>
      <c r="D71" s="11" t="str">
        <f t="shared" si="11"/>
        <v xml:space="preserve">Trapézio </v>
      </c>
      <c r="E71" s="11">
        <f t="shared" si="11"/>
        <v>0</v>
      </c>
      <c r="F71" s="11" t="str">
        <f t="shared" si="11"/>
        <v>Ombro (Cla/Acr)</v>
      </c>
      <c r="G71" s="11">
        <f t="shared" si="11"/>
        <v>0</v>
      </c>
      <c r="H71" s="12" t="str">
        <f t="shared" si="11"/>
        <v>Ombro (Esp)</v>
      </c>
      <c r="I71" s="11">
        <f t="shared" si="11"/>
        <v>0</v>
      </c>
      <c r="J71" s="12" t="str">
        <f t="shared" si="11"/>
        <v>Costa</v>
      </c>
      <c r="K71" s="11">
        <f t="shared" si="11"/>
        <v>0</v>
      </c>
      <c r="L71" s="12" t="str">
        <f t="shared" si="11"/>
        <v>Peito</v>
      </c>
      <c r="M71" s="11">
        <f t="shared" si="11"/>
        <v>0</v>
      </c>
      <c r="N71" s="12" t="str">
        <f t="shared" si="11"/>
        <v>Bíceps</v>
      </c>
      <c r="O71" s="11">
        <f t="shared" si="11"/>
        <v>0</v>
      </c>
      <c r="P71" s="12" t="str">
        <f t="shared" si="11"/>
        <v>Tríceps</v>
      </c>
      <c r="Q71" s="11">
        <f t="shared" si="11"/>
        <v>0</v>
      </c>
      <c r="R71" s="11" t="str">
        <f t="shared" si="11"/>
        <v>AnteBraço</v>
      </c>
      <c r="S71" s="11">
        <f t="shared" si="11"/>
        <v>0</v>
      </c>
      <c r="T71" s="11" t="str">
        <f t="shared" si="11"/>
        <v xml:space="preserve">Glúteo </v>
      </c>
      <c r="U71" s="11">
        <f t="shared" si="11"/>
        <v>0</v>
      </c>
      <c r="V71" s="12" t="str">
        <f t="shared" si="11"/>
        <v xml:space="preserve">Abdutor </v>
      </c>
      <c r="W71" s="11">
        <f t="shared" si="11"/>
        <v>0</v>
      </c>
      <c r="X71" s="12" t="str">
        <f t="shared" si="11"/>
        <v xml:space="preserve">Adutor </v>
      </c>
      <c r="Y71" s="11">
        <f t="shared" si="11"/>
        <v>0</v>
      </c>
      <c r="Z71" s="12" t="str">
        <f t="shared" si="11"/>
        <v>Coxa (Ant)</v>
      </c>
      <c r="AA71" s="11">
        <f t="shared" si="11"/>
        <v>0</v>
      </c>
      <c r="AB71" s="12" t="str">
        <f t="shared" si="11"/>
        <v>Coxa (Pos)</v>
      </c>
      <c r="AC71" s="11">
        <f t="shared" si="11"/>
        <v>0</v>
      </c>
      <c r="AD71" s="12" t="str">
        <f t="shared" si="11"/>
        <v>Perna</v>
      </c>
      <c r="AE71" s="11">
        <f t="shared" si="11"/>
        <v>0</v>
      </c>
      <c r="AF71" s="12" t="str">
        <f t="shared" si="11"/>
        <v>Abdominal</v>
      </c>
      <c r="AG71" s="11">
        <f t="shared" si="11"/>
        <v>0</v>
      </c>
    </row>
    <row r="72" spans="1:33" x14ac:dyDescent="0.25">
      <c r="A72" s="344"/>
      <c r="B72" s="11" t="str">
        <f t="shared" si="12"/>
        <v>Costa</v>
      </c>
      <c r="C72" s="11">
        <f t="shared" si="13"/>
        <v>0</v>
      </c>
      <c r="D72" s="11" t="str">
        <f t="shared" si="11"/>
        <v xml:space="preserve">Trapézio </v>
      </c>
      <c r="E72" s="11">
        <f t="shared" si="11"/>
        <v>0</v>
      </c>
      <c r="F72" s="11" t="str">
        <f t="shared" si="11"/>
        <v>Ombro (Cla/Acr)</v>
      </c>
      <c r="G72" s="11">
        <f t="shared" si="11"/>
        <v>0</v>
      </c>
      <c r="H72" s="12" t="str">
        <f t="shared" si="11"/>
        <v>Ombro (Esp)</v>
      </c>
      <c r="I72" s="11">
        <f t="shared" si="11"/>
        <v>0</v>
      </c>
      <c r="J72" s="12" t="str">
        <f t="shared" si="11"/>
        <v>Costa</v>
      </c>
      <c r="K72" s="11">
        <f t="shared" si="11"/>
        <v>0</v>
      </c>
      <c r="L72" s="12" t="str">
        <f t="shared" si="11"/>
        <v>Peito</v>
      </c>
      <c r="M72" s="11">
        <f t="shared" si="11"/>
        <v>0</v>
      </c>
      <c r="N72" s="12" t="str">
        <f t="shared" si="11"/>
        <v>Bíceps</v>
      </c>
      <c r="O72" s="11">
        <f t="shared" si="11"/>
        <v>0</v>
      </c>
      <c r="P72" s="12" t="str">
        <f t="shared" si="11"/>
        <v>Tríceps</v>
      </c>
      <c r="Q72" s="11">
        <f t="shared" si="11"/>
        <v>0</v>
      </c>
      <c r="R72" s="11" t="str">
        <f t="shared" si="11"/>
        <v>AnteBraço</v>
      </c>
      <c r="S72" s="11">
        <f t="shared" ref="S72:AG80" si="14">S52</f>
        <v>0</v>
      </c>
      <c r="T72" s="11" t="str">
        <f t="shared" si="14"/>
        <v xml:space="preserve">Glúteo </v>
      </c>
      <c r="U72" s="11">
        <f t="shared" si="14"/>
        <v>0</v>
      </c>
      <c r="V72" s="12" t="str">
        <f t="shared" si="14"/>
        <v xml:space="preserve">Abdutor </v>
      </c>
      <c r="W72" s="11">
        <f t="shared" si="14"/>
        <v>0</v>
      </c>
      <c r="X72" s="12" t="str">
        <f t="shared" si="14"/>
        <v xml:space="preserve">Adutor </v>
      </c>
      <c r="Y72" s="11">
        <f t="shared" si="14"/>
        <v>0</v>
      </c>
      <c r="Z72" s="12" t="str">
        <f t="shared" si="14"/>
        <v>Coxa (Ant)</v>
      </c>
      <c r="AA72" s="11">
        <f t="shared" si="14"/>
        <v>0</v>
      </c>
      <c r="AB72" s="12" t="str">
        <f t="shared" si="14"/>
        <v>Coxa (Pos)</v>
      </c>
      <c r="AC72" s="11">
        <f t="shared" si="14"/>
        <v>0</v>
      </c>
      <c r="AD72" s="12" t="str">
        <f t="shared" si="14"/>
        <v>Perna</v>
      </c>
      <c r="AE72" s="11">
        <f t="shared" si="14"/>
        <v>0</v>
      </c>
      <c r="AF72" s="12" t="str">
        <f t="shared" si="14"/>
        <v>Abdominal</v>
      </c>
      <c r="AG72" s="11">
        <f t="shared" si="14"/>
        <v>0</v>
      </c>
    </row>
    <row r="73" spans="1:33" x14ac:dyDescent="0.25">
      <c r="A73" s="344"/>
      <c r="B73" s="11" t="str">
        <f t="shared" si="12"/>
        <v>Costa</v>
      </c>
      <c r="C73" s="11">
        <f t="shared" si="13"/>
        <v>0</v>
      </c>
      <c r="D73" s="11" t="str">
        <f t="shared" ref="D73:R80" si="15">D53</f>
        <v xml:space="preserve">Trapézio </v>
      </c>
      <c r="E73" s="11">
        <f t="shared" si="15"/>
        <v>0</v>
      </c>
      <c r="F73" s="11" t="str">
        <f t="shared" si="15"/>
        <v>Ombro (Cla/Acr)</v>
      </c>
      <c r="G73" s="11">
        <f t="shared" si="15"/>
        <v>0</v>
      </c>
      <c r="H73" s="12" t="str">
        <f t="shared" si="15"/>
        <v>Ombro (Esp)</v>
      </c>
      <c r="I73" s="11">
        <f t="shared" si="15"/>
        <v>0</v>
      </c>
      <c r="J73" s="12" t="str">
        <f t="shared" si="15"/>
        <v>Costa</v>
      </c>
      <c r="K73" s="11">
        <f t="shared" si="15"/>
        <v>0</v>
      </c>
      <c r="L73" s="12" t="str">
        <f t="shared" si="15"/>
        <v>Peito</v>
      </c>
      <c r="M73" s="11">
        <f t="shared" si="15"/>
        <v>0</v>
      </c>
      <c r="N73" s="12" t="str">
        <f t="shared" si="15"/>
        <v>Bíceps</v>
      </c>
      <c r="O73" s="11">
        <f t="shared" si="15"/>
        <v>0</v>
      </c>
      <c r="P73" s="12" t="str">
        <f t="shared" si="15"/>
        <v>Tríceps</v>
      </c>
      <c r="Q73" s="11">
        <f t="shared" si="15"/>
        <v>0</v>
      </c>
      <c r="R73" s="11" t="str">
        <f t="shared" si="15"/>
        <v>AnteBraço</v>
      </c>
      <c r="S73" s="11">
        <f t="shared" si="14"/>
        <v>0</v>
      </c>
      <c r="T73" s="11" t="str">
        <f t="shared" si="14"/>
        <v xml:space="preserve">Glúteo </v>
      </c>
      <c r="U73" s="11">
        <f t="shared" si="14"/>
        <v>0</v>
      </c>
      <c r="V73" s="12" t="str">
        <f t="shared" si="14"/>
        <v xml:space="preserve">Abdutor </v>
      </c>
      <c r="W73" s="11">
        <f t="shared" si="14"/>
        <v>0</v>
      </c>
      <c r="X73" s="12" t="str">
        <f t="shared" si="14"/>
        <v xml:space="preserve">Adutor </v>
      </c>
      <c r="Y73" s="11">
        <f t="shared" si="14"/>
        <v>0</v>
      </c>
      <c r="Z73" s="12" t="str">
        <f t="shared" si="14"/>
        <v>Coxa (Ant)</v>
      </c>
      <c r="AA73" s="11">
        <f t="shared" si="14"/>
        <v>0</v>
      </c>
      <c r="AB73" s="12" t="str">
        <f t="shared" si="14"/>
        <v>Coxa (Pos)</v>
      </c>
      <c r="AC73" s="11">
        <f t="shared" si="14"/>
        <v>0</v>
      </c>
      <c r="AD73" s="12" t="str">
        <f t="shared" si="14"/>
        <v>Perna</v>
      </c>
      <c r="AE73" s="11">
        <f t="shared" si="14"/>
        <v>0</v>
      </c>
      <c r="AF73" s="12" t="str">
        <f t="shared" si="14"/>
        <v>Abdominal</v>
      </c>
      <c r="AG73" s="11">
        <f t="shared" si="14"/>
        <v>0</v>
      </c>
    </row>
    <row r="74" spans="1:33" x14ac:dyDescent="0.25">
      <c r="A74" s="344"/>
      <c r="B74" s="11" t="str">
        <f t="shared" si="12"/>
        <v>Costa</v>
      </c>
      <c r="C74" s="11">
        <f t="shared" si="13"/>
        <v>0</v>
      </c>
      <c r="D74" s="11" t="str">
        <f t="shared" si="15"/>
        <v xml:space="preserve">Trapézio </v>
      </c>
      <c r="E74" s="11">
        <f t="shared" si="15"/>
        <v>0</v>
      </c>
      <c r="F74" s="11" t="str">
        <f t="shared" si="15"/>
        <v>Ombro (Cla/Acr)</v>
      </c>
      <c r="G74" s="11">
        <f t="shared" si="15"/>
        <v>0</v>
      </c>
      <c r="H74" s="12" t="str">
        <f t="shared" si="15"/>
        <v>Ombro (Esp)</v>
      </c>
      <c r="I74" s="11">
        <f t="shared" si="15"/>
        <v>0</v>
      </c>
      <c r="J74" s="12" t="str">
        <f t="shared" si="15"/>
        <v>Costa</v>
      </c>
      <c r="K74" s="11">
        <f t="shared" si="15"/>
        <v>0</v>
      </c>
      <c r="L74" s="12" t="str">
        <f t="shared" si="15"/>
        <v>Peito</v>
      </c>
      <c r="M74" s="11">
        <f t="shared" si="15"/>
        <v>0</v>
      </c>
      <c r="N74" s="12" t="str">
        <f t="shared" si="15"/>
        <v>Bíceps</v>
      </c>
      <c r="O74" s="11">
        <f t="shared" si="15"/>
        <v>0</v>
      </c>
      <c r="P74" s="12" t="str">
        <f t="shared" si="15"/>
        <v>Tríceps</v>
      </c>
      <c r="Q74" s="11">
        <f t="shared" si="15"/>
        <v>0</v>
      </c>
      <c r="R74" s="11" t="str">
        <f t="shared" si="15"/>
        <v>AnteBraço</v>
      </c>
      <c r="S74" s="11">
        <f t="shared" si="14"/>
        <v>0</v>
      </c>
      <c r="T74" s="11" t="str">
        <f t="shared" si="14"/>
        <v xml:space="preserve">Glúteo </v>
      </c>
      <c r="U74" s="11">
        <f t="shared" si="14"/>
        <v>0</v>
      </c>
      <c r="V74" s="12" t="str">
        <f t="shared" si="14"/>
        <v xml:space="preserve">Abdutor </v>
      </c>
      <c r="W74" s="11">
        <f t="shared" si="14"/>
        <v>0</v>
      </c>
      <c r="X74" s="12" t="str">
        <f t="shared" si="14"/>
        <v xml:space="preserve">Adutor </v>
      </c>
      <c r="Y74" s="11">
        <f t="shared" si="14"/>
        <v>0</v>
      </c>
      <c r="Z74" s="12" t="str">
        <f t="shared" si="14"/>
        <v>Coxa (Ant)</v>
      </c>
      <c r="AA74" s="11">
        <f t="shared" si="14"/>
        <v>0</v>
      </c>
      <c r="AB74" s="12" t="str">
        <f t="shared" si="14"/>
        <v>Coxa (Pos)</v>
      </c>
      <c r="AC74" s="11">
        <f t="shared" si="14"/>
        <v>0</v>
      </c>
      <c r="AD74" s="12" t="str">
        <f t="shared" si="14"/>
        <v>Perna</v>
      </c>
      <c r="AE74" s="11">
        <f t="shared" si="14"/>
        <v>0</v>
      </c>
      <c r="AF74" s="12" t="str">
        <f t="shared" si="14"/>
        <v>Abdominal</v>
      </c>
      <c r="AG74" s="11">
        <f t="shared" si="14"/>
        <v>0</v>
      </c>
    </row>
    <row r="75" spans="1:33" x14ac:dyDescent="0.25">
      <c r="A75" s="344"/>
      <c r="B75" s="11" t="str">
        <f t="shared" si="12"/>
        <v>Costa</v>
      </c>
      <c r="C75" s="11">
        <f t="shared" si="13"/>
        <v>0</v>
      </c>
      <c r="D75" s="11" t="str">
        <f t="shared" si="15"/>
        <v xml:space="preserve">Trapézio </v>
      </c>
      <c r="E75" s="11">
        <f t="shared" si="15"/>
        <v>0</v>
      </c>
      <c r="F75" s="11" t="str">
        <f t="shared" si="15"/>
        <v>Ombro (Cla/Acr)</v>
      </c>
      <c r="G75" s="11">
        <f t="shared" si="15"/>
        <v>0</v>
      </c>
      <c r="H75" s="12" t="str">
        <f t="shared" si="15"/>
        <v>Ombro (Esp)</v>
      </c>
      <c r="I75" s="11">
        <f t="shared" si="15"/>
        <v>0</v>
      </c>
      <c r="J75" s="12" t="str">
        <f t="shared" si="15"/>
        <v>Costa</v>
      </c>
      <c r="K75" s="11">
        <f t="shared" si="15"/>
        <v>0</v>
      </c>
      <c r="L75" s="12" t="str">
        <f t="shared" si="15"/>
        <v>Peito</v>
      </c>
      <c r="M75" s="11">
        <f t="shared" si="15"/>
        <v>0</v>
      </c>
      <c r="N75" s="12" t="str">
        <f t="shared" si="15"/>
        <v>Bíceps</v>
      </c>
      <c r="O75" s="11">
        <f t="shared" si="15"/>
        <v>0</v>
      </c>
      <c r="P75" s="12" t="str">
        <f t="shared" si="15"/>
        <v>Tríceps</v>
      </c>
      <c r="Q75" s="11">
        <f t="shared" si="15"/>
        <v>0</v>
      </c>
      <c r="R75" s="11" t="str">
        <f t="shared" si="15"/>
        <v>AnteBraço</v>
      </c>
      <c r="S75" s="11">
        <f t="shared" si="14"/>
        <v>0</v>
      </c>
      <c r="T75" s="11" t="str">
        <f t="shared" si="14"/>
        <v xml:space="preserve">Glúteo </v>
      </c>
      <c r="U75" s="11">
        <f t="shared" si="14"/>
        <v>0</v>
      </c>
      <c r="V75" s="12" t="str">
        <f t="shared" si="14"/>
        <v xml:space="preserve">Abdutor </v>
      </c>
      <c r="W75" s="11">
        <f t="shared" si="14"/>
        <v>0</v>
      </c>
      <c r="X75" s="12" t="str">
        <f t="shared" si="14"/>
        <v xml:space="preserve">Adutor </v>
      </c>
      <c r="Y75" s="11">
        <f t="shared" si="14"/>
        <v>0</v>
      </c>
      <c r="Z75" s="12" t="str">
        <f t="shared" si="14"/>
        <v>Coxa (Ant)</v>
      </c>
      <c r="AA75" s="11">
        <f t="shared" si="14"/>
        <v>0</v>
      </c>
      <c r="AB75" s="12" t="str">
        <f t="shared" si="14"/>
        <v>Coxa (Pos)</v>
      </c>
      <c r="AC75" s="11">
        <f t="shared" si="14"/>
        <v>0</v>
      </c>
      <c r="AD75" s="12" t="str">
        <f t="shared" si="14"/>
        <v>Perna</v>
      </c>
      <c r="AE75" s="11">
        <f t="shared" si="14"/>
        <v>0</v>
      </c>
      <c r="AF75" s="12" t="str">
        <f t="shared" si="14"/>
        <v>Abdominal</v>
      </c>
      <c r="AG75" s="11">
        <f t="shared" si="14"/>
        <v>0</v>
      </c>
    </row>
    <row r="76" spans="1:33" x14ac:dyDescent="0.25">
      <c r="A76" s="344"/>
      <c r="B76" s="11" t="str">
        <f t="shared" si="12"/>
        <v>Costa</v>
      </c>
      <c r="C76" s="11">
        <f t="shared" si="13"/>
        <v>0</v>
      </c>
      <c r="D76" s="11" t="str">
        <f t="shared" si="15"/>
        <v xml:space="preserve">Trapézio </v>
      </c>
      <c r="E76" s="11">
        <f t="shared" si="15"/>
        <v>0</v>
      </c>
      <c r="F76" s="11" t="str">
        <f t="shared" si="15"/>
        <v>Ombro (Cla/Acr)</v>
      </c>
      <c r="G76" s="11">
        <f t="shared" si="15"/>
        <v>0</v>
      </c>
      <c r="H76" s="12" t="str">
        <f t="shared" si="15"/>
        <v>Ombro (Esp)</v>
      </c>
      <c r="I76" s="11">
        <f t="shared" si="15"/>
        <v>0</v>
      </c>
      <c r="J76" s="12" t="str">
        <f t="shared" si="15"/>
        <v>Costa</v>
      </c>
      <c r="K76" s="11">
        <f t="shared" si="15"/>
        <v>0</v>
      </c>
      <c r="L76" s="12" t="str">
        <f t="shared" si="15"/>
        <v>Peito</v>
      </c>
      <c r="M76" s="11">
        <f t="shared" si="15"/>
        <v>0</v>
      </c>
      <c r="N76" s="12" t="str">
        <f t="shared" si="15"/>
        <v>Bíceps</v>
      </c>
      <c r="O76" s="11">
        <f t="shared" si="15"/>
        <v>0</v>
      </c>
      <c r="P76" s="12" t="str">
        <f t="shared" si="15"/>
        <v>Tríceps</v>
      </c>
      <c r="Q76" s="11">
        <f t="shared" si="15"/>
        <v>0</v>
      </c>
      <c r="R76" s="11" t="str">
        <f t="shared" si="15"/>
        <v>AnteBraço</v>
      </c>
      <c r="S76" s="11">
        <f t="shared" si="14"/>
        <v>0</v>
      </c>
      <c r="T76" s="11" t="str">
        <f t="shared" si="14"/>
        <v xml:space="preserve">Glúteo </v>
      </c>
      <c r="U76" s="11">
        <f t="shared" si="14"/>
        <v>0</v>
      </c>
      <c r="V76" s="12" t="str">
        <f t="shared" si="14"/>
        <v xml:space="preserve">Abdutor </v>
      </c>
      <c r="W76" s="11">
        <f t="shared" si="14"/>
        <v>0</v>
      </c>
      <c r="X76" s="12" t="str">
        <f t="shared" si="14"/>
        <v xml:space="preserve">Adutor </v>
      </c>
      <c r="Y76" s="11">
        <f t="shared" si="14"/>
        <v>0</v>
      </c>
      <c r="Z76" s="12" t="str">
        <f t="shared" si="14"/>
        <v>Coxa (Ant)</v>
      </c>
      <c r="AA76" s="11">
        <f t="shared" si="14"/>
        <v>0</v>
      </c>
      <c r="AB76" s="12" t="str">
        <f t="shared" si="14"/>
        <v>Coxa (Pos)</v>
      </c>
      <c r="AC76" s="11">
        <f t="shared" si="14"/>
        <v>0</v>
      </c>
      <c r="AD76" s="12" t="str">
        <f t="shared" si="14"/>
        <v>Perna</v>
      </c>
      <c r="AE76" s="11">
        <f t="shared" si="14"/>
        <v>0</v>
      </c>
      <c r="AF76" s="12" t="str">
        <f t="shared" si="14"/>
        <v>Abdominal</v>
      </c>
      <c r="AG76" s="11">
        <f t="shared" si="14"/>
        <v>0</v>
      </c>
    </row>
    <row r="77" spans="1:33" x14ac:dyDescent="0.25">
      <c r="A77" s="344"/>
      <c r="B77" s="11" t="str">
        <f t="shared" si="12"/>
        <v>Costa</v>
      </c>
      <c r="C77" s="11">
        <f t="shared" si="13"/>
        <v>0</v>
      </c>
      <c r="D77" s="11" t="str">
        <f t="shared" si="15"/>
        <v xml:space="preserve">Trapézio </v>
      </c>
      <c r="E77" s="11">
        <f t="shared" si="15"/>
        <v>0</v>
      </c>
      <c r="F77" s="11" t="str">
        <f t="shared" si="15"/>
        <v>Ombro (Cla/Acr)</v>
      </c>
      <c r="G77" s="11">
        <f t="shared" si="15"/>
        <v>0</v>
      </c>
      <c r="H77" s="12" t="str">
        <f t="shared" si="15"/>
        <v>Ombro (Esp)</v>
      </c>
      <c r="I77" s="11">
        <f t="shared" si="15"/>
        <v>0</v>
      </c>
      <c r="J77" s="12" t="str">
        <f t="shared" si="15"/>
        <v>Costa</v>
      </c>
      <c r="K77" s="11">
        <f t="shared" si="15"/>
        <v>0</v>
      </c>
      <c r="L77" s="12" t="str">
        <f t="shared" si="15"/>
        <v>Peito</v>
      </c>
      <c r="M77" s="11">
        <f t="shared" si="15"/>
        <v>0</v>
      </c>
      <c r="N77" s="12" t="str">
        <f t="shared" si="15"/>
        <v>Bíceps</v>
      </c>
      <c r="O77" s="11">
        <f t="shared" si="15"/>
        <v>0</v>
      </c>
      <c r="P77" s="12" t="str">
        <f t="shared" si="15"/>
        <v>Tríceps</v>
      </c>
      <c r="Q77" s="11">
        <f t="shared" si="15"/>
        <v>0</v>
      </c>
      <c r="R77" s="11" t="str">
        <f t="shared" si="15"/>
        <v>AnteBraço</v>
      </c>
      <c r="S77" s="11">
        <f t="shared" si="14"/>
        <v>0</v>
      </c>
      <c r="T77" s="11" t="str">
        <f t="shared" si="14"/>
        <v xml:space="preserve">Glúteo </v>
      </c>
      <c r="U77" s="11">
        <f t="shared" si="14"/>
        <v>0</v>
      </c>
      <c r="V77" s="12" t="str">
        <f t="shared" si="14"/>
        <v xml:space="preserve">Abdutor </v>
      </c>
      <c r="W77" s="11">
        <f t="shared" si="14"/>
        <v>0</v>
      </c>
      <c r="X77" s="12" t="str">
        <f t="shared" si="14"/>
        <v xml:space="preserve">Adutor </v>
      </c>
      <c r="Y77" s="11">
        <f t="shared" si="14"/>
        <v>0</v>
      </c>
      <c r="Z77" s="12" t="str">
        <f t="shared" si="14"/>
        <v>Coxa (Ant)</v>
      </c>
      <c r="AA77" s="11">
        <f t="shared" si="14"/>
        <v>0</v>
      </c>
      <c r="AB77" s="12" t="str">
        <f t="shared" si="14"/>
        <v>Coxa (Pos)</v>
      </c>
      <c r="AC77" s="11">
        <f t="shared" si="14"/>
        <v>0</v>
      </c>
      <c r="AD77" s="12" t="str">
        <f t="shared" si="14"/>
        <v>Perna</v>
      </c>
      <c r="AE77" s="11">
        <f t="shared" si="14"/>
        <v>0</v>
      </c>
      <c r="AF77" s="12" t="str">
        <f t="shared" si="14"/>
        <v>Abdominal</v>
      </c>
      <c r="AG77" s="11">
        <f t="shared" si="14"/>
        <v>0</v>
      </c>
    </row>
    <row r="78" spans="1:33" x14ac:dyDescent="0.25">
      <c r="A78" s="344"/>
      <c r="B78" s="11" t="str">
        <f t="shared" si="12"/>
        <v>Costa</v>
      </c>
      <c r="C78" s="11">
        <f t="shared" si="13"/>
        <v>0</v>
      </c>
      <c r="D78" s="11" t="str">
        <f t="shared" si="15"/>
        <v xml:space="preserve">Trapézio </v>
      </c>
      <c r="E78" s="11">
        <f t="shared" si="15"/>
        <v>0</v>
      </c>
      <c r="F78" s="11" t="str">
        <f t="shared" si="15"/>
        <v>Ombro (Cla/Acr)</v>
      </c>
      <c r="G78" s="11">
        <f t="shared" si="15"/>
        <v>0</v>
      </c>
      <c r="H78" s="12" t="str">
        <f t="shared" si="15"/>
        <v>Ombro (Esp)</v>
      </c>
      <c r="I78" s="11">
        <f t="shared" si="15"/>
        <v>0</v>
      </c>
      <c r="J78" s="12" t="str">
        <f t="shared" si="15"/>
        <v>Costa</v>
      </c>
      <c r="K78" s="11">
        <f t="shared" si="15"/>
        <v>0</v>
      </c>
      <c r="L78" s="12" t="str">
        <f t="shared" si="15"/>
        <v>Peito</v>
      </c>
      <c r="M78" s="11">
        <f t="shared" si="15"/>
        <v>0</v>
      </c>
      <c r="N78" s="12" t="str">
        <f t="shared" si="15"/>
        <v>Bíceps</v>
      </c>
      <c r="O78" s="11">
        <f t="shared" si="15"/>
        <v>0</v>
      </c>
      <c r="P78" s="12" t="str">
        <f t="shared" si="15"/>
        <v>Tríceps</v>
      </c>
      <c r="Q78" s="11">
        <f t="shared" si="15"/>
        <v>0</v>
      </c>
      <c r="R78" s="11" t="str">
        <f t="shared" si="15"/>
        <v>AnteBraço</v>
      </c>
      <c r="S78" s="11">
        <f t="shared" si="14"/>
        <v>0</v>
      </c>
      <c r="T78" s="11" t="str">
        <f t="shared" si="14"/>
        <v xml:space="preserve">Glúteo </v>
      </c>
      <c r="U78" s="11">
        <f t="shared" si="14"/>
        <v>0</v>
      </c>
      <c r="V78" s="12" t="str">
        <f t="shared" si="14"/>
        <v xml:space="preserve">Abdutor </v>
      </c>
      <c r="W78" s="11">
        <f t="shared" si="14"/>
        <v>0</v>
      </c>
      <c r="X78" s="12" t="str">
        <f t="shared" si="14"/>
        <v xml:space="preserve">Adutor </v>
      </c>
      <c r="Y78" s="11">
        <f t="shared" si="14"/>
        <v>0</v>
      </c>
      <c r="Z78" s="12" t="str">
        <f t="shared" si="14"/>
        <v>Coxa (Ant)</v>
      </c>
      <c r="AA78" s="11">
        <f t="shared" si="14"/>
        <v>0</v>
      </c>
      <c r="AB78" s="12" t="str">
        <f t="shared" si="14"/>
        <v>Coxa (Pos)</v>
      </c>
      <c r="AC78" s="11">
        <f t="shared" si="14"/>
        <v>0</v>
      </c>
      <c r="AD78" s="12" t="str">
        <f t="shared" si="14"/>
        <v>Perna</v>
      </c>
      <c r="AE78" s="11">
        <f t="shared" si="14"/>
        <v>0</v>
      </c>
      <c r="AF78" s="12" t="str">
        <f t="shared" si="14"/>
        <v>Abdominal</v>
      </c>
      <c r="AG78" s="11">
        <f t="shared" si="14"/>
        <v>0</v>
      </c>
    </row>
    <row r="79" spans="1:33" x14ac:dyDescent="0.25">
      <c r="A79" s="344"/>
      <c r="B79" s="11" t="str">
        <f t="shared" si="12"/>
        <v>Costa</v>
      </c>
      <c r="C79" s="11">
        <f t="shared" si="13"/>
        <v>0</v>
      </c>
      <c r="D79" s="11" t="str">
        <f t="shared" si="15"/>
        <v xml:space="preserve">Trapézio </v>
      </c>
      <c r="E79" s="11">
        <f t="shared" si="15"/>
        <v>0</v>
      </c>
      <c r="F79" s="11" t="str">
        <f t="shared" si="15"/>
        <v>Ombro (Cla/Acr)</v>
      </c>
      <c r="G79" s="11">
        <f t="shared" si="15"/>
        <v>0</v>
      </c>
      <c r="H79" s="12" t="str">
        <f t="shared" si="15"/>
        <v>Ombro (Esp)</v>
      </c>
      <c r="I79" s="11">
        <f t="shared" si="15"/>
        <v>0</v>
      </c>
      <c r="J79" s="12" t="str">
        <f t="shared" si="15"/>
        <v>Costa</v>
      </c>
      <c r="K79" s="11">
        <f t="shared" si="15"/>
        <v>0</v>
      </c>
      <c r="L79" s="12" t="str">
        <f t="shared" si="15"/>
        <v>Peito</v>
      </c>
      <c r="M79" s="11">
        <f t="shared" si="15"/>
        <v>0</v>
      </c>
      <c r="N79" s="12" t="str">
        <f t="shared" si="15"/>
        <v>Bíceps</v>
      </c>
      <c r="O79" s="11">
        <f t="shared" si="15"/>
        <v>0</v>
      </c>
      <c r="P79" s="12" t="str">
        <f t="shared" si="15"/>
        <v>Tríceps</v>
      </c>
      <c r="Q79" s="11">
        <f t="shared" si="15"/>
        <v>0</v>
      </c>
      <c r="R79" s="11" t="str">
        <f t="shared" si="15"/>
        <v>AnteBraço</v>
      </c>
      <c r="S79" s="11">
        <f t="shared" si="14"/>
        <v>0</v>
      </c>
      <c r="T79" s="11" t="str">
        <f t="shared" si="14"/>
        <v xml:space="preserve">Glúteo </v>
      </c>
      <c r="U79" s="11">
        <f t="shared" si="14"/>
        <v>0</v>
      </c>
      <c r="V79" s="12" t="str">
        <f t="shared" si="14"/>
        <v xml:space="preserve">Abdutor </v>
      </c>
      <c r="W79" s="11">
        <f t="shared" si="14"/>
        <v>0</v>
      </c>
      <c r="X79" s="12" t="str">
        <f t="shared" si="14"/>
        <v xml:space="preserve">Adutor </v>
      </c>
      <c r="Y79" s="11">
        <f t="shared" si="14"/>
        <v>0</v>
      </c>
      <c r="Z79" s="12" t="str">
        <f t="shared" si="14"/>
        <v>Coxa (Ant)</v>
      </c>
      <c r="AA79" s="11">
        <f t="shared" si="14"/>
        <v>0</v>
      </c>
      <c r="AB79" s="12" t="str">
        <f t="shared" si="14"/>
        <v>Coxa (Pos)</v>
      </c>
      <c r="AC79" s="11">
        <f t="shared" si="14"/>
        <v>0</v>
      </c>
      <c r="AD79" s="12" t="str">
        <f t="shared" si="14"/>
        <v>Perna</v>
      </c>
      <c r="AE79" s="11">
        <f t="shared" si="14"/>
        <v>0</v>
      </c>
      <c r="AF79" s="12" t="str">
        <f t="shared" si="14"/>
        <v>Abdominal</v>
      </c>
      <c r="AG79" s="11">
        <f t="shared" si="14"/>
        <v>0</v>
      </c>
    </row>
    <row r="80" spans="1:33" x14ac:dyDescent="0.25">
      <c r="A80" s="344"/>
      <c r="B80" s="11" t="str">
        <f t="shared" si="12"/>
        <v>Costa</v>
      </c>
      <c r="C80" s="11">
        <f t="shared" si="13"/>
        <v>0</v>
      </c>
      <c r="D80" s="11" t="str">
        <f t="shared" si="15"/>
        <v xml:space="preserve">Trapézio </v>
      </c>
      <c r="E80" s="11">
        <f t="shared" si="15"/>
        <v>0</v>
      </c>
      <c r="F80" s="11" t="str">
        <f t="shared" si="15"/>
        <v>Ombro (Cla/Acr)</v>
      </c>
      <c r="G80" s="11">
        <f t="shared" si="15"/>
        <v>0</v>
      </c>
      <c r="H80" s="12" t="str">
        <f t="shared" si="15"/>
        <v>Ombro (Esp)</v>
      </c>
      <c r="I80" s="11">
        <f t="shared" si="15"/>
        <v>0</v>
      </c>
      <c r="J80" s="12" t="str">
        <f t="shared" si="15"/>
        <v>Costa</v>
      </c>
      <c r="K80" s="11">
        <f t="shared" si="15"/>
        <v>0</v>
      </c>
      <c r="L80" s="12" t="str">
        <f t="shared" si="15"/>
        <v>Peito</v>
      </c>
      <c r="M80" s="11">
        <f t="shared" si="15"/>
        <v>0</v>
      </c>
      <c r="N80" s="12" t="str">
        <f t="shared" si="15"/>
        <v>Bíceps</v>
      </c>
      <c r="O80" s="11">
        <f t="shared" si="15"/>
        <v>0</v>
      </c>
      <c r="P80" s="12" t="str">
        <f t="shared" si="15"/>
        <v>Tríceps</v>
      </c>
      <c r="Q80" s="11">
        <f t="shared" si="15"/>
        <v>0</v>
      </c>
      <c r="R80" s="11" t="str">
        <f t="shared" si="15"/>
        <v>AnteBraço</v>
      </c>
      <c r="S80" s="11">
        <f t="shared" si="14"/>
        <v>0</v>
      </c>
      <c r="T80" s="11" t="str">
        <f t="shared" si="14"/>
        <v xml:space="preserve">Glúteo </v>
      </c>
      <c r="U80" s="11">
        <f t="shared" si="14"/>
        <v>0</v>
      </c>
      <c r="V80" s="12" t="str">
        <f t="shared" si="14"/>
        <v xml:space="preserve">Abdutor </v>
      </c>
      <c r="W80" s="11">
        <f t="shared" si="14"/>
        <v>0</v>
      </c>
      <c r="X80" s="12" t="str">
        <f t="shared" si="14"/>
        <v xml:space="preserve">Adutor </v>
      </c>
      <c r="Y80" s="11">
        <f t="shared" si="14"/>
        <v>0</v>
      </c>
      <c r="Z80" s="12" t="str">
        <f t="shared" si="14"/>
        <v>Coxa (Ant)</v>
      </c>
      <c r="AA80" s="11">
        <f t="shared" si="14"/>
        <v>0</v>
      </c>
      <c r="AB80" s="12" t="str">
        <f t="shared" si="14"/>
        <v>Coxa (Pos)</v>
      </c>
      <c r="AC80" s="11">
        <f t="shared" si="14"/>
        <v>0</v>
      </c>
      <c r="AD80" s="12" t="str">
        <f t="shared" si="14"/>
        <v>Perna</v>
      </c>
      <c r="AE80" s="11">
        <f t="shared" si="14"/>
        <v>0</v>
      </c>
      <c r="AF80" s="12" t="str">
        <f t="shared" si="14"/>
        <v>Abdominal</v>
      </c>
      <c r="AG80" s="11">
        <f t="shared" si="14"/>
        <v>0</v>
      </c>
    </row>
    <row r="81" spans="1:3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x14ac:dyDescent="0.25">
      <c r="A82" s="11" t="s">
        <v>40</v>
      </c>
      <c r="B82" s="11" t="s">
        <v>41</v>
      </c>
      <c r="C82" s="11"/>
      <c r="D82" s="341" t="str">
        <f>D62</f>
        <v xml:space="preserve">Trapézio </v>
      </c>
      <c r="E82" s="341"/>
      <c r="F82" s="341" t="str">
        <f>F62</f>
        <v>Ombro (Cla/Acr)</v>
      </c>
      <c r="G82" s="341"/>
      <c r="H82" s="341" t="str">
        <f>H62</f>
        <v>Ombro (Esp)</v>
      </c>
      <c r="I82" s="341"/>
      <c r="J82" s="341" t="str">
        <f>J62</f>
        <v>Costa</v>
      </c>
      <c r="K82" s="341"/>
      <c r="L82" s="341" t="str">
        <f>L62</f>
        <v>Peito</v>
      </c>
      <c r="M82" s="341"/>
      <c r="N82" s="341" t="str">
        <f>N62</f>
        <v>Bíceps</v>
      </c>
      <c r="O82" s="341"/>
      <c r="P82" s="341" t="str">
        <f>P62</f>
        <v>Tríceps</v>
      </c>
      <c r="Q82" s="341"/>
      <c r="R82" s="341" t="str">
        <f>R62</f>
        <v>AnteBraço</v>
      </c>
      <c r="S82" s="341"/>
      <c r="T82" s="341" t="str">
        <f>T62</f>
        <v xml:space="preserve">Glúteo </v>
      </c>
      <c r="U82" s="341"/>
      <c r="V82" s="341" t="str">
        <f>V62</f>
        <v xml:space="preserve">Abdutor </v>
      </c>
      <c r="W82" s="341"/>
      <c r="X82" s="341" t="str">
        <f>X62</f>
        <v xml:space="preserve">Adutor </v>
      </c>
      <c r="Y82" s="341"/>
      <c r="Z82" s="341" t="str">
        <f>Z62</f>
        <v>Coxa (Ant)</v>
      </c>
      <c r="AA82" s="341"/>
      <c r="AB82" s="341" t="str">
        <f>AB62</f>
        <v>Coxa (Pos)</v>
      </c>
      <c r="AC82" s="341"/>
      <c r="AD82" s="341" t="str">
        <f>AD62</f>
        <v>Perna</v>
      </c>
      <c r="AE82" s="341"/>
      <c r="AF82" s="341" t="str">
        <f>AF62</f>
        <v>Abdominal</v>
      </c>
      <c r="AG82" s="341"/>
    </row>
    <row r="83" spans="1:33" x14ac:dyDescent="0.25">
      <c r="A83" s="11"/>
      <c r="B83" s="343" t="str">
        <f>Planilha!D139</f>
        <v>Tríceps</v>
      </c>
      <c r="C83" s="343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</row>
    <row r="84" spans="1:33" x14ac:dyDescent="0.25">
      <c r="A84" s="344">
        <v>5</v>
      </c>
      <c r="B84" s="11" t="str">
        <f>B83</f>
        <v>Tríceps</v>
      </c>
      <c r="C84" s="11" t="str">
        <f>IF(AND(B84=D84),E84,IF(AND(B84=F84),G84,IF(AND(B84=H84),I84,IF(AND(B84=J84),K84,IF(AND(B84=L84),M84,IF(AND(B84=N84),O84,IF(AND(B84=P84),Q84,IF(AND(B84=R84),S84,IF(AND(B84=T84),U84,IF(AND(B84=V84),W84,IF(AND(B84=X84),Y84,IF(AND(B84=Z84),AA84,IF(AND(B84=AB84),AC84,IF(AND(B84=AD84),AE84,IF(AND(B84=AF84),AG84," ")))))))))))))))</f>
        <v>Rosca testa</v>
      </c>
      <c r="D84" s="11" t="str">
        <f t="shared" ref="D84:AG92" si="16">D64</f>
        <v xml:space="preserve">Trapézio </v>
      </c>
      <c r="E84" s="11" t="str">
        <f t="shared" si="16"/>
        <v>Elevação de ombros</v>
      </c>
      <c r="F84" s="11" t="str">
        <f t="shared" si="16"/>
        <v>Ombro (Cla/Acr)</v>
      </c>
      <c r="G84" s="11" t="str">
        <f t="shared" si="16"/>
        <v>Desenvolvimento</v>
      </c>
      <c r="H84" s="12" t="str">
        <f t="shared" si="16"/>
        <v>Ombro (Esp)</v>
      </c>
      <c r="I84" s="11" t="str">
        <f t="shared" si="16"/>
        <v>Voador inv.</v>
      </c>
      <c r="J84" s="12" t="str">
        <f t="shared" si="16"/>
        <v>Costa</v>
      </c>
      <c r="K84" s="11" t="str">
        <f t="shared" si="16"/>
        <v>Puxada à frente</v>
      </c>
      <c r="L84" s="12" t="str">
        <f t="shared" si="16"/>
        <v>Peito</v>
      </c>
      <c r="M84" s="11" t="str">
        <f t="shared" si="16"/>
        <v>Supino</v>
      </c>
      <c r="N84" s="12" t="str">
        <f t="shared" si="16"/>
        <v>Bíceps</v>
      </c>
      <c r="O84" s="11" t="str">
        <f t="shared" si="16"/>
        <v>Rosca direta</v>
      </c>
      <c r="P84" s="12" t="str">
        <f t="shared" si="16"/>
        <v>Tríceps</v>
      </c>
      <c r="Q84" s="11" t="str">
        <f t="shared" si="16"/>
        <v>Rosca testa</v>
      </c>
      <c r="R84" s="11" t="str">
        <f t="shared" si="16"/>
        <v>AnteBraço</v>
      </c>
      <c r="S84" s="11" t="str">
        <f t="shared" si="16"/>
        <v>Rosca punho</v>
      </c>
      <c r="T84" s="11" t="str">
        <f t="shared" si="16"/>
        <v xml:space="preserve">Glúteo </v>
      </c>
      <c r="U84" s="11" t="str">
        <f t="shared" si="16"/>
        <v>Glúteo em pé</v>
      </c>
      <c r="V84" s="12" t="str">
        <f t="shared" si="16"/>
        <v xml:space="preserve">Abdutor </v>
      </c>
      <c r="W84" s="11" t="str">
        <f t="shared" si="16"/>
        <v>Abdutor maq.</v>
      </c>
      <c r="X84" s="12" t="str">
        <f t="shared" si="16"/>
        <v xml:space="preserve">Adutor </v>
      </c>
      <c r="Y84" s="11" t="str">
        <f t="shared" si="16"/>
        <v>Adutor maq</v>
      </c>
      <c r="Z84" s="12" t="str">
        <f t="shared" si="16"/>
        <v>Coxa (Ant)</v>
      </c>
      <c r="AA84" s="11" t="str">
        <f t="shared" si="16"/>
        <v>Agachamento</v>
      </c>
      <c r="AB84" s="12" t="str">
        <f t="shared" si="16"/>
        <v>Coxa (Pos)</v>
      </c>
      <c r="AC84" s="11" t="str">
        <f t="shared" si="16"/>
        <v>Stiff</v>
      </c>
      <c r="AD84" s="12" t="str">
        <f t="shared" si="16"/>
        <v>Perna</v>
      </c>
      <c r="AE84" s="11" t="str">
        <f t="shared" si="16"/>
        <v>Gêmeos em pé</v>
      </c>
      <c r="AF84" s="12" t="str">
        <f t="shared" si="16"/>
        <v>Abdominal</v>
      </c>
      <c r="AG84" s="11" t="str">
        <f t="shared" si="16"/>
        <v>Elevação de pernas</v>
      </c>
    </row>
    <row r="85" spans="1:33" x14ac:dyDescent="0.25">
      <c r="A85" s="344"/>
      <c r="B85" s="11" t="str">
        <f t="shared" ref="B85:B100" si="17">B84</f>
        <v>Tríceps</v>
      </c>
      <c r="C85" s="11" t="str">
        <f t="shared" ref="C85:C100" si="18">IF(AND(B85=D85),E85,IF(AND(B85=F85),G85,IF(AND(B85=H85),I85,IF(AND(B85=J85),K85,IF(AND(B85=L85),M85,IF(AND(B85=N85),O85,IF(AND(B85=P85),Q85,IF(AND(B85=R85),S85,IF(AND(B85=T85),U85,IF(AND(B85=V85),W85,IF(AND(B85=X85),Y85,IF(AND(B85=Z85),AA85,IF(AND(B85=AB85),AC85,IF(AND(B85=AD85),AE85,IF(AND(B85=AF85),AG85," ")))))))))))))))</f>
        <v>Rosca francesa</v>
      </c>
      <c r="D85" s="11" t="str">
        <f t="shared" si="16"/>
        <v xml:space="preserve">Trapézio </v>
      </c>
      <c r="E85" s="11" t="str">
        <f t="shared" si="16"/>
        <v>Remada alta</v>
      </c>
      <c r="F85" s="11" t="str">
        <f t="shared" si="16"/>
        <v>Ombro (Cla/Acr)</v>
      </c>
      <c r="G85" s="11" t="str">
        <f t="shared" si="16"/>
        <v>Levantamento lateral</v>
      </c>
      <c r="H85" s="12" t="str">
        <f t="shared" si="16"/>
        <v>Ombro (Esp)</v>
      </c>
      <c r="I85" s="11" t="str">
        <f t="shared" si="16"/>
        <v>Crucifixo inv.</v>
      </c>
      <c r="J85" s="12" t="str">
        <f t="shared" si="16"/>
        <v>Costa</v>
      </c>
      <c r="K85" s="11" t="str">
        <f t="shared" si="16"/>
        <v>Remada sentada</v>
      </c>
      <c r="L85" s="12" t="str">
        <f t="shared" si="16"/>
        <v>Peito</v>
      </c>
      <c r="M85" s="11" t="str">
        <f t="shared" si="16"/>
        <v>Supino inclinado</v>
      </c>
      <c r="N85" s="12" t="str">
        <f t="shared" si="16"/>
        <v>Bíceps</v>
      </c>
      <c r="O85" s="11" t="str">
        <f t="shared" si="16"/>
        <v>Rosca alternada</v>
      </c>
      <c r="P85" s="12" t="str">
        <f t="shared" si="16"/>
        <v>Tríceps</v>
      </c>
      <c r="Q85" s="11" t="str">
        <f t="shared" si="16"/>
        <v>Rosca francesa</v>
      </c>
      <c r="R85" s="11" t="str">
        <f t="shared" si="16"/>
        <v>AnteBraço</v>
      </c>
      <c r="S85" s="11" t="str">
        <f t="shared" si="16"/>
        <v>Rosca punho inv.</v>
      </c>
      <c r="T85" s="11" t="str">
        <f t="shared" si="16"/>
        <v xml:space="preserve">Glúteo </v>
      </c>
      <c r="U85" s="11" t="str">
        <f t="shared" si="16"/>
        <v>Glúteo 4 apoios</v>
      </c>
      <c r="V85" s="12" t="str">
        <f t="shared" si="16"/>
        <v xml:space="preserve">Abdutor </v>
      </c>
      <c r="W85" s="11" t="str">
        <f t="shared" si="16"/>
        <v>Abdutor apo.</v>
      </c>
      <c r="X85" s="12" t="str">
        <f t="shared" si="16"/>
        <v xml:space="preserve">Adutor </v>
      </c>
      <c r="Y85" s="11" t="str">
        <f t="shared" si="16"/>
        <v>Adutor apo.</v>
      </c>
      <c r="Z85" s="12" t="str">
        <f t="shared" si="16"/>
        <v>Coxa (Ant)</v>
      </c>
      <c r="AA85" s="11" t="str">
        <f t="shared" si="16"/>
        <v>Agachamento hack</v>
      </c>
      <c r="AB85" s="12" t="str">
        <f t="shared" si="16"/>
        <v>Coxa (Pos)</v>
      </c>
      <c r="AC85" s="11" t="str">
        <f t="shared" si="16"/>
        <v>Flexão de perna</v>
      </c>
      <c r="AD85" s="12" t="str">
        <f t="shared" si="16"/>
        <v>Perna</v>
      </c>
      <c r="AE85" s="11" t="str">
        <f t="shared" si="16"/>
        <v>Gêmeos sentado</v>
      </c>
      <c r="AF85" s="12" t="str">
        <f t="shared" si="16"/>
        <v>Abdominal</v>
      </c>
      <c r="AG85" s="11" t="str">
        <f t="shared" si="16"/>
        <v>Supra-abdominal</v>
      </c>
    </row>
    <row r="86" spans="1:33" x14ac:dyDescent="0.25">
      <c r="A86" s="344"/>
      <c r="B86" s="11" t="str">
        <f t="shared" si="17"/>
        <v>Tríceps</v>
      </c>
      <c r="C86" s="11" t="str">
        <f t="shared" si="18"/>
        <v>Extensão de cotovelo (cabo)</v>
      </c>
      <c r="D86" s="11" t="str">
        <f t="shared" si="16"/>
        <v xml:space="preserve">Trapézio </v>
      </c>
      <c r="E86" s="11">
        <f t="shared" si="16"/>
        <v>0</v>
      </c>
      <c r="F86" s="11" t="str">
        <f t="shared" si="16"/>
        <v>Ombro (Cla/Acr)</v>
      </c>
      <c r="G86" s="11" t="str">
        <f t="shared" si="16"/>
        <v>Elevação frontal</v>
      </c>
      <c r="H86" s="12" t="str">
        <f t="shared" si="16"/>
        <v>Ombro (Esp)</v>
      </c>
      <c r="I86" s="11">
        <f t="shared" si="16"/>
        <v>0</v>
      </c>
      <c r="J86" s="12" t="str">
        <f t="shared" si="16"/>
        <v>Costa</v>
      </c>
      <c r="K86" s="11" t="str">
        <f t="shared" si="16"/>
        <v>Remada unilteral</v>
      </c>
      <c r="L86" s="12" t="str">
        <f t="shared" si="16"/>
        <v>Peito</v>
      </c>
      <c r="M86" s="11" t="str">
        <f t="shared" si="16"/>
        <v>Supino declinado</v>
      </c>
      <c r="N86" s="12" t="str">
        <f t="shared" si="16"/>
        <v>Bíceps</v>
      </c>
      <c r="O86" s="11" t="str">
        <f t="shared" si="16"/>
        <v>Rosca concentrada</v>
      </c>
      <c r="P86" s="12" t="str">
        <f t="shared" si="16"/>
        <v>Tríceps</v>
      </c>
      <c r="Q86" s="11" t="str">
        <f t="shared" si="16"/>
        <v>Extensão de cotovelo (cabo)</v>
      </c>
      <c r="R86" s="11" t="str">
        <f t="shared" si="16"/>
        <v>AnteBraço</v>
      </c>
      <c r="S86" s="11" t="str">
        <f t="shared" si="16"/>
        <v>Rosca direta peg. pro.</v>
      </c>
      <c r="T86" s="11" t="str">
        <f t="shared" si="16"/>
        <v xml:space="preserve">Glúteo </v>
      </c>
      <c r="U86" s="11">
        <f t="shared" si="16"/>
        <v>0</v>
      </c>
      <c r="V86" s="12" t="str">
        <f t="shared" si="16"/>
        <v xml:space="preserve">Abdutor </v>
      </c>
      <c r="W86" s="11" t="str">
        <f t="shared" si="16"/>
        <v>Abdutor cabo</v>
      </c>
      <c r="X86" s="12" t="str">
        <f t="shared" si="16"/>
        <v xml:space="preserve">Adutor </v>
      </c>
      <c r="Y86" s="11" t="str">
        <f t="shared" si="16"/>
        <v>Adutor cabo</v>
      </c>
      <c r="Z86" s="12" t="str">
        <f t="shared" si="16"/>
        <v>Coxa (Ant)</v>
      </c>
      <c r="AA86" s="11" t="str">
        <f t="shared" si="16"/>
        <v>Extensão de perna</v>
      </c>
      <c r="AB86" s="12" t="str">
        <f t="shared" si="16"/>
        <v>Coxa (Pos)</v>
      </c>
      <c r="AC86" s="11" t="str">
        <f t="shared" si="16"/>
        <v>Flexora em pé</v>
      </c>
      <c r="AD86" s="12" t="str">
        <f t="shared" si="16"/>
        <v>Perna</v>
      </c>
      <c r="AE86" s="11" t="str">
        <f t="shared" si="16"/>
        <v>Burrinho maq.</v>
      </c>
      <c r="AF86" s="12" t="str">
        <f t="shared" si="16"/>
        <v>Abdominal</v>
      </c>
      <c r="AG86" s="11" t="str">
        <f t="shared" si="16"/>
        <v>Flexão lateral</v>
      </c>
    </row>
    <row r="87" spans="1:33" x14ac:dyDescent="0.25">
      <c r="A87" s="344"/>
      <c r="B87" s="11" t="str">
        <f t="shared" si="17"/>
        <v>Tríceps</v>
      </c>
      <c r="C87" s="11">
        <f t="shared" si="18"/>
        <v>0</v>
      </c>
      <c r="D87" s="11" t="str">
        <f t="shared" si="16"/>
        <v xml:space="preserve">Trapézio </v>
      </c>
      <c r="E87" s="11">
        <f t="shared" si="16"/>
        <v>0</v>
      </c>
      <c r="F87" s="11" t="str">
        <f t="shared" si="16"/>
        <v>Ombro (Cla/Acr)</v>
      </c>
      <c r="G87" s="11">
        <f t="shared" si="16"/>
        <v>0</v>
      </c>
      <c r="H87" s="12" t="str">
        <f t="shared" si="16"/>
        <v>Ombro (Esp)</v>
      </c>
      <c r="I87" s="11">
        <f t="shared" si="16"/>
        <v>0</v>
      </c>
      <c r="J87" s="12" t="str">
        <f t="shared" si="16"/>
        <v>Costa</v>
      </c>
      <c r="K87" s="11" t="str">
        <f t="shared" si="16"/>
        <v>Remada curvada</v>
      </c>
      <c r="L87" s="12" t="str">
        <f t="shared" si="16"/>
        <v>Peito</v>
      </c>
      <c r="M87" s="11" t="str">
        <f t="shared" si="16"/>
        <v>Crucifixo</v>
      </c>
      <c r="N87" s="12" t="str">
        <f t="shared" si="16"/>
        <v>Bíceps</v>
      </c>
      <c r="O87" s="11" t="str">
        <f t="shared" si="16"/>
        <v>Rosca scott</v>
      </c>
      <c r="P87" s="12" t="str">
        <f t="shared" si="16"/>
        <v>Tríceps</v>
      </c>
      <c r="Q87" s="11">
        <f t="shared" si="16"/>
        <v>0</v>
      </c>
      <c r="R87" s="11" t="str">
        <f t="shared" si="16"/>
        <v>AnteBraço</v>
      </c>
      <c r="S87" s="11" t="str">
        <f t="shared" si="16"/>
        <v>Extensão de cotovelo</v>
      </c>
      <c r="T87" s="11" t="str">
        <f t="shared" si="16"/>
        <v xml:space="preserve">Glúteo </v>
      </c>
      <c r="U87" s="11">
        <f t="shared" si="16"/>
        <v>0</v>
      </c>
      <c r="V87" s="12" t="str">
        <f t="shared" si="16"/>
        <v xml:space="preserve">Abdutor </v>
      </c>
      <c r="W87" s="11">
        <f t="shared" si="16"/>
        <v>0</v>
      </c>
      <c r="X87" s="12" t="str">
        <f t="shared" si="16"/>
        <v xml:space="preserve">Adutor </v>
      </c>
      <c r="Y87" s="11">
        <f t="shared" si="16"/>
        <v>0</v>
      </c>
      <c r="Z87" s="12" t="str">
        <f t="shared" si="16"/>
        <v>Coxa (Ant)</v>
      </c>
      <c r="AA87" s="11" t="str">
        <f t="shared" si="16"/>
        <v>Leg press</v>
      </c>
      <c r="AB87" s="12" t="str">
        <f t="shared" si="16"/>
        <v>Coxa (Pos)</v>
      </c>
      <c r="AC87" s="11" t="str">
        <f t="shared" si="16"/>
        <v>Flexora sentado</v>
      </c>
      <c r="AD87" s="12" t="str">
        <f t="shared" si="16"/>
        <v>Perna</v>
      </c>
      <c r="AE87" s="11" t="str">
        <f t="shared" si="16"/>
        <v>Tibial</v>
      </c>
      <c r="AF87" s="12" t="str">
        <f t="shared" si="16"/>
        <v>Abdominal</v>
      </c>
      <c r="AG87" s="11">
        <f t="shared" si="16"/>
        <v>0</v>
      </c>
    </row>
    <row r="88" spans="1:33" x14ac:dyDescent="0.25">
      <c r="A88" s="344"/>
      <c r="B88" s="11" t="str">
        <f t="shared" si="17"/>
        <v>Tríceps</v>
      </c>
      <c r="C88" s="11">
        <f t="shared" si="18"/>
        <v>0</v>
      </c>
      <c r="D88" s="11" t="str">
        <f t="shared" si="16"/>
        <v xml:space="preserve">Trapézio </v>
      </c>
      <c r="E88" s="11">
        <f t="shared" si="16"/>
        <v>0</v>
      </c>
      <c r="F88" s="11" t="str">
        <f t="shared" si="16"/>
        <v>Ombro (Cla/Acr)</v>
      </c>
      <c r="G88" s="11">
        <f t="shared" si="16"/>
        <v>0</v>
      </c>
      <c r="H88" s="12" t="str">
        <f t="shared" si="16"/>
        <v>Ombro (Esp)</v>
      </c>
      <c r="I88" s="11">
        <f t="shared" si="16"/>
        <v>0</v>
      </c>
      <c r="J88" s="12" t="str">
        <f t="shared" si="16"/>
        <v>Costa</v>
      </c>
      <c r="K88" s="11" t="str">
        <f t="shared" si="16"/>
        <v>Levantamento terra</v>
      </c>
      <c r="L88" s="12" t="str">
        <f t="shared" si="16"/>
        <v>Peito</v>
      </c>
      <c r="M88" s="11" t="str">
        <f t="shared" si="16"/>
        <v>Cross over</v>
      </c>
      <c r="N88" s="12" t="str">
        <f t="shared" si="16"/>
        <v>Bíceps</v>
      </c>
      <c r="O88" s="11">
        <f t="shared" si="16"/>
        <v>0</v>
      </c>
      <c r="P88" s="12" t="str">
        <f t="shared" si="16"/>
        <v>Tríceps</v>
      </c>
      <c r="Q88" s="11">
        <f t="shared" si="16"/>
        <v>0</v>
      </c>
      <c r="R88" s="11" t="str">
        <f t="shared" si="16"/>
        <v>AnteBraço</v>
      </c>
      <c r="S88" s="11" t="str">
        <f t="shared" si="16"/>
        <v>Extensão cot. uni.</v>
      </c>
      <c r="T88" s="11" t="str">
        <f t="shared" si="16"/>
        <v xml:space="preserve">Glúteo </v>
      </c>
      <c r="U88" s="11">
        <f t="shared" si="16"/>
        <v>0</v>
      </c>
      <c r="V88" s="12" t="str">
        <f t="shared" si="16"/>
        <v xml:space="preserve">Abdutor </v>
      </c>
      <c r="W88" s="11">
        <f t="shared" si="16"/>
        <v>0</v>
      </c>
      <c r="X88" s="12" t="str">
        <f t="shared" si="16"/>
        <v xml:space="preserve">Adutor </v>
      </c>
      <c r="Y88" s="11">
        <f t="shared" si="16"/>
        <v>0</v>
      </c>
      <c r="Z88" s="12" t="str">
        <f t="shared" si="16"/>
        <v>Coxa (Ant)</v>
      </c>
      <c r="AA88" s="11" t="str">
        <f t="shared" si="16"/>
        <v>Avanço</v>
      </c>
      <c r="AB88" s="12" t="str">
        <f t="shared" si="16"/>
        <v>Coxa (Pos)</v>
      </c>
      <c r="AC88" s="11">
        <f t="shared" si="16"/>
        <v>0</v>
      </c>
      <c r="AD88" s="12" t="str">
        <f t="shared" si="16"/>
        <v>Perna</v>
      </c>
      <c r="AE88" s="11">
        <f t="shared" si="16"/>
        <v>0</v>
      </c>
      <c r="AF88" s="12" t="str">
        <f t="shared" si="16"/>
        <v>Abdominal</v>
      </c>
      <c r="AG88" s="11">
        <f t="shared" si="16"/>
        <v>0</v>
      </c>
    </row>
    <row r="89" spans="1:33" x14ac:dyDescent="0.25">
      <c r="A89" s="344"/>
      <c r="B89" s="11" t="str">
        <f t="shared" si="17"/>
        <v>Tríceps</v>
      </c>
      <c r="C89" s="11">
        <f t="shared" si="18"/>
        <v>0</v>
      </c>
      <c r="D89" s="11" t="str">
        <f t="shared" si="16"/>
        <v xml:space="preserve">Trapézio </v>
      </c>
      <c r="E89" s="11">
        <f t="shared" si="16"/>
        <v>0</v>
      </c>
      <c r="F89" s="11" t="str">
        <f t="shared" si="16"/>
        <v>Ombro (Cla/Acr)</v>
      </c>
      <c r="G89" s="11">
        <f t="shared" si="16"/>
        <v>0</v>
      </c>
      <c r="H89" s="12" t="str">
        <f t="shared" si="16"/>
        <v>Ombro (Esp)</v>
      </c>
      <c r="I89" s="11">
        <f t="shared" si="16"/>
        <v>0</v>
      </c>
      <c r="J89" s="12" t="str">
        <f t="shared" si="16"/>
        <v>Costa</v>
      </c>
      <c r="K89" s="11" t="str">
        <f t="shared" si="16"/>
        <v>Hiperextensão</v>
      </c>
      <c r="L89" s="12" t="str">
        <f t="shared" si="16"/>
        <v>Peito</v>
      </c>
      <c r="M89" s="11" t="str">
        <f t="shared" si="16"/>
        <v>Voador</v>
      </c>
      <c r="N89" s="12" t="str">
        <f t="shared" si="16"/>
        <v>Bíceps</v>
      </c>
      <c r="O89" s="11">
        <f t="shared" si="16"/>
        <v>0</v>
      </c>
      <c r="P89" s="12" t="str">
        <f t="shared" si="16"/>
        <v>Tríceps</v>
      </c>
      <c r="Q89" s="11">
        <f t="shared" si="16"/>
        <v>0</v>
      </c>
      <c r="R89" s="11" t="str">
        <f t="shared" si="16"/>
        <v>AnteBraço</v>
      </c>
      <c r="S89" s="11" t="str">
        <f t="shared" si="16"/>
        <v>Tríceps uni. Curvado</v>
      </c>
      <c r="T89" s="11" t="str">
        <f t="shared" si="16"/>
        <v xml:space="preserve">Glúteo </v>
      </c>
      <c r="U89" s="11">
        <f t="shared" si="16"/>
        <v>0</v>
      </c>
      <c r="V89" s="12" t="str">
        <f t="shared" si="16"/>
        <v xml:space="preserve">Abdutor </v>
      </c>
      <c r="W89" s="11">
        <f t="shared" si="16"/>
        <v>0</v>
      </c>
      <c r="X89" s="12" t="str">
        <f t="shared" si="16"/>
        <v xml:space="preserve">Adutor </v>
      </c>
      <c r="Y89" s="11">
        <f t="shared" si="16"/>
        <v>0</v>
      </c>
      <c r="Z89" s="12" t="str">
        <f t="shared" si="16"/>
        <v>Coxa (Ant)</v>
      </c>
      <c r="AA89" s="11">
        <f t="shared" si="16"/>
        <v>0</v>
      </c>
      <c r="AB89" s="12" t="str">
        <f t="shared" si="16"/>
        <v>Coxa (Pos)</v>
      </c>
      <c r="AC89" s="11">
        <f t="shared" si="16"/>
        <v>0</v>
      </c>
      <c r="AD89" s="12" t="str">
        <f t="shared" si="16"/>
        <v>Perna</v>
      </c>
      <c r="AE89" s="11">
        <f t="shared" si="16"/>
        <v>0</v>
      </c>
      <c r="AF89" s="12" t="str">
        <f t="shared" si="16"/>
        <v>Abdominal</v>
      </c>
      <c r="AG89" s="11">
        <f t="shared" si="16"/>
        <v>0</v>
      </c>
    </row>
    <row r="90" spans="1:33" x14ac:dyDescent="0.25">
      <c r="A90" s="344"/>
      <c r="B90" s="11" t="str">
        <f t="shared" si="17"/>
        <v>Tríceps</v>
      </c>
      <c r="C90" s="11">
        <f t="shared" si="18"/>
        <v>0</v>
      </c>
      <c r="D90" s="11" t="str">
        <f t="shared" si="16"/>
        <v xml:space="preserve">Trapézio </v>
      </c>
      <c r="E90" s="11">
        <f t="shared" si="16"/>
        <v>0</v>
      </c>
      <c r="F90" s="11" t="str">
        <f t="shared" si="16"/>
        <v>Ombro (Cla/Acr)</v>
      </c>
      <c r="G90" s="11">
        <f t="shared" si="16"/>
        <v>0</v>
      </c>
      <c r="H90" s="12" t="str">
        <f t="shared" si="16"/>
        <v>Ombro (Esp)</v>
      </c>
      <c r="I90" s="11">
        <f t="shared" si="16"/>
        <v>0</v>
      </c>
      <c r="J90" s="12" t="str">
        <f t="shared" si="16"/>
        <v>Costa</v>
      </c>
      <c r="K90" s="11">
        <f t="shared" si="16"/>
        <v>0</v>
      </c>
      <c r="L90" s="12" t="str">
        <f t="shared" si="16"/>
        <v>Peito</v>
      </c>
      <c r="M90" s="11" t="str">
        <f t="shared" si="16"/>
        <v>Paralelas</v>
      </c>
      <c r="N90" s="12" t="str">
        <f t="shared" si="16"/>
        <v>Bíceps</v>
      </c>
      <c r="O90" s="11">
        <f t="shared" si="16"/>
        <v>0</v>
      </c>
      <c r="P90" s="12" t="str">
        <f t="shared" si="16"/>
        <v>Tríceps</v>
      </c>
      <c r="Q90" s="11">
        <f t="shared" si="16"/>
        <v>0</v>
      </c>
      <c r="R90" s="11" t="str">
        <f t="shared" si="16"/>
        <v>AnteBraço</v>
      </c>
      <c r="S90" s="11">
        <f t="shared" si="16"/>
        <v>0</v>
      </c>
      <c r="T90" s="11" t="str">
        <f t="shared" si="16"/>
        <v xml:space="preserve">Glúteo </v>
      </c>
      <c r="U90" s="11">
        <f t="shared" si="16"/>
        <v>0</v>
      </c>
      <c r="V90" s="12" t="str">
        <f t="shared" si="16"/>
        <v xml:space="preserve">Abdutor </v>
      </c>
      <c r="W90" s="11">
        <f t="shared" si="16"/>
        <v>0</v>
      </c>
      <c r="X90" s="12" t="str">
        <f t="shared" si="16"/>
        <v xml:space="preserve">Adutor </v>
      </c>
      <c r="Y90" s="11">
        <f t="shared" si="16"/>
        <v>0</v>
      </c>
      <c r="Z90" s="12" t="str">
        <f t="shared" si="16"/>
        <v>Coxa (Ant)</v>
      </c>
      <c r="AA90" s="11">
        <f t="shared" si="16"/>
        <v>0</v>
      </c>
      <c r="AB90" s="12" t="str">
        <f t="shared" si="16"/>
        <v>Coxa (Pos)</v>
      </c>
      <c r="AC90" s="11">
        <f t="shared" si="16"/>
        <v>0</v>
      </c>
      <c r="AD90" s="12" t="str">
        <f t="shared" si="16"/>
        <v>Perna</v>
      </c>
      <c r="AE90" s="11">
        <f t="shared" si="16"/>
        <v>0</v>
      </c>
      <c r="AF90" s="12" t="str">
        <f t="shared" si="16"/>
        <v>Abdominal</v>
      </c>
      <c r="AG90" s="11">
        <f t="shared" si="16"/>
        <v>0</v>
      </c>
    </row>
    <row r="91" spans="1:33" x14ac:dyDescent="0.25">
      <c r="A91" s="344"/>
      <c r="B91" s="11" t="str">
        <f t="shared" si="17"/>
        <v>Tríceps</v>
      </c>
      <c r="C91" s="11">
        <f t="shared" si="18"/>
        <v>0</v>
      </c>
      <c r="D91" s="11" t="str">
        <f t="shared" si="16"/>
        <v xml:space="preserve">Trapézio </v>
      </c>
      <c r="E91" s="11">
        <f t="shared" si="16"/>
        <v>0</v>
      </c>
      <c r="F91" s="11" t="str">
        <f t="shared" si="16"/>
        <v>Ombro (Cla/Acr)</v>
      </c>
      <c r="G91" s="11">
        <f t="shared" si="16"/>
        <v>0</v>
      </c>
      <c r="H91" s="12" t="str">
        <f t="shared" si="16"/>
        <v>Ombro (Esp)</v>
      </c>
      <c r="I91" s="11">
        <f t="shared" si="16"/>
        <v>0</v>
      </c>
      <c r="J91" s="12" t="str">
        <f t="shared" si="16"/>
        <v>Costa</v>
      </c>
      <c r="K91" s="11">
        <f t="shared" si="16"/>
        <v>0</v>
      </c>
      <c r="L91" s="12" t="str">
        <f t="shared" si="16"/>
        <v>Peito</v>
      </c>
      <c r="M91" s="11">
        <f t="shared" si="16"/>
        <v>0</v>
      </c>
      <c r="N91" s="12" t="str">
        <f t="shared" si="16"/>
        <v>Bíceps</v>
      </c>
      <c r="O91" s="11">
        <f t="shared" si="16"/>
        <v>0</v>
      </c>
      <c r="P91" s="12" t="str">
        <f t="shared" si="16"/>
        <v>Tríceps</v>
      </c>
      <c r="Q91" s="11">
        <f t="shared" si="16"/>
        <v>0</v>
      </c>
      <c r="R91" s="11" t="str">
        <f t="shared" si="16"/>
        <v>AnteBraço</v>
      </c>
      <c r="S91" s="11">
        <f t="shared" si="16"/>
        <v>0</v>
      </c>
      <c r="T91" s="11" t="str">
        <f t="shared" si="16"/>
        <v xml:space="preserve">Glúteo </v>
      </c>
      <c r="U91" s="11">
        <f t="shared" si="16"/>
        <v>0</v>
      </c>
      <c r="V91" s="12" t="str">
        <f t="shared" si="16"/>
        <v xml:space="preserve">Abdutor </v>
      </c>
      <c r="W91" s="11">
        <f t="shared" si="16"/>
        <v>0</v>
      </c>
      <c r="X91" s="12" t="str">
        <f t="shared" si="16"/>
        <v xml:space="preserve">Adutor </v>
      </c>
      <c r="Y91" s="11">
        <f t="shared" si="16"/>
        <v>0</v>
      </c>
      <c r="Z91" s="12" t="str">
        <f t="shared" si="16"/>
        <v>Coxa (Ant)</v>
      </c>
      <c r="AA91" s="11">
        <f t="shared" si="16"/>
        <v>0</v>
      </c>
      <c r="AB91" s="12" t="str">
        <f t="shared" si="16"/>
        <v>Coxa (Pos)</v>
      </c>
      <c r="AC91" s="11">
        <f t="shared" si="16"/>
        <v>0</v>
      </c>
      <c r="AD91" s="12" t="str">
        <f t="shared" si="16"/>
        <v>Perna</v>
      </c>
      <c r="AE91" s="11">
        <f t="shared" si="16"/>
        <v>0</v>
      </c>
      <c r="AF91" s="12" t="str">
        <f t="shared" si="16"/>
        <v>Abdominal</v>
      </c>
      <c r="AG91" s="11">
        <f t="shared" si="16"/>
        <v>0</v>
      </c>
    </row>
    <row r="92" spans="1:33" x14ac:dyDescent="0.25">
      <c r="A92" s="344"/>
      <c r="B92" s="11" t="str">
        <f t="shared" si="17"/>
        <v>Tríceps</v>
      </c>
      <c r="C92" s="11">
        <f t="shared" si="18"/>
        <v>0</v>
      </c>
      <c r="D92" s="11" t="str">
        <f t="shared" si="16"/>
        <v xml:space="preserve">Trapézio </v>
      </c>
      <c r="E92" s="11">
        <f t="shared" si="16"/>
        <v>0</v>
      </c>
      <c r="F92" s="11" t="str">
        <f t="shared" si="16"/>
        <v>Ombro (Cla/Acr)</v>
      </c>
      <c r="G92" s="11">
        <f t="shared" si="16"/>
        <v>0</v>
      </c>
      <c r="H92" s="12" t="str">
        <f t="shared" si="16"/>
        <v>Ombro (Esp)</v>
      </c>
      <c r="I92" s="11">
        <f t="shared" si="16"/>
        <v>0</v>
      </c>
      <c r="J92" s="12" t="str">
        <f t="shared" si="16"/>
        <v>Costa</v>
      </c>
      <c r="K92" s="11">
        <f t="shared" si="16"/>
        <v>0</v>
      </c>
      <c r="L92" s="12" t="str">
        <f t="shared" si="16"/>
        <v>Peito</v>
      </c>
      <c r="M92" s="11">
        <f t="shared" si="16"/>
        <v>0</v>
      </c>
      <c r="N92" s="12" t="str">
        <f t="shared" si="16"/>
        <v>Bíceps</v>
      </c>
      <c r="O92" s="11">
        <f t="shared" si="16"/>
        <v>0</v>
      </c>
      <c r="P92" s="12" t="str">
        <f t="shared" si="16"/>
        <v>Tríceps</v>
      </c>
      <c r="Q92" s="11">
        <f t="shared" si="16"/>
        <v>0</v>
      </c>
      <c r="R92" s="11" t="str">
        <f t="shared" si="16"/>
        <v>AnteBraço</v>
      </c>
      <c r="S92" s="11">
        <f t="shared" ref="D92:AG100" si="19">S72</f>
        <v>0</v>
      </c>
      <c r="T92" s="11" t="str">
        <f t="shared" si="19"/>
        <v xml:space="preserve">Glúteo </v>
      </c>
      <c r="U92" s="11">
        <f t="shared" si="19"/>
        <v>0</v>
      </c>
      <c r="V92" s="12" t="str">
        <f t="shared" si="19"/>
        <v xml:space="preserve">Abdutor </v>
      </c>
      <c r="W92" s="11">
        <f t="shared" si="19"/>
        <v>0</v>
      </c>
      <c r="X92" s="12" t="str">
        <f t="shared" si="19"/>
        <v xml:space="preserve">Adutor </v>
      </c>
      <c r="Y92" s="11">
        <f t="shared" si="19"/>
        <v>0</v>
      </c>
      <c r="Z92" s="12" t="str">
        <f t="shared" si="19"/>
        <v>Coxa (Ant)</v>
      </c>
      <c r="AA92" s="11">
        <f t="shared" si="19"/>
        <v>0</v>
      </c>
      <c r="AB92" s="12" t="str">
        <f t="shared" si="19"/>
        <v>Coxa (Pos)</v>
      </c>
      <c r="AC92" s="11">
        <f t="shared" si="19"/>
        <v>0</v>
      </c>
      <c r="AD92" s="12" t="str">
        <f t="shared" si="19"/>
        <v>Perna</v>
      </c>
      <c r="AE92" s="11">
        <f t="shared" si="19"/>
        <v>0</v>
      </c>
      <c r="AF92" s="12" t="str">
        <f t="shared" si="19"/>
        <v>Abdominal</v>
      </c>
      <c r="AG92" s="11">
        <f t="shared" si="19"/>
        <v>0</v>
      </c>
    </row>
    <row r="93" spans="1:33" x14ac:dyDescent="0.25">
      <c r="A93" s="344"/>
      <c r="B93" s="11" t="str">
        <f t="shared" si="17"/>
        <v>Tríceps</v>
      </c>
      <c r="C93" s="11">
        <f t="shared" si="18"/>
        <v>0</v>
      </c>
      <c r="D93" s="11" t="str">
        <f t="shared" si="19"/>
        <v xml:space="preserve">Trapézio </v>
      </c>
      <c r="E93" s="11">
        <f t="shared" si="19"/>
        <v>0</v>
      </c>
      <c r="F93" s="11" t="str">
        <f t="shared" si="19"/>
        <v>Ombro (Cla/Acr)</v>
      </c>
      <c r="G93" s="11">
        <f t="shared" si="19"/>
        <v>0</v>
      </c>
      <c r="H93" s="12" t="str">
        <f t="shared" si="19"/>
        <v>Ombro (Esp)</v>
      </c>
      <c r="I93" s="11">
        <f t="shared" si="19"/>
        <v>0</v>
      </c>
      <c r="J93" s="12" t="str">
        <f t="shared" si="19"/>
        <v>Costa</v>
      </c>
      <c r="K93" s="11">
        <f t="shared" si="19"/>
        <v>0</v>
      </c>
      <c r="L93" s="12" t="str">
        <f t="shared" si="19"/>
        <v>Peito</v>
      </c>
      <c r="M93" s="11">
        <f t="shared" si="19"/>
        <v>0</v>
      </c>
      <c r="N93" s="12" t="str">
        <f t="shared" si="19"/>
        <v>Bíceps</v>
      </c>
      <c r="O93" s="11">
        <f t="shared" si="19"/>
        <v>0</v>
      </c>
      <c r="P93" s="12" t="str">
        <f t="shared" si="19"/>
        <v>Tríceps</v>
      </c>
      <c r="Q93" s="11">
        <f t="shared" si="19"/>
        <v>0</v>
      </c>
      <c r="R93" s="11" t="str">
        <f t="shared" si="19"/>
        <v>AnteBraço</v>
      </c>
      <c r="S93" s="11">
        <f t="shared" si="19"/>
        <v>0</v>
      </c>
      <c r="T93" s="11" t="str">
        <f t="shared" si="19"/>
        <v xml:space="preserve">Glúteo </v>
      </c>
      <c r="U93" s="11">
        <f t="shared" si="19"/>
        <v>0</v>
      </c>
      <c r="V93" s="12" t="str">
        <f t="shared" si="19"/>
        <v xml:space="preserve">Abdutor </v>
      </c>
      <c r="W93" s="11">
        <f t="shared" si="19"/>
        <v>0</v>
      </c>
      <c r="X93" s="12" t="str">
        <f t="shared" si="19"/>
        <v xml:space="preserve">Adutor </v>
      </c>
      <c r="Y93" s="11">
        <f t="shared" si="19"/>
        <v>0</v>
      </c>
      <c r="Z93" s="12" t="str">
        <f t="shared" si="19"/>
        <v>Coxa (Ant)</v>
      </c>
      <c r="AA93" s="11">
        <f t="shared" si="19"/>
        <v>0</v>
      </c>
      <c r="AB93" s="12" t="str">
        <f t="shared" si="19"/>
        <v>Coxa (Pos)</v>
      </c>
      <c r="AC93" s="11">
        <f t="shared" si="19"/>
        <v>0</v>
      </c>
      <c r="AD93" s="12" t="str">
        <f t="shared" si="19"/>
        <v>Perna</v>
      </c>
      <c r="AE93" s="11">
        <f t="shared" si="19"/>
        <v>0</v>
      </c>
      <c r="AF93" s="12" t="str">
        <f t="shared" si="19"/>
        <v>Abdominal</v>
      </c>
      <c r="AG93" s="11">
        <f t="shared" si="19"/>
        <v>0</v>
      </c>
    </row>
    <row r="94" spans="1:33" x14ac:dyDescent="0.25">
      <c r="A94" s="344"/>
      <c r="B94" s="11" t="str">
        <f t="shared" si="17"/>
        <v>Tríceps</v>
      </c>
      <c r="C94" s="11">
        <f t="shared" si="18"/>
        <v>0</v>
      </c>
      <c r="D94" s="11" t="str">
        <f t="shared" si="19"/>
        <v xml:space="preserve">Trapézio </v>
      </c>
      <c r="E94" s="11">
        <f t="shared" si="19"/>
        <v>0</v>
      </c>
      <c r="F94" s="11" t="str">
        <f t="shared" si="19"/>
        <v>Ombro (Cla/Acr)</v>
      </c>
      <c r="G94" s="11">
        <f t="shared" si="19"/>
        <v>0</v>
      </c>
      <c r="H94" s="12" t="str">
        <f t="shared" si="19"/>
        <v>Ombro (Esp)</v>
      </c>
      <c r="I94" s="11">
        <f t="shared" si="19"/>
        <v>0</v>
      </c>
      <c r="J94" s="12" t="str">
        <f t="shared" si="19"/>
        <v>Costa</v>
      </c>
      <c r="K94" s="11">
        <f t="shared" si="19"/>
        <v>0</v>
      </c>
      <c r="L94" s="12" t="str">
        <f t="shared" si="19"/>
        <v>Peito</v>
      </c>
      <c r="M94" s="11">
        <f t="shared" si="19"/>
        <v>0</v>
      </c>
      <c r="N94" s="12" t="str">
        <f t="shared" si="19"/>
        <v>Bíceps</v>
      </c>
      <c r="O94" s="11">
        <f t="shared" si="19"/>
        <v>0</v>
      </c>
      <c r="P94" s="12" t="str">
        <f t="shared" si="19"/>
        <v>Tríceps</v>
      </c>
      <c r="Q94" s="11">
        <f t="shared" si="19"/>
        <v>0</v>
      </c>
      <c r="R94" s="11" t="str">
        <f t="shared" si="19"/>
        <v>AnteBraço</v>
      </c>
      <c r="S94" s="11">
        <f t="shared" si="19"/>
        <v>0</v>
      </c>
      <c r="T94" s="11" t="str">
        <f t="shared" si="19"/>
        <v xml:space="preserve">Glúteo </v>
      </c>
      <c r="U94" s="11">
        <f t="shared" si="19"/>
        <v>0</v>
      </c>
      <c r="V94" s="12" t="str">
        <f t="shared" si="19"/>
        <v xml:space="preserve">Abdutor </v>
      </c>
      <c r="W94" s="11">
        <f t="shared" si="19"/>
        <v>0</v>
      </c>
      <c r="X94" s="12" t="str">
        <f t="shared" si="19"/>
        <v xml:space="preserve">Adutor </v>
      </c>
      <c r="Y94" s="11">
        <f t="shared" si="19"/>
        <v>0</v>
      </c>
      <c r="Z94" s="12" t="str">
        <f t="shared" si="19"/>
        <v>Coxa (Ant)</v>
      </c>
      <c r="AA94" s="11">
        <f t="shared" si="19"/>
        <v>0</v>
      </c>
      <c r="AB94" s="12" t="str">
        <f t="shared" si="19"/>
        <v>Coxa (Pos)</v>
      </c>
      <c r="AC94" s="11">
        <f t="shared" si="19"/>
        <v>0</v>
      </c>
      <c r="AD94" s="12" t="str">
        <f t="shared" si="19"/>
        <v>Perna</v>
      </c>
      <c r="AE94" s="11">
        <f t="shared" si="19"/>
        <v>0</v>
      </c>
      <c r="AF94" s="12" t="str">
        <f t="shared" si="19"/>
        <v>Abdominal</v>
      </c>
      <c r="AG94" s="11">
        <f t="shared" si="19"/>
        <v>0</v>
      </c>
    </row>
    <row r="95" spans="1:33" x14ac:dyDescent="0.25">
      <c r="A95" s="344"/>
      <c r="B95" s="11" t="str">
        <f t="shared" si="17"/>
        <v>Tríceps</v>
      </c>
      <c r="C95" s="11">
        <f t="shared" si="18"/>
        <v>0</v>
      </c>
      <c r="D95" s="11" t="str">
        <f t="shared" si="19"/>
        <v xml:space="preserve">Trapézio </v>
      </c>
      <c r="E95" s="11">
        <f t="shared" si="19"/>
        <v>0</v>
      </c>
      <c r="F95" s="11" t="str">
        <f t="shared" si="19"/>
        <v>Ombro (Cla/Acr)</v>
      </c>
      <c r="G95" s="11">
        <f t="shared" si="19"/>
        <v>0</v>
      </c>
      <c r="H95" s="12" t="str">
        <f t="shared" si="19"/>
        <v>Ombro (Esp)</v>
      </c>
      <c r="I95" s="11">
        <f t="shared" si="19"/>
        <v>0</v>
      </c>
      <c r="J95" s="12" t="str">
        <f t="shared" si="19"/>
        <v>Costa</v>
      </c>
      <c r="K95" s="11">
        <f t="shared" si="19"/>
        <v>0</v>
      </c>
      <c r="L95" s="12" t="str">
        <f t="shared" si="19"/>
        <v>Peito</v>
      </c>
      <c r="M95" s="11">
        <f t="shared" si="19"/>
        <v>0</v>
      </c>
      <c r="N95" s="12" t="str">
        <f t="shared" si="19"/>
        <v>Bíceps</v>
      </c>
      <c r="O95" s="11">
        <f t="shared" si="19"/>
        <v>0</v>
      </c>
      <c r="P95" s="12" t="str">
        <f t="shared" si="19"/>
        <v>Tríceps</v>
      </c>
      <c r="Q95" s="11">
        <f t="shared" si="19"/>
        <v>0</v>
      </c>
      <c r="R95" s="11" t="str">
        <f t="shared" si="19"/>
        <v>AnteBraço</v>
      </c>
      <c r="S95" s="11">
        <f t="shared" si="19"/>
        <v>0</v>
      </c>
      <c r="T95" s="11" t="str">
        <f t="shared" si="19"/>
        <v xml:space="preserve">Glúteo </v>
      </c>
      <c r="U95" s="11">
        <f t="shared" si="19"/>
        <v>0</v>
      </c>
      <c r="V95" s="12" t="str">
        <f t="shared" si="19"/>
        <v xml:space="preserve">Abdutor </v>
      </c>
      <c r="W95" s="11">
        <f t="shared" si="19"/>
        <v>0</v>
      </c>
      <c r="X95" s="12" t="str">
        <f t="shared" si="19"/>
        <v xml:space="preserve">Adutor </v>
      </c>
      <c r="Y95" s="11">
        <f t="shared" si="19"/>
        <v>0</v>
      </c>
      <c r="Z95" s="12" t="str">
        <f t="shared" si="19"/>
        <v>Coxa (Ant)</v>
      </c>
      <c r="AA95" s="11">
        <f t="shared" si="19"/>
        <v>0</v>
      </c>
      <c r="AB95" s="12" t="str">
        <f t="shared" si="19"/>
        <v>Coxa (Pos)</v>
      </c>
      <c r="AC95" s="11">
        <f t="shared" si="19"/>
        <v>0</v>
      </c>
      <c r="AD95" s="12" t="str">
        <f t="shared" si="19"/>
        <v>Perna</v>
      </c>
      <c r="AE95" s="11">
        <f t="shared" si="19"/>
        <v>0</v>
      </c>
      <c r="AF95" s="12" t="str">
        <f t="shared" si="19"/>
        <v>Abdominal</v>
      </c>
      <c r="AG95" s="11">
        <f t="shared" si="19"/>
        <v>0</v>
      </c>
    </row>
    <row r="96" spans="1:33" x14ac:dyDescent="0.25">
      <c r="A96" s="344"/>
      <c r="B96" s="11" t="str">
        <f t="shared" si="17"/>
        <v>Tríceps</v>
      </c>
      <c r="C96" s="11">
        <f t="shared" si="18"/>
        <v>0</v>
      </c>
      <c r="D96" s="11" t="str">
        <f t="shared" si="19"/>
        <v xml:space="preserve">Trapézio </v>
      </c>
      <c r="E96" s="11">
        <f t="shared" si="19"/>
        <v>0</v>
      </c>
      <c r="F96" s="11" t="str">
        <f t="shared" si="19"/>
        <v>Ombro (Cla/Acr)</v>
      </c>
      <c r="G96" s="11">
        <f t="shared" si="19"/>
        <v>0</v>
      </c>
      <c r="H96" s="12" t="str">
        <f t="shared" si="19"/>
        <v>Ombro (Esp)</v>
      </c>
      <c r="I96" s="11">
        <f t="shared" si="19"/>
        <v>0</v>
      </c>
      <c r="J96" s="12" t="str">
        <f t="shared" si="19"/>
        <v>Costa</v>
      </c>
      <c r="K96" s="11">
        <f t="shared" si="19"/>
        <v>0</v>
      </c>
      <c r="L96" s="12" t="str">
        <f t="shared" si="19"/>
        <v>Peito</v>
      </c>
      <c r="M96" s="11">
        <f t="shared" si="19"/>
        <v>0</v>
      </c>
      <c r="N96" s="12" t="str">
        <f t="shared" si="19"/>
        <v>Bíceps</v>
      </c>
      <c r="O96" s="11">
        <f t="shared" si="19"/>
        <v>0</v>
      </c>
      <c r="P96" s="12" t="str">
        <f t="shared" si="19"/>
        <v>Tríceps</v>
      </c>
      <c r="Q96" s="11">
        <f t="shared" si="19"/>
        <v>0</v>
      </c>
      <c r="R96" s="11" t="str">
        <f t="shared" si="19"/>
        <v>AnteBraço</v>
      </c>
      <c r="S96" s="11">
        <f t="shared" si="19"/>
        <v>0</v>
      </c>
      <c r="T96" s="11" t="str">
        <f t="shared" si="19"/>
        <v xml:space="preserve">Glúteo </v>
      </c>
      <c r="U96" s="11">
        <f t="shared" si="19"/>
        <v>0</v>
      </c>
      <c r="V96" s="12" t="str">
        <f t="shared" si="19"/>
        <v xml:space="preserve">Abdutor </v>
      </c>
      <c r="W96" s="11">
        <f t="shared" si="19"/>
        <v>0</v>
      </c>
      <c r="X96" s="12" t="str">
        <f t="shared" si="19"/>
        <v xml:space="preserve">Adutor </v>
      </c>
      <c r="Y96" s="11">
        <f t="shared" si="19"/>
        <v>0</v>
      </c>
      <c r="Z96" s="12" t="str">
        <f t="shared" si="19"/>
        <v>Coxa (Ant)</v>
      </c>
      <c r="AA96" s="11">
        <f t="shared" si="19"/>
        <v>0</v>
      </c>
      <c r="AB96" s="12" t="str">
        <f t="shared" si="19"/>
        <v>Coxa (Pos)</v>
      </c>
      <c r="AC96" s="11">
        <f t="shared" si="19"/>
        <v>0</v>
      </c>
      <c r="AD96" s="12" t="str">
        <f t="shared" si="19"/>
        <v>Perna</v>
      </c>
      <c r="AE96" s="11">
        <f t="shared" si="19"/>
        <v>0</v>
      </c>
      <c r="AF96" s="12" t="str">
        <f t="shared" si="19"/>
        <v>Abdominal</v>
      </c>
      <c r="AG96" s="11">
        <f t="shared" si="19"/>
        <v>0</v>
      </c>
    </row>
    <row r="97" spans="1:33" x14ac:dyDescent="0.25">
      <c r="A97" s="344"/>
      <c r="B97" s="11" t="str">
        <f t="shared" si="17"/>
        <v>Tríceps</v>
      </c>
      <c r="C97" s="11">
        <f t="shared" si="18"/>
        <v>0</v>
      </c>
      <c r="D97" s="11" t="str">
        <f t="shared" si="19"/>
        <v xml:space="preserve">Trapézio </v>
      </c>
      <c r="E97" s="11">
        <f t="shared" si="19"/>
        <v>0</v>
      </c>
      <c r="F97" s="11" t="str">
        <f t="shared" si="19"/>
        <v>Ombro (Cla/Acr)</v>
      </c>
      <c r="G97" s="11">
        <f t="shared" si="19"/>
        <v>0</v>
      </c>
      <c r="H97" s="12" t="str">
        <f t="shared" si="19"/>
        <v>Ombro (Esp)</v>
      </c>
      <c r="I97" s="11">
        <f t="shared" si="19"/>
        <v>0</v>
      </c>
      <c r="J97" s="12" t="str">
        <f t="shared" si="19"/>
        <v>Costa</v>
      </c>
      <c r="K97" s="11">
        <f t="shared" si="19"/>
        <v>0</v>
      </c>
      <c r="L97" s="12" t="str">
        <f t="shared" si="19"/>
        <v>Peito</v>
      </c>
      <c r="M97" s="11">
        <f t="shared" si="19"/>
        <v>0</v>
      </c>
      <c r="N97" s="12" t="str">
        <f t="shared" si="19"/>
        <v>Bíceps</v>
      </c>
      <c r="O97" s="11">
        <f t="shared" si="19"/>
        <v>0</v>
      </c>
      <c r="P97" s="12" t="str">
        <f t="shared" si="19"/>
        <v>Tríceps</v>
      </c>
      <c r="Q97" s="11">
        <f t="shared" si="19"/>
        <v>0</v>
      </c>
      <c r="R97" s="11" t="str">
        <f t="shared" si="19"/>
        <v>AnteBraço</v>
      </c>
      <c r="S97" s="11">
        <f t="shared" si="19"/>
        <v>0</v>
      </c>
      <c r="T97" s="11" t="str">
        <f t="shared" si="19"/>
        <v xml:space="preserve">Glúteo </v>
      </c>
      <c r="U97" s="11">
        <f t="shared" si="19"/>
        <v>0</v>
      </c>
      <c r="V97" s="12" t="str">
        <f t="shared" si="19"/>
        <v xml:space="preserve">Abdutor </v>
      </c>
      <c r="W97" s="11">
        <f t="shared" si="19"/>
        <v>0</v>
      </c>
      <c r="X97" s="12" t="str">
        <f t="shared" si="19"/>
        <v xml:space="preserve">Adutor </v>
      </c>
      <c r="Y97" s="11">
        <f t="shared" si="19"/>
        <v>0</v>
      </c>
      <c r="Z97" s="12" t="str">
        <f t="shared" si="19"/>
        <v>Coxa (Ant)</v>
      </c>
      <c r="AA97" s="11">
        <f t="shared" si="19"/>
        <v>0</v>
      </c>
      <c r="AB97" s="12" t="str">
        <f t="shared" si="19"/>
        <v>Coxa (Pos)</v>
      </c>
      <c r="AC97" s="11">
        <f t="shared" si="19"/>
        <v>0</v>
      </c>
      <c r="AD97" s="12" t="str">
        <f t="shared" si="19"/>
        <v>Perna</v>
      </c>
      <c r="AE97" s="11">
        <f t="shared" si="19"/>
        <v>0</v>
      </c>
      <c r="AF97" s="12" t="str">
        <f t="shared" si="19"/>
        <v>Abdominal</v>
      </c>
      <c r="AG97" s="11">
        <f t="shared" si="19"/>
        <v>0</v>
      </c>
    </row>
    <row r="98" spans="1:33" x14ac:dyDescent="0.25">
      <c r="A98" s="344"/>
      <c r="B98" s="11" t="str">
        <f t="shared" si="17"/>
        <v>Tríceps</v>
      </c>
      <c r="C98" s="11">
        <f t="shared" si="18"/>
        <v>0</v>
      </c>
      <c r="D98" s="11" t="str">
        <f t="shared" si="19"/>
        <v xml:space="preserve">Trapézio </v>
      </c>
      <c r="E98" s="11">
        <f t="shared" si="19"/>
        <v>0</v>
      </c>
      <c r="F98" s="11" t="str">
        <f t="shared" si="19"/>
        <v>Ombro (Cla/Acr)</v>
      </c>
      <c r="G98" s="11">
        <f t="shared" si="19"/>
        <v>0</v>
      </c>
      <c r="H98" s="12" t="str">
        <f t="shared" si="19"/>
        <v>Ombro (Esp)</v>
      </c>
      <c r="I98" s="11">
        <f t="shared" si="19"/>
        <v>0</v>
      </c>
      <c r="J98" s="12" t="str">
        <f t="shared" si="19"/>
        <v>Costa</v>
      </c>
      <c r="K98" s="11">
        <f t="shared" si="19"/>
        <v>0</v>
      </c>
      <c r="L98" s="12" t="str">
        <f t="shared" si="19"/>
        <v>Peito</v>
      </c>
      <c r="M98" s="11">
        <f t="shared" si="19"/>
        <v>0</v>
      </c>
      <c r="N98" s="12" t="str">
        <f t="shared" si="19"/>
        <v>Bíceps</v>
      </c>
      <c r="O98" s="11">
        <f t="shared" si="19"/>
        <v>0</v>
      </c>
      <c r="P98" s="12" t="str">
        <f t="shared" si="19"/>
        <v>Tríceps</v>
      </c>
      <c r="Q98" s="11">
        <f t="shared" si="19"/>
        <v>0</v>
      </c>
      <c r="R98" s="11" t="str">
        <f t="shared" si="19"/>
        <v>AnteBraço</v>
      </c>
      <c r="S98" s="11">
        <f t="shared" si="19"/>
        <v>0</v>
      </c>
      <c r="T98" s="11" t="str">
        <f t="shared" si="19"/>
        <v xml:space="preserve">Glúteo </v>
      </c>
      <c r="U98" s="11">
        <f t="shared" si="19"/>
        <v>0</v>
      </c>
      <c r="V98" s="12" t="str">
        <f t="shared" si="19"/>
        <v xml:space="preserve">Abdutor </v>
      </c>
      <c r="W98" s="11">
        <f t="shared" si="19"/>
        <v>0</v>
      </c>
      <c r="X98" s="12" t="str">
        <f t="shared" si="19"/>
        <v xml:space="preserve">Adutor </v>
      </c>
      <c r="Y98" s="11">
        <f t="shared" si="19"/>
        <v>0</v>
      </c>
      <c r="Z98" s="12" t="str">
        <f t="shared" si="19"/>
        <v>Coxa (Ant)</v>
      </c>
      <c r="AA98" s="11">
        <f t="shared" si="19"/>
        <v>0</v>
      </c>
      <c r="AB98" s="12" t="str">
        <f t="shared" si="19"/>
        <v>Coxa (Pos)</v>
      </c>
      <c r="AC98" s="11">
        <f t="shared" si="19"/>
        <v>0</v>
      </c>
      <c r="AD98" s="12" t="str">
        <f t="shared" si="19"/>
        <v>Perna</v>
      </c>
      <c r="AE98" s="11">
        <f t="shared" si="19"/>
        <v>0</v>
      </c>
      <c r="AF98" s="12" t="str">
        <f t="shared" si="19"/>
        <v>Abdominal</v>
      </c>
      <c r="AG98" s="11">
        <f t="shared" si="19"/>
        <v>0</v>
      </c>
    </row>
    <row r="99" spans="1:33" x14ac:dyDescent="0.25">
      <c r="A99" s="344"/>
      <c r="B99" s="11" t="str">
        <f t="shared" si="17"/>
        <v>Tríceps</v>
      </c>
      <c r="C99" s="11">
        <f t="shared" si="18"/>
        <v>0</v>
      </c>
      <c r="D99" s="11" t="str">
        <f t="shared" si="19"/>
        <v xml:space="preserve">Trapézio </v>
      </c>
      <c r="E99" s="11">
        <f t="shared" si="19"/>
        <v>0</v>
      </c>
      <c r="F99" s="11" t="str">
        <f t="shared" si="19"/>
        <v>Ombro (Cla/Acr)</v>
      </c>
      <c r="G99" s="11">
        <f t="shared" si="19"/>
        <v>0</v>
      </c>
      <c r="H99" s="12" t="str">
        <f t="shared" si="19"/>
        <v>Ombro (Esp)</v>
      </c>
      <c r="I99" s="11">
        <f t="shared" si="19"/>
        <v>0</v>
      </c>
      <c r="J99" s="12" t="str">
        <f t="shared" si="19"/>
        <v>Costa</v>
      </c>
      <c r="K99" s="11">
        <f t="shared" si="19"/>
        <v>0</v>
      </c>
      <c r="L99" s="12" t="str">
        <f t="shared" si="19"/>
        <v>Peito</v>
      </c>
      <c r="M99" s="11">
        <f t="shared" si="19"/>
        <v>0</v>
      </c>
      <c r="N99" s="12" t="str">
        <f t="shared" si="19"/>
        <v>Bíceps</v>
      </c>
      <c r="O99" s="11">
        <f t="shared" si="19"/>
        <v>0</v>
      </c>
      <c r="P99" s="12" t="str">
        <f t="shared" si="19"/>
        <v>Tríceps</v>
      </c>
      <c r="Q99" s="11">
        <f t="shared" si="19"/>
        <v>0</v>
      </c>
      <c r="R99" s="11" t="str">
        <f t="shared" si="19"/>
        <v>AnteBraço</v>
      </c>
      <c r="S99" s="11">
        <f t="shared" si="19"/>
        <v>0</v>
      </c>
      <c r="T99" s="11" t="str">
        <f t="shared" si="19"/>
        <v xml:space="preserve">Glúteo </v>
      </c>
      <c r="U99" s="11">
        <f t="shared" si="19"/>
        <v>0</v>
      </c>
      <c r="V99" s="12" t="str">
        <f t="shared" si="19"/>
        <v xml:space="preserve">Abdutor </v>
      </c>
      <c r="W99" s="11">
        <f t="shared" si="19"/>
        <v>0</v>
      </c>
      <c r="X99" s="12" t="str">
        <f t="shared" si="19"/>
        <v xml:space="preserve">Adutor </v>
      </c>
      <c r="Y99" s="11">
        <f t="shared" si="19"/>
        <v>0</v>
      </c>
      <c r="Z99" s="12" t="str">
        <f t="shared" si="19"/>
        <v>Coxa (Ant)</v>
      </c>
      <c r="AA99" s="11">
        <f t="shared" si="19"/>
        <v>0</v>
      </c>
      <c r="AB99" s="12" t="str">
        <f t="shared" si="19"/>
        <v>Coxa (Pos)</v>
      </c>
      <c r="AC99" s="11">
        <f t="shared" si="19"/>
        <v>0</v>
      </c>
      <c r="AD99" s="12" t="str">
        <f t="shared" si="19"/>
        <v>Perna</v>
      </c>
      <c r="AE99" s="11">
        <f t="shared" si="19"/>
        <v>0</v>
      </c>
      <c r="AF99" s="12" t="str">
        <f t="shared" si="19"/>
        <v>Abdominal</v>
      </c>
      <c r="AG99" s="11">
        <f t="shared" si="19"/>
        <v>0</v>
      </c>
    </row>
    <row r="100" spans="1:33" x14ac:dyDescent="0.25">
      <c r="A100" s="344"/>
      <c r="B100" s="11" t="str">
        <f t="shared" si="17"/>
        <v>Tríceps</v>
      </c>
      <c r="C100" s="11">
        <f t="shared" si="18"/>
        <v>0</v>
      </c>
      <c r="D100" s="11" t="str">
        <f t="shared" si="19"/>
        <v xml:space="preserve">Trapézio </v>
      </c>
      <c r="E100" s="11">
        <f t="shared" si="19"/>
        <v>0</v>
      </c>
      <c r="F100" s="11" t="str">
        <f t="shared" si="19"/>
        <v>Ombro (Cla/Acr)</v>
      </c>
      <c r="G100" s="11">
        <f t="shared" si="19"/>
        <v>0</v>
      </c>
      <c r="H100" s="12" t="str">
        <f t="shared" si="19"/>
        <v>Ombro (Esp)</v>
      </c>
      <c r="I100" s="11">
        <f t="shared" si="19"/>
        <v>0</v>
      </c>
      <c r="J100" s="12" t="str">
        <f t="shared" si="19"/>
        <v>Costa</v>
      </c>
      <c r="K100" s="11">
        <f t="shared" si="19"/>
        <v>0</v>
      </c>
      <c r="L100" s="12" t="str">
        <f t="shared" si="19"/>
        <v>Peito</v>
      </c>
      <c r="M100" s="11">
        <f t="shared" si="19"/>
        <v>0</v>
      </c>
      <c r="N100" s="12" t="str">
        <f t="shared" si="19"/>
        <v>Bíceps</v>
      </c>
      <c r="O100" s="11">
        <f t="shared" si="19"/>
        <v>0</v>
      </c>
      <c r="P100" s="12" t="str">
        <f t="shared" si="19"/>
        <v>Tríceps</v>
      </c>
      <c r="Q100" s="11">
        <f t="shared" si="19"/>
        <v>0</v>
      </c>
      <c r="R100" s="11" t="str">
        <f t="shared" si="19"/>
        <v>AnteBraço</v>
      </c>
      <c r="S100" s="11">
        <f t="shared" si="19"/>
        <v>0</v>
      </c>
      <c r="T100" s="11" t="str">
        <f t="shared" si="19"/>
        <v xml:space="preserve">Glúteo </v>
      </c>
      <c r="U100" s="11">
        <f t="shared" si="19"/>
        <v>0</v>
      </c>
      <c r="V100" s="12" t="str">
        <f t="shared" si="19"/>
        <v xml:space="preserve">Abdutor </v>
      </c>
      <c r="W100" s="11">
        <f t="shared" si="19"/>
        <v>0</v>
      </c>
      <c r="X100" s="12" t="str">
        <f t="shared" si="19"/>
        <v xml:space="preserve">Adutor </v>
      </c>
      <c r="Y100" s="11">
        <f t="shared" si="19"/>
        <v>0</v>
      </c>
      <c r="Z100" s="12" t="str">
        <f t="shared" si="19"/>
        <v>Coxa (Ant)</v>
      </c>
      <c r="AA100" s="11">
        <f t="shared" si="19"/>
        <v>0</v>
      </c>
      <c r="AB100" s="12" t="str">
        <f t="shared" si="19"/>
        <v>Coxa (Pos)</v>
      </c>
      <c r="AC100" s="11">
        <f t="shared" si="19"/>
        <v>0</v>
      </c>
      <c r="AD100" s="12" t="str">
        <f t="shared" si="19"/>
        <v>Perna</v>
      </c>
      <c r="AE100" s="11">
        <f t="shared" si="19"/>
        <v>0</v>
      </c>
      <c r="AF100" s="12" t="str">
        <f t="shared" si="19"/>
        <v>Abdominal</v>
      </c>
      <c r="AG100" s="11">
        <f t="shared" si="19"/>
        <v>0</v>
      </c>
    </row>
    <row r="101" spans="1:3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:33" x14ac:dyDescent="0.25">
      <c r="A102" s="11" t="s">
        <v>40</v>
      </c>
      <c r="B102" s="11" t="s">
        <v>41</v>
      </c>
      <c r="C102" s="11"/>
      <c r="D102" s="341" t="str">
        <f>D82</f>
        <v xml:space="preserve">Trapézio </v>
      </c>
      <c r="E102" s="341"/>
      <c r="F102" s="341" t="str">
        <f>F82</f>
        <v>Ombro (Cla/Acr)</v>
      </c>
      <c r="G102" s="341"/>
      <c r="H102" s="341" t="str">
        <f>H82</f>
        <v>Ombro (Esp)</v>
      </c>
      <c r="I102" s="341"/>
      <c r="J102" s="341" t="str">
        <f>J82</f>
        <v>Costa</v>
      </c>
      <c r="K102" s="341"/>
      <c r="L102" s="341" t="str">
        <f>L82</f>
        <v>Peito</v>
      </c>
      <c r="M102" s="341"/>
      <c r="N102" s="341" t="str">
        <f>N82</f>
        <v>Bíceps</v>
      </c>
      <c r="O102" s="341"/>
      <c r="P102" s="341" t="str">
        <f>P82</f>
        <v>Tríceps</v>
      </c>
      <c r="Q102" s="341"/>
      <c r="R102" s="341" t="str">
        <f>R82</f>
        <v>AnteBraço</v>
      </c>
      <c r="S102" s="341"/>
      <c r="T102" s="341" t="str">
        <f>T82</f>
        <v xml:space="preserve">Glúteo </v>
      </c>
      <c r="U102" s="341"/>
      <c r="V102" s="341" t="str">
        <f>V82</f>
        <v xml:space="preserve">Abdutor </v>
      </c>
      <c r="W102" s="341"/>
      <c r="X102" s="341" t="str">
        <f>X82</f>
        <v xml:space="preserve">Adutor </v>
      </c>
      <c r="Y102" s="341"/>
      <c r="Z102" s="341" t="str">
        <f>Z82</f>
        <v>Coxa (Ant)</v>
      </c>
      <c r="AA102" s="341"/>
      <c r="AB102" s="341" t="str">
        <f>AB82</f>
        <v>Coxa (Pos)</v>
      </c>
      <c r="AC102" s="341"/>
      <c r="AD102" s="341" t="str">
        <f>AD82</f>
        <v>Perna</v>
      </c>
      <c r="AE102" s="341"/>
      <c r="AF102" s="341" t="str">
        <f>AF82</f>
        <v>Abdominal</v>
      </c>
      <c r="AG102" s="341"/>
    </row>
    <row r="103" spans="1:33" x14ac:dyDescent="0.25">
      <c r="A103" s="11"/>
      <c r="B103" s="343" t="str">
        <f>Planilha!D140</f>
        <v>Tríceps</v>
      </c>
      <c r="C103" s="343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</row>
    <row r="104" spans="1:33" x14ac:dyDescent="0.25">
      <c r="A104" s="344">
        <v>6</v>
      </c>
      <c r="B104" s="11" t="str">
        <f>B103</f>
        <v>Tríceps</v>
      </c>
      <c r="C104" s="11" t="str">
        <f>IF(AND(B104=D104),E104,IF(AND(B104=F104),G104,IF(AND(B104=H104),I104,IF(AND(B104=J104),K104,IF(AND(B104=L104),M104,IF(AND(B104=N104),O104,IF(AND(B104=P104),Q104,IF(AND(B104=R104),S104,IF(AND(B104=T104),U104,IF(AND(B104=V104),W104,IF(AND(B104=X104),Y104,IF(AND(B104=Z104),AA104,IF(AND(B104=AB104),AC104,IF(AND(B104=AD104),AE104,IF(AND(B104=AF104),AG104," ")))))))))))))))</f>
        <v>Rosca testa</v>
      </c>
      <c r="D104" s="11" t="str">
        <f t="shared" ref="D104:AG112" si="20">D84</f>
        <v xml:space="preserve">Trapézio </v>
      </c>
      <c r="E104" s="11" t="str">
        <f t="shared" si="20"/>
        <v>Elevação de ombros</v>
      </c>
      <c r="F104" s="11" t="str">
        <f t="shared" si="20"/>
        <v>Ombro (Cla/Acr)</v>
      </c>
      <c r="G104" s="11" t="str">
        <f t="shared" si="20"/>
        <v>Desenvolvimento</v>
      </c>
      <c r="H104" s="12" t="str">
        <f t="shared" si="20"/>
        <v>Ombro (Esp)</v>
      </c>
      <c r="I104" s="11" t="str">
        <f t="shared" si="20"/>
        <v>Voador inv.</v>
      </c>
      <c r="J104" s="12" t="str">
        <f t="shared" si="20"/>
        <v>Costa</v>
      </c>
      <c r="K104" s="11" t="str">
        <f t="shared" si="20"/>
        <v>Puxada à frente</v>
      </c>
      <c r="L104" s="12" t="str">
        <f t="shared" si="20"/>
        <v>Peito</v>
      </c>
      <c r="M104" s="11" t="str">
        <f t="shared" si="20"/>
        <v>Supino</v>
      </c>
      <c r="N104" s="12" t="str">
        <f t="shared" si="20"/>
        <v>Bíceps</v>
      </c>
      <c r="O104" s="11" t="str">
        <f t="shared" si="20"/>
        <v>Rosca direta</v>
      </c>
      <c r="P104" s="12" t="str">
        <f t="shared" si="20"/>
        <v>Tríceps</v>
      </c>
      <c r="Q104" s="11" t="str">
        <f t="shared" si="20"/>
        <v>Rosca testa</v>
      </c>
      <c r="R104" s="11" t="str">
        <f t="shared" si="20"/>
        <v>AnteBraço</v>
      </c>
      <c r="S104" s="11" t="str">
        <f t="shared" si="20"/>
        <v>Rosca punho</v>
      </c>
      <c r="T104" s="11" t="str">
        <f t="shared" si="20"/>
        <v xml:space="preserve">Glúteo </v>
      </c>
      <c r="U104" s="11" t="str">
        <f t="shared" si="20"/>
        <v>Glúteo em pé</v>
      </c>
      <c r="V104" s="12" t="str">
        <f t="shared" si="20"/>
        <v xml:space="preserve">Abdutor </v>
      </c>
      <c r="W104" s="11" t="str">
        <f t="shared" si="20"/>
        <v>Abdutor maq.</v>
      </c>
      <c r="X104" s="12" t="str">
        <f t="shared" si="20"/>
        <v xml:space="preserve">Adutor </v>
      </c>
      <c r="Y104" s="11" t="str">
        <f t="shared" si="20"/>
        <v>Adutor maq</v>
      </c>
      <c r="Z104" s="12" t="str">
        <f t="shared" si="20"/>
        <v>Coxa (Ant)</v>
      </c>
      <c r="AA104" s="11" t="str">
        <f t="shared" si="20"/>
        <v>Agachamento</v>
      </c>
      <c r="AB104" s="12" t="str">
        <f t="shared" si="20"/>
        <v>Coxa (Pos)</v>
      </c>
      <c r="AC104" s="11" t="str">
        <f t="shared" si="20"/>
        <v>Stiff</v>
      </c>
      <c r="AD104" s="12" t="str">
        <f t="shared" si="20"/>
        <v>Perna</v>
      </c>
      <c r="AE104" s="11" t="str">
        <f t="shared" si="20"/>
        <v>Gêmeos em pé</v>
      </c>
      <c r="AF104" s="12" t="str">
        <f t="shared" si="20"/>
        <v>Abdominal</v>
      </c>
      <c r="AG104" s="11" t="str">
        <f t="shared" si="20"/>
        <v>Elevação de pernas</v>
      </c>
    </row>
    <row r="105" spans="1:33" x14ac:dyDescent="0.25">
      <c r="A105" s="344"/>
      <c r="B105" s="11" t="str">
        <f t="shared" ref="B105:B120" si="21">B104</f>
        <v>Tríceps</v>
      </c>
      <c r="C105" s="11" t="str">
        <f t="shared" ref="C105:C120" si="22">IF(AND(B105=D105),E105,IF(AND(B105=F105),G105,IF(AND(B105=H105),I105,IF(AND(B105=J105),K105,IF(AND(B105=L105),M105,IF(AND(B105=N105),O105,IF(AND(B105=P105),Q105,IF(AND(B105=R105),S105,IF(AND(B105=T105),U105,IF(AND(B105=V105),W105,IF(AND(B105=X105),Y105,IF(AND(B105=Z105),AA105,IF(AND(B105=AB105),AC105,IF(AND(B105=AD105),AE105,IF(AND(B105=AF105),AG105," ")))))))))))))))</f>
        <v>Rosca francesa</v>
      </c>
      <c r="D105" s="11" t="str">
        <f t="shared" si="20"/>
        <v xml:space="preserve">Trapézio </v>
      </c>
      <c r="E105" s="11" t="str">
        <f t="shared" si="20"/>
        <v>Remada alta</v>
      </c>
      <c r="F105" s="11" t="str">
        <f t="shared" si="20"/>
        <v>Ombro (Cla/Acr)</v>
      </c>
      <c r="G105" s="11" t="str">
        <f t="shared" si="20"/>
        <v>Levantamento lateral</v>
      </c>
      <c r="H105" s="12" t="str">
        <f t="shared" si="20"/>
        <v>Ombro (Esp)</v>
      </c>
      <c r="I105" s="11" t="str">
        <f t="shared" si="20"/>
        <v>Crucifixo inv.</v>
      </c>
      <c r="J105" s="12" t="str">
        <f t="shared" si="20"/>
        <v>Costa</v>
      </c>
      <c r="K105" s="11" t="str">
        <f t="shared" si="20"/>
        <v>Remada sentada</v>
      </c>
      <c r="L105" s="12" t="str">
        <f t="shared" si="20"/>
        <v>Peito</v>
      </c>
      <c r="M105" s="11" t="str">
        <f t="shared" si="20"/>
        <v>Supino inclinado</v>
      </c>
      <c r="N105" s="12" t="str">
        <f t="shared" si="20"/>
        <v>Bíceps</v>
      </c>
      <c r="O105" s="11" t="str">
        <f t="shared" si="20"/>
        <v>Rosca alternada</v>
      </c>
      <c r="P105" s="12" t="str">
        <f t="shared" si="20"/>
        <v>Tríceps</v>
      </c>
      <c r="Q105" s="11" t="str">
        <f t="shared" si="20"/>
        <v>Rosca francesa</v>
      </c>
      <c r="R105" s="11" t="str">
        <f t="shared" si="20"/>
        <v>AnteBraço</v>
      </c>
      <c r="S105" s="11" t="str">
        <f t="shared" si="20"/>
        <v>Rosca punho inv.</v>
      </c>
      <c r="T105" s="11" t="str">
        <f t="shared" si="20"/>
        <v xml:space="preserve">Glúteo </v>
      </c>
      <c r="U105" s="11" t="str">
        <f t="shared" si="20"/>
        <v>Glúteo 4 apoios</v>
      </c>
      <c r="V105" s="12" t="str">
        <f t="shared" si="20"/>
        <v xml:space="preserve">Abdutor </v>
      </c>
      <c r="W105" s="11" t="str">
        <f t="shared" si="20"/>
        <v>Abdutor apo.</v>
      </c>
      <c r="X105" s="12" t="str">
        <f t="shared" si="20"/>
        <v xml:space="preserve">Adutor </v>
      </c>
      <c r="Y105" s="11" t="str">
        <f t="shared" si="20"/>
        <v>Adutor apo.</v>
      </c>
      <c r="Z105" s="12" t="str">
        <f t="shared" si="20"/>
        <v>Coxa (Ant)</v>
      </c>
      <c r="AA105" s="11" t="str">
        <f t="shared" si="20"/>
        <v>Agachamento hack</v>
      </c>
      <c r="AB105" s="12" t="str">
        <f t="shared" si="20"/>
        <v>Coxa (Pos)</v>
      </c>
      <c r="AC105" s="11" t="str">
        <f t="shared" si="20"/>
        <v>Flexão de perna</v>
      </c>
      <c r="AD105" s="12" t="str">
        <f t="shared" si="20"/>
        <v>Perna</v>
      </c>
      <c r="AE105" s="11" t="str">
        <f t="shared" si="20"/>
        <v>Gêmeos sentado</v>
      </c>
      <c r="AF105" s="12" t="str">
        <f t="shared" si="20"/>
        <v>Abdominal</v>
      </c>
      <c r="AG105" s="11" t="str">
        <f t="shared" si="20"/>
        <v>Supra-abdominal</v>
      </c>
    </row>
    <row r="106" spans="1:33" x14ac:dyDescent="0.25">
      <c r="A106" s="344"/>
      <c r="B106" s="11" t="str">
        <f t="shared" si="21"/>
        <v>Tríceps</v>
      </c>
      <c r="C106" s="11" t="str">
        <f t="shared" si="22"/>
        <v>Extensão de cotovelo (cabo)</v>
      </c>
      <c r="D106" s="11" t="str">
        <f t="shared" si="20"/>
        <v xml:space="preserve">Trapézio </v>
      </c>
      <c r="E106" s="11">
        <f t="shared" si="20"/>
        <v>0</v>
      </c>
      <c r="F106" s="11" t="str">
        <f t="shared" si="20"/>
        <v>Ombro (Cla/Acr)</v>
      </c>
      <c r="G106" s="11" t="str">
        <f t="shared" si="20"/>
        <v>Elevação frontal</v>
      </c>
      <c r="H106" s="12" t="str">
        <f t="shared" si="20"/>
        <v>Ombro (Esp)</v>
      </c>
      <c r="I106" s="11">
        <f t="shared" si="20"/>
        <v>0</v>
      </c>
      <c r="J106" s="12" t="str">
        <f t="shared" si="20"/>
        <v>Costa</v>
      </c>
      <c r="K106" s="11" t="str">
        <f t="shared" si="20"/>
        <v>Remada unilteral</v>
      </c>
      <c r="L106" s="12" t="str">
        <f t="shared" si="20"/>
        <v>Peito</v>
      </c>
      <c r="M106" s="11" t="str">
        <f t="shared" si="20"/>
        <v>Supino declinado</v>
      </c>
      <c r="N106" s="12" t="str">
        <f t="shared" si="20"/>
        <v>Bíceps</v>
      </c>
      <c r="O106" s="11" t="str">
        <f t="shared" si="20"/>
        <v>Rosca concentrada</v>
      </c>
      <c r="P106" s="12" t="str">
        <f t="shared" si="20"/>
        <v>Tríceps</v>
      </c>
      <c r="Q106" s="11" t="str">
        <f t="shared" si="20"/>
        <v>Extensão de cotovelo (cabo)</v>
      </c>
      <c r="R106" s="11" t="str">
        <f t="shared" si="20"/>
        <v>AnteBraço</v>
      </c>
      <c r="S106" s="11" t="str">
        <f t="shared" si="20"/>
        <v>Rosca direta peg. pro.</v>
      </c>
      <c r="T106" s="11" t="str">
        <f t="shared" si="20"/>
        <v xml:space="preserve">Glúteo </v>
      </c>
      <c r="U106" s="11">
        <f t="shared" si="20"/>
        <v>0</v>
      </c>
      <c r="V106" s="12" t="str">
        <f t="shared" si="20"/>
        <v xml:space="preserve">Abdutor </v>
      </c>
      <c r="W106" s="11" t="str">
        <f t="shared" si="20"/>
        <v>Abdutor cabo</v>
      </c>
      <c r="X106" s="12" t="str">
        <f t="shared" si="20"/>
        <v xml:space="preserve">Adutor </v>
      </c>
      <c r="Y106" s="11" t="str">
        <f t="shared" si="20"/>
        <v>Adutor cabo</v>
      </c>
      <c r="Z106" s="12" t="str">
        <f t="shared" si="20"/>
        <v>Coxa (Ant)</v>
      </c>
      <c r="AA106" s="11" t="str">
        <f t="shared" si="20"/>
        <v>Extensão de perna</v>
      </c>
      <c r="AB106" s="12" t="str">
        <f t="shared" si="20"/>
        <v>Coxa (Pos)</v>
      </c>
      <c r="AC106" s="11" t="str">
        <f t="shared" si="20"/>
        <v>Flexora em pé</v>
      </c>
      <c r="AD106" s="12" t="str">
        <f t="shared" si="20"/>
        <v>Perna</v>
      </c>
      <c r="AE106" s="11" t="str">
        <f t="shared" si="20"/>
        <v>Burrinho maq.</v>
      </c>
      <c r="AF106" s="12" t="str">
        <f t="shared" si="20"/>
        <v>Abdominal</v>
      </c>
      <c r="AG106" s="11" t="str">
        <f t="shared" si="20"/>
        <v>Flexão lateral</v>
      </c>
    </row>
    <row r="107" spans="1:33" x14ac:dyDescent="0.25">
      <c r="A107" s="344"/>
      <c r="B107" s="11" t="str">
        <f t="shared" si="21"/>
        <v>Tríceps</v>
      </c>
      <c r="C107" s="11">
        <f t="shared" si="22"/>
        <v>0</v>
      </c>
      <c r="D107" s="11" t="str">
        <f t="shared" si="20"/>
        <v xml:space="preserve">Trapézio </v>
      </c>
      <c r="E107" s="11">
        <f t="shared" si="20"/>
        <v>0</v>
      </c>
      <c r="F107" s="11" t="str">
        <f t="shared" si="20"/>
        <v>Ombro (Cla/Acr)</v>
      </c>
      <c r="G107" s="11">
        <f t="shared" si="20"/>
        <v>0</v>
      </c>
      <c r="H107" s="12" t="str">
        <f t="shared" si="20"/>
        <v>Ombro (Esp)</v>
      </c>
      <c r="I107" s="11">
        <f t="shared" si="20"/>
        <v>0</v>
      </c>
      <c r="J107" s="12" t="str">
        <f t="shared" si="20"/>
        <v>Costa</v>
      </c>
      <c r="K107" s="11" t="str">
        <f t="shared" si="20"/>
        <v>Remada curvada</v>
      </c>
      <c r="L107" s="12" t="str">
        <f t="shared" si="20"/>
        <v>Peito</v>
      </c>
      <c r="M107" s="11" t="str">
        <f t="shared" si="20"/>
        <v>Crucifixo</v>
      </c>
      <c r="N107" s="12" t="str">
        <f t="shared" si="20"/>
        <v>Bíceps</v>
      </c>
      <c r="O107" s="11" t="str">
        <f t="shared" si="20"/>
        <v>Rosca scott</v>
      </c>
      <c r="P107" s="12" t="str">
        <f t="shared" si="20"/>
        <v>Tríceps</v>
      </c>
      <c r="Q107" s="11">
        <f t="shared" si="20"/>
        <v>0</v>
      </c>
      <c r="R107" s="11" t="str">
        <f t="shared" si="20"/>
        <v>AnteBraço</v>
      </c>
      <c r="S107" s="11" t="str">
        <f t="shared" si="20"/>
        <v>Extensão de cotovelo</v>
      </c>
      <c r="T107" s="11" t="str">
        <f t="shared" si="20"/>
        <v xml:space="preserve">Glúteo </v>
      </c>
      <c r="U107" s="11">
        <f t="shared" si="20"/>
        <v>0</v>
      </c>
      <c r="V107" s="12" t="str">
        <f t="shared" si="20"/>
        <v xml:space="preserve">Abdutor </v>
      </c>
      <c r="W107" s="11">
        <f t="shared" si="20"/>
        <v>0</v>
      </c>
      <c r="X107" s="12" t="str">
        <f t="shared" si="20"/>
        <v xml:space="preserve">Adutor </v>
      </c>
      <c r="Y107" s="11">
        <f t="shared" si="20"/>
        <v>0</v>
      </c>
      <c r="Z107" s="12" t="str">
        <f t="shared" si="20"/>
        <v>Coxa (Ant)</v>
      </c>
      <c r="AA107" s="11" t="str">
        <f t="shared" si="20"/>
        <v>Leg press</v>
      </c>
      <c r="AB107" s="12" t="str">
        <f t="shared" si="20"/>
        <v>Coxa (Pos)</v>
      </c>
      <c r="AC107" s="11" t="str">
        <f t="shared" si="20"/>
        <v>Flexora sentado</v>
      </c>
      <c r="AD107" s="12" t="str">
        <f t="shared" si="20"/>
        <v>Perna</v>
      </c>
      <c r="AE107" s="11" t="str">
        <f t="shared" si="20"/>
        <v>Tibial</v>
      </c>
      <c r="AF107" s="12" t="str">
        <f t="shared" si="20"/>
        <v>Abdominal</v>
      </c>
      <c r="AG107" s="11">
        <f t="shared" si="20"/>
        <v>0</v>
      </c>
    </row>
    <row r="108" spans="1:33" x14ac:dyDescent="0.25">
      <c r="A108" s="344"/>
      <c r="B108" s="11" t="str">
        <f t="shared" si="21"/>
        <v>Tríceps</v>
      </c>
      <c r="C108" s="11">
        <f t="shared" si="22"/>
        <v>0</v>
      </c>
      <c r="D108" s="11" t="str">
        <f t="shared" si="20"/>
        <v xml:space="preserve">Trapézio </v>
      </c>
      <c r="E108" s="11">
        <f t="shared" si="20"/>
        <v>0</v>
      </c>
      <c r="F108" s="11" t="str">
        <f t="shared" si="20"/>
        <v>Ombro (Cla/Acr)</v>
      </c>
      <c r="G108" s="11">
        <f t="shared" si="20"/>
        <v>0</v>
      </c>
      <c r="H108" s="12" t="str">
        <f t="shared" si="20"/>
        <v>Ombro (Esp)</v>
      </c>
      <c r="I108" s="11">
        <f t="shared" si="20"/>
        <v>0</v>
      </c>
      <c r="J108" s="12" t="str">
        <f t="shared" si="20"/>
        <v>Costa</v>
      </c>
      <c r="K108" s="11" t="str">
        <f t="shared" si="20"/>
        <v>Levantamento terra</v>
      </c>
      <c r="L108" s="12" t="str">
        <f t="shared" si="20"/>
        <v>Peito</v>
      </c>
      <c r="M108" s="11" t="str">
        <f t="shared" si="20"/>
        <v>Cross over</v>
      </c>
      <c r="N108" s="12" t="str">
        <f t="shared" si="20"/>
        <v>Bíceps</v>
      </c>
      <c r="O108" s="11">
        <f t="shared" si="20"/>
        <v>0</v>
      </c>
      <c r="P108" s="12" t="str">
        <f t="shared" si="20"/>
        <v>Tríceps</v>
      </c>
      <c r="Q108" s="11">
        <f t="shared" si="20"/>
        <v>0</v>
      </c>
      <c r="R108" s="11" t="str">
        <f t="shared" si="20"/>
        <v>AnteBraço</v>
      </c>
      <c r="S108" s="11" t="str">
        <f t="shared" si="20"/>
        <v>Extensão cot. uni.</v>
      </c>
      <c r="T108" s="11" t="str">
        <f t="shared" si="20"/>
        <v xml:space="preserve">Glúteo </v>
      </c>
      <c r="U108" s="11">
        <f t="shared" si="20"/>
        <v>0</v>
      </c>
      <c r="V108" s="12" t="str">
        <f t="shared" si="20"/>
        <v xml:space="preserve">Abdutor </v>
      </c>
      <c r="W108" s="11">
        <f t="shared" si="20"/>
        <v>0</v>
      </c>
      <c r="X108" s="12" t="str">
        <f t="shared" si="20"/>
        <v xml:space="preserve">Adutor </v>
      </c>
      <c r="Y108" s="11">
        <f t="shared" si="20"/>
        <v>0</v>
      </c>
      <c r="Z108" s="12" t="str">
        <f t="shared" si="20"/>
        <v>Coxa (Ant)</v>
      </c>
      <c r="AA108" s="11" t="str">
        <f t="shared" si="20"/>
        <v>Avanço</v>
      </c>
      <c r="AB108" s="12" t="str">
        <f t="shared" si="20"/>
        <v>Coxa (Pos)</v>
      </c>
      <c r="AC108" s="11">
        <f t="shared" si="20"/>
        <v>0</v>
      </c>
      <c r="AD108" s="12" t="str">
        <f t="shared" si="20"/>
        <v>Perna</v>
      </c>
      <c r="AE108" s="11">
        <f t="shared" si="20"/>
        <v>0</v>
      </c>
      <c r="AF108" s="12" t="str">
        <f t="shared" si="20"/>
        <v>Abdominal</v>
      </c>
      <c r="AG108" s="11">
        <f t="shared" si="20"/>
        <v>0</v>
      </c>
    </row>
    <row r="109" spans="1:33" x14ac:dyDescent="0.25">
      <c r="A109" s="344"/>
      <c r="B109" s="11" t="str">
        <f t="shared" si="21"/>
        <v>Tríceps</v>
      </c>
      <c r="C109" s="11">
        <f t="shared" si="22"/>
        <v>0</v>
      </c>
      <c r="D109" s="11" t="str">
        <f t="shared" si="20"/>
        <v xml:space="preserve">Trapézio </v>
      </c>
      <c r="E109" s="11">
        <f t="shared" si="20"/>
        <v>0</v>
      </c>
      <c r="F109" s="11" t="str">
        <f t="shared" si="20"/>
        <v>Ombro (Cla/Acr)</v>
      </c>
      <c r="G109" s="11">
        <f t="shared" si="20"/>
        <v>0</v>
      </c>
      <c r="H109" s="12" t="str">
        <f t="shared" si="20"/>
        <v>Ombro (Esp)</v>
      </c>
      <c r="I109" s="11">
        <f t="shared" si="20"/>
        <v>0</v>
      </c>
      <c r="J109" s="12" t="str">
        <f t="shared" si="20"/>
        <v>Costa</v>
      </c>
      <c r="K109" s="11" t="str">
        <f t="shared" si="20"/>
        <v>Hiperextensão</v>
      </c>
      <c r="L109" s="12" t="str">
        <f t="shared" si="20"/>
        <v>Peito</v>
      </c>
      <c r="M109" s="11" t="str">
        <f t="shared" si="20"/>
        <v>Voador</v>
      </c>
      <c r="N109" s="12" t="str">
        <f t="shared" si="20"/>
        <v>Bíceps</v>
      </c>
      <c r="O109" s="11">
        <f t="shared" si="20"/>
        <v>0</v>
      </c>
      <c r="P109" s="12" t="str">
        <f t="shared" si="20"/>
        <v>Tríceps</v>
      </c>
      <c r="Q109" s="11">
        <f t="shared" si="20"/>
        <v>0</v>
      </c>
      <c r="R109" s="11" t="str">
        <f t="shared" si="20"/>
        <v>AnteBraço</v>
      </c>
      <c r="S109" s="11" t="str">
        <f t="shared" si="20"/>
        <v>Tríceps uni. Curvado</v>
      </c>
      <c r="T109" s="11" t="str">
        <f t="shared" si="20"/>
        <v xml:space="preserve">Glúteo </v>
      </c>
      <c r="U109" s="11">
        <f t="shared" si="20"/>
        <v>0</v>
      </c>
      <c r="V109" s="12" t="str">
        <f t="shared" si="20"/>
        <v xml:space="preserve">Abdutor </v>
      </c>
      <c r="W109" s="11">
        <f t="shared" si="20"/>
        <v>0</v>
      </c>
      <c r="X109" s="12" t="str">
        <f t="shared" si="20"/>
        <v xml:space="preserve">Adutor </v>
      </c>
      <c r="Y109" s="11">
        <f t="shared" si="20"/>
        <v>0</v>
      </c>
      <c r="Z109" s="12" t="str">
        <f t="shared" si="20"/>
        <v>Coxa (Ant)</v>
      </c>
      <c r="AA109" s="11">
        <f t="shared" si="20"/>
        <v>0</v>
      </c>
      <c r="AB109" s="12" t="str">
        <f t="shared" si="20"/>
        <v>Coxa (Pos)</v>
      </c>
      <c r="AC109" s="11">
        <f t="shared" si="20"/>
        <v>0</v>
      </c>
      <c r="AD109" s="12" t="str">
        <f t="shared" si="20"/>
        <v>Perna</v>
      </c>
      <c r="AE109" s="11">
        <f t="shared" si="20"/>
        <v>0</v>
      </c>
      <c r="AF109" s="12" t="str">
        <f t="shared" si="20"/>
        <v>Abdominal</v>
      </c>
      <c r="AG109" s="11">
        <f t="shared" si="20"/>
        <v>0</v>
      </c>
    </row>
    <row r="110" spans="1:33" x14ac:dyDescent="0.25">
      <c r="A110" s="344"/>
      <c r="B110" s="11" t="str">
        <f t="shared" si="21"/>
        <v>Tríceps</v>
      </c>
      <c r="C110" s="11">
        <f t="shared" si="22"/>
        <v>0</v>
      </c>
      <c r="D110" s="11" t="str">
        <f t="shared" si="20"/>
        <v xml:space="preserve">Trapézio </v>
      </c>
      <c r="E110" s="11">
        <f t="shared" si="20"/>
        <v>0</v>
      </c>
      <c r="F110" s="11" t="str">
        <f t="shared" si="20"/>
        <v>Ombro (Cla/Acr)</v>
      </c>
      <c r="G110" s="11">
        <f t="shared" si="20"/>
        <v>0</v>
      </c>
      <c r="H110" s="12" t="str">
        <f t="shared" si="20"/>
        <v>Ombro (Esp)</v>
      </c>
      <c r="I110" s="11">
        <f t="shared" si="20"/>
        <v>0</v>
      </c>
      <c r="J110" s="12" t="str">
        <f t="shared" si="20"/>
        <v>Costa</v>
      </c>
      <c r="K110" s="11">
        <f t="shared" si="20"/>
        <v>0</v>
      </c>
      <c r="L110" s="12" t="str">
        <f t="shared" si="20"/>
        <v>Peito</v>
      </c>
      <c r="M110" s="11" t="str">
        <f t="shared" si="20"/>
        <v>Paralelas</v>
      </c>
      <c r="N110" s="12" t="str">
        <f t="shared" si="20"/>
        <v>Bíceps</v>
      </c>
      <c r="O110" s="11">
        <f t="shared" si="20"/>
        <v>0</v>
      </c>
      <c r="P110" s="12" t="str">
        <f t="shared" si="20"/>
        <v>Tríceps</v>
      </c>
      <c r="Q110" s="11">
        <f t="shared" si="20"/>
        <v>0</v>
      </c>
      <c r="R110" s="11" t="str">
        <f t="shared" si="20"/>
        <v>AnteBraço</v>
      </c>
      <c r="S110" s="11">
        <f t="shared" si="20"/>
        <v>0</v>
      </c>
      <c r="T110" s="11" t="str">
        <f t="shared" si="20"/>
        <v xml:space="preserve">Glúteo </v>
      </c>
      <c r="U110" s="11">
        <f t="shared" si="20"/>
        <v>0</v>
      </c>
      <c r="V110" s="12" t="str">
        <f t="shared" si="20"/>
        <v xml:space="preserve">Abdutor </v>
      </c>
      <c r="W110" s="11">
        <f t="shared" si="20"/>
        <v>0</v>
      </c>
      <c r="X110" s="12" t="str">
        <f t="shared" si="20"/>
        <v xml:space="preserve">Adutor </v>
      </c>
      <c r="Y110" s="11">
        <f t="shared" si="20"/>
        <v>0</v>
      </c>
      <c r="Z110" s="12" t="str">
        <f t="shared" si="20"/>
        <v>Coxa (Ant)</v>
      </c>
      <c r="AA110" s="11">
        <f t="shared" si="20"/>
        <v>0</v>
      </c>
      <c r="AB110" s="12" t="str">
        <f t="shared" si="20"/>
        <v>Coxa (Pos)</v>
      </c>
      <c r="AC110" s="11">
        <f t="shared" si="20"/>
        <v>0</v>
      </c>
      <c r="AD110" s="12" t="str">
        <f t="shared" si="20"/>
        <v>Perna</v>
      </c>
      <c r="AE110" s="11">
        <f t="shared" si="20"/>
        <v>0</v>
      </c>
      <c r="AF110" s="12" t="str">
        <f t="shared" si="20"/>
        <v>Abdominal</v>
      </c>
      <c r="AG110" s="11">
        <f t="shared" si="20"/>
        <v>0</v>
      </c>
    </row>
    <row r="111" spans="1:33" x14ac:dyDescent="0.25">
      <c r="A111" s="344"/>
      <c r="B111" s="11" t="str">
        <f t="shared" si="21"/>
        <v>Tríceps</v>
      </c>
      <c r="C111" s="11">
        <f t="shared" si="22"/>
        <v>0</v>
      </c>
      <c r="D111" s="11" t="str">
        <f t="shared" si="20"/>
        <v xml:space="preserve">Trapézio </v>
      </c>
      <c r="E111" s="11">
        <f t="shared" si="20"/>
        <v>0</v>
      </c>
      <c r="F111" s="11" t="str">
        <f t="shared" si="20"/>
        <v>Ombro (Cla/Acr)</v>
      </c>
      <c r="G111" s="11">
        <f t="shared" si="20"/>
        <v>0</v>
      </c>
      <c r="H111" s="12" t="str">
        <f t="shared" si="20"/>
        <v>Ombro (Esp)</v>
      </c>
      <c r="I111" s="11">
        <f t="shared" si="20"/>
        <v>0</v>
      </c>
      <c r="J111" s="12" t="str">
        <f t="shared" si="20"/>
        <v>Costa</v>
      </c>
      <c r="K111" s="11">
        <f t="shared" si="20"/>
        <v>0</v>
      </c>
      <c r="L111" s="12" t="str">
        <f t="shared" si="20"/>
        <v>Peito</v>
      </c>
      <c r="M111" s="11">
        <f t="shared" si="20"/>
        <v>0</v>
      </c>
      <c r="N111" s="12" t="str">
        <f t="shared" si="20"/>
        <v>Bíceps</v>
      </c>
      <c r="O111" s="11">
        <f t="shared" si="20"/>
        <v>0</v>
      </c>
      <c r="P111" s="12" t="str">
        <f t="shared" si="20"/>
        <v>Tríceps</v>
      </c>
      <c r="Q111" s="11">
        <f t="shared" si="20"/>
        <v>0</v>
      </c>
      <c r="R111" s="11" t="str">
        <f t="shared" si="20"/>
        <v>AnteBraço</v>
      </c>
      <c r="S111" s="11">
        <f t="shared" si="20"/>
        <v>0</v>
      </c>
      <c r="T111" s="11" t="str">
        <f t="shared" si="20"/>
        <v xml:space="preserve">Glúteo </v>
      </c>
      <c r="U111" s="11">
        <f t="shared" si="20"/>
        <v>0</v>
      </c>
      <c r="V111" s="12" t="str">
        <f t="shared" si="20"/>
        <v xml:space="preserve">Abdutor </v>
      </c>
      <c r="W111" s="11">
        <f t="shared" si="20"/>
        <v>0</v>
      </c>
      <c r="X111" s="12" t="str">
        <f t="shared" si="20"/>
        <v xml:space="preserve">Adutor </v>
      </c>
      <c r="Y111" s="11">
        <f t="shared" si="20"/>
        <v>0</v>
      </c>
      <c r="Z111" s="12" t="str">
        <f t="shared" si="20"/>
        <v>Coxa (Ant)</v>
      </c>
      <c r="AA111" s="11">
        <f t="shared" si="20"/>
        <v>0</v>
      </c>
      <c r="AB111" s="12" t="str">
        <f t="shared" si="20"/>
        <v>Coxa (Pos)</v>
      </c>
      <c r="AC111" s="11">
        <f t="shared" si="20"/>
        <v>0</v>
      </c>
      <c r="AD111" s="12" t="str">
        <f t="shared" si="20"/>
        <v>Perna</v>
      </c>
      <c r="AE111" s="11">
        <f t="shared" si="20"/>
        <v>0</v>
      </c>
      <c r="AF111" s="12" t="str">
        <f t="shared" si="20"/>
        <v>Abdominal</v>
      </c>
      <c r="AG111" s="11">
        <f t="shared" si="20"/>
        <v>0</v>
      </c>
    </row>
    <row r="112" spans="1:33" x14ac:dyDescent="0.25">
      <c r="A112" s="344"/>
      <c r="B112" s="11" t="str">
        <f t="shared" si="21"/>
        <v>Tríceps</v>
      </c>
      <c r="C112" s="11">
        <f t="shared" si="22"/>
        <v>0</v>
      </c>
      <c r="D112" s="11" t="str">
        <f t="shared" si="20"/>
        <v xml:space="preserve">Trapézio </v>
      </c>
      <c r="E112" s="11">
        <f t="shared" si="20"/>
        <v>0</v>
      </c>
      <c r="F112" s="11" t="str">
        <f t="shared" si="20"/>
        <v>Ombro (Cla/Acr)</v>
      </c>
      <c r="G112" s="11">
        <f t="shared" si="20"/>
        <v>0</v>
      </c>
      <c r="H112" s="12" t="str">
        <f t="shared" si="20"/>
        <v>Ombro (Esp)</v>
      </c>
      <c r="I112" s="11">
        <f t="shared" si="20"/>
        <v>0</v>
      </c>
      <c r="J112" s="12" t="str">
        <f t="shared" si="20"/>
        <v>Costa</v>
      </c>
      <c r="K112" s="11">
        <f t="shared" si="20"/>
        <v>0</v>
      </c>
      <c r="L112" s="12" t="str">
        <f t="shared" si="20"/>
        <v>Peito</v>
      </c>
      <c r="M112" s="11">
        <f t="shared" si="20"/>
        <v>0</v>
      </c>
      <c r="N112" s="12" t="str">
        <f t="shared" si="20"/>
        <v>Bíceps</v>
      </c>
      <c r="O112" s="11">
        <f t="shared" si="20"/>
        <v>0</v>
      </c>
      <c r="P112" s="12" t="str">
        <f t="shared" si="20"/>
        <v>Tríceps</v>
      </c>
      <c r="Q112" s="11">
        <f t="shared" si="20"/>
        <v>0</v>
      </c>
      <c r="R112" s="11" t="str">
        <f t="shared" si="20"/>
        <v>AnteBraço</v>
      </c>
      <c r="S112" s="11">
        <f t="shared" ref="S112:AG120" si="23">S92</f>
        <v>0</v>
      </c>
      <c r="T112" s="11" t="str">
        <f t="shared" si="23"/>
        <v xml:space="preserve">Glúteo </v>
      </c>
      <c r="U112" s="11">
        <f t="shared" si="23"/>
        <v>0</v>
      </c>
      <c r="V112" s="12" t="str">
        <f t="shared" si="23"/>
        <v xml:space="preserve">Abdutor </v>
      </c>
      <c r="W112" s="11">
        <f t="shared" si="23"/>
        <v>0</v>
      </c>
      <c r="X112" s="12" t="str">
        <f t="shared" si="23"/>
        <v xml:space="preserve">Adutor </v>
      </c>
      <c r="Y112" s="11">
        <f t="shared" si="23"/>
        <v>0</v>
      </c>
      <c r="Z112" s="12" t="str">
        <f t="shared" si="23"/>
        <v>Coxa (Ant)</v>
      </c>
      <c r="AA112" s="11">
        <f t="shared" si="23"/>
        <v>0</v>
      </c>
      <c r="AB112" s="12" t="str">
        <f t="shared" si="23"/>
        <v>Coxa (Pos)</v>
      </c>
      <c r="AC112" s="11">
        <f t="shared" si="23"/>
        <v>0</v>
      </c>
      <c r="AD112" s="12" t="str">
        <f t="shared" si="23"/>
        <v>Perna</v>
      </c>
      <c r="AE112" s="11">
        <f t="shared" si="23"/>
        <v>0</v>
      </c>
      <c r="AF112" s="12" t="str">
        <f t="shared" si="23"/>
        <v>Abdominal</v>
      </c>
      <c r="AG112" s="11">
        <f t="shared" si="23"/>
        <v>0</v>
      </c>
    </row>
    <row r="113" spans="1:33" x14ac:dyDescent="0.25">
      <c r="A113" s="344"/>
      <c r="B113" s="11" t="str">
        <f t="shared" si="21"/>
        <v>Tríceps</v>
      </c>
      <c r="C113" s="11">
        <f t="shared" si="22"/>
        <v>0</v>
      </c>
      <c r="D113" s="11" t="str">
        <f t="shared" ref="D113:R120" si="24">D93</f>
        <v xml:space="preserve">Trapézio </v>
      </c>
      <c r="E113" s="11">
        <f t="shared" si="24"/>
        <v>0</v>
      </c>
      <c r="F113" s="11" t="str">
        <f t="shared" si="24"/>
        <v>Ombro (Cla/Acr)</v>
      </c>
      <c r="G113" s="11">
        <f t="shared" si="24"/>
        <v>0</v>
      </c>
      <c r="H113" s="12" t="str">
        <f t="shared" si="24"/>
        <v>Ombro (Esp)</v>
      </c>
      <c r="I113" s="11">
        <f t="shared" si="24"/>
        <v>0</v>
      </c>
      <c r="J113" s="12" t="str">
        <f t="shared" si="24"/>
        <v>Costa</v>
      </c>
      <c r="K113" s="11">
        <f t="shared" si="24"/>
        <v>0</v>
      </c>
      <c r="L113" s="12" t="str">
        <f t="shared" si="24"/>
        <v>Peito</v>
      </c>
      <c r="M113" s="11">
        <f t="shared" si="24"/>
        <v>0</v>
      </c>
      <c r="N113" s="12" t="str">
        <f t="shared" si="24"/>
        <v>Bíceps</v>
      </c>
      <c r="O113" s="11">
        <f t="shared" si="24"/>
        <v>0</v>
      </c>
      <c r="P113" s="12" t="str">
        <f t="shared" si="24"/>
        <v>Tríceps</v>
      </c>
      <c r="Q113" s="11">
        <f t="shared" si="24"/>
        <v>0</v>
      </c>
      <c r="R113" s="11" t="str">
        <f t="shared" si="24"/>
        <v>AnteBraço</v>
      </c>
      <c r="S113" s="11">
        <f t="shared" si="23"/>
        <v>0</v>
      </c>
      <c r="T113" s="11" t="str">
        <f t="shared" si="23"/>
        <v xml:space="preserve">Glúteo </v>
      </c>
      <c r="U113" s="11">
        <f t="shared" si="23"/>
        <v>0</v>
      </c>
      <c r="V113" s="12" t="str">
        <f t="shared" si="23"/>
        <v xml:space="preserve">Abdutor </v>
      </c>
      <c r="W113" s="11">
        <f t="shared" si="23"/>
        <v>0</v>
      </c>
      <c r="X113" s="12" t="str">
        <f t="shared" si="23"/>
        <v xml:space="preserve">Adutor </v>
      </c>
      <c r="Y113" s="11">
        <f t="shared" si="23"/>
        <v>0</v>
      </c>
      <c r="Z113" s="12" t="str">
        <f t="shared" si="23"/>
        <v>Coxa (Ant)</v>
      </c>
      <c r="AA113" s="11">
        <f t="shared" si="23"/>
        <v>0</v>
      </c>
      <c r="AB113" s="12" t="str">
        <f t="shared" si="23"/>
        <v>Coxa (Pos)</v>
      </c>
      <c r="AC113" s="11">
        <f t="shared" si="23"/>
        <v>0</v>
      </c>
      <c r="AD113" s="12" t="str">
        <f t="shared" si="23"/>
        <v>Perna</v>
      </c>
      <c r="AE113" s="11">
        <f t="shared" si="23"/>
        <v>0</v>
      </c>
      <c r="AF113" s="12" t="str">
        <f t="shared" si="23"/>
        <v>Abdominal</v>
      </c>
      <c r="AG113" s="11">
        <f t="shared" si="23"/>
        <v>0</v>
      </c>
    </row>
    <row r="114" spans="1:33" x14ac:dyDescent="0.25">
      <c r="A114" s="344"/>
      <c r="B114" s="11" t="str">
        <f t="shared" si="21"/>
        <v>Tríceps</v>
      </c>
      <c r="C114" s="11">
        <f t="shared" si="22"/>
        <v>0</v>
      </c>
      <c r="D114" s="11" t="str">
        <f t="shared" si="24"/>
        <v xml:space="preserve">Trapézio </v>
      </c>
      <c r="E114" s="11">
        <f t="shared" si="24"/>
        <v>0</v>
      </c>
      <c r="F114" s="11" t="str">
        <f t="shared" si="24"/>
        <v>Ombro (Cla/Acr)</v>
      </c>
      <c r="G114" s="11">
        <f t="shared" si="24"/>
        <v>0</v>
      </c>
      <c r="H114" s="12" t="str">
        <f t="shared" si="24"/>
        <v>Ombro (Esp)</v>
      </c>
      <c r="I114" s="11">
        <f t="shared" si="24"/>
        <v>0</v>
      </c>
      <c r="J114" s="12" t="str">
        <f t="shared" si="24"/>
        <v>Costa</v>
      </c>
      <c r="K114" s="11">
        <f t="shared" si="24"/>
        <v>0</v>
      </c>
      <c r="L114" s="12" t="str">
        <f t="shared" si="24"/>
        <v>Peito</v>
      </c>
      <c r="M114" s="11">
        <f t="shared" si="24"/>
        <v>0</v>
      </c>
      <c r="N114" s="12" t="str">
        <f t="shared" si="24"/>
        <v>Bíceps</v>
      </c>
      <c r="O114" s="11">
        <f t="shared" si="24"/>
        <v>0</v>
      </c>
      <c r="P114" s="12" t="str">
        <f t="shared" si="24"/>
        <v>Tríceps</v>
      </c>
      <c r="Q114" s="11">
        <f t="shared" si="24"/>
        <v>0</v>
      </c>
      <c r="R114" s="11" t="str">
        <f t="shared" si="24"/>
        <v>AnteBraço</v>
      </c>
      <c r="S114" s="11">
        <f t="shared" si="23"/>
        <v>0</v>
      </c>
      <c r="T114" s="11" t="str">
        <f t="shared" si="23"/>
        <v xml:space="preserve">Glúteo </v>
      </c>
      <c r="U114" s="11">
        <f t="shared" si="23"/>
        <v>0</v>
      </c>
      <c r="V114" s="12" t="str">
        <f t="shared" si="23"/>
        <v xml:space="preserve">Abdutor </v>
      </c>
      <c r="W114" s="11">
        <f t="shared" si="23"/>
        <v>0</v>
      </c>
      <c r="X114" s="12" t="str">
        <f t="shared" si="23"/>
        <v xml:space="preserve">Adutor </v>
      </c>
      <c r="Y114" s="11">
        <f t="shared" si="23"/>
        <v>0</v>
      </c>
      <c r="Z114" s="12" t="str">
        <f t="shared" si="23"/>
        <v>Coxa (Ant)</v>
      </c>
      <c r="AA114" s="11">
        <f t="shared" si="23"/>
        <v>0</v>
      </c>
      <c r="AB114" s="12" t="str">
        <f t="shared" si="23"/>
        <v>Coxa (Pos)</v>
      </c>
      <c r="AC114" s="11">
        <f t="shared" si="23"/>
        <v>0</v>
      </c>
      <c r="AD114" s="12" t="str">
        <f t="shared" si="23"/>
        <v>Perna</v>
      </c>
      <c r="AE114" s="11">
        <f t="shared" si="23"/>
        <v>0</v>
      </c>
      <c r="AF114" s="12" t="str">
        <f t="shared" si="23"/>
        <v>Abdominal</v>
      </c>
      <c r="AG114" s="11">
        <f t="shared" si="23"/>
        <v>0</v>
      </c>
    </row>
    <row r="115" spans="1:33" x14ac:dyDescent="0.25">
      <c r="A115" s="344"/>
      <c r="B115" s="11" t="str">
        <f t="shared" si="21"/>
        <v>Tríceps</v>
      </c>
      <c r="C115" s="11">
        <f t="shared" si="22"/>
        <v>0</v>
      </c>
      <c r="D115" s="11" t="str">
        <f t="shared" si="24"/>
        <v xml:space="preserve">Trapézio </v>
      </c>
      <c r="E115" s="11">
        <f t="shared" si="24"/>
        <v>0</v>
      </c>
      <c r="F115" s="11" t="str">
        <f t="shared" si="24"/>
        <v>Ombro (Cla/Acr)</v>
      </c>
      <c r="G115" s="11">
        <f t="shared" si="24"/>
        <v>0</v>
      </c>
      <c r="H115" s="12" t="str">
        <f t="shared" si="24"/>
        <v>Ombro (Esp)</v>
      </c>
      <c r="I115" s="11">
        <f t="shared" si="24"/>
        <v>0</v>
      </c>
      <c r="J115" s="12" t="str">
        <f t="shared" si="24"/>
        <v>Costa</v>
      </c>
      <c r="K115" s="11">
        <f t="shared" si="24"/>
        <v>0</v>
      </c>
      <c r="L115" s="12" t="str">
        <f t="shared" si="24"/>
        <v>Peito</v>
      </c>
      <c r="M115" s="11">
        <f t="shared" si="24"/>
        <v>0</v>
      </c>
      <c r="N115" s="12" t="str">
        <f t="shared" si="24"/>
        <v>Bíceps</v>
      </c>
      <c r="O115" s="11">
        <f t="shared" si="24"/>
        <v>0</v>
      </c>
      <c r="P115" s="12" t="str">
        <f t="shared" si="24"/>
        <v>Tríceps</v>
      </c>
      <c r="Q115" s="11">
        <f t="shared" si="24"/>
        <v>0</v>
      </c>
      <c r="R115" s="11" t="str">
        <f t="shared" si="24"/>
        <v>AnteBraço</v>
      </c>
      <c r="S115" s="11">
        <f t="shared" si="23"/>
        <v>0</v>
      </c>
      <c r="T115" s="11" t="str">
        <f t="shared" si="23"/>
        <v xml:space="preserve">Glúteo </v>
      </c>
      <c r="U115" s="11">
        <f t="shared" si="23"/>
        <v>0</v>
      </c>
      <c r="V115" s="12" t="str">
        <f t="shared" si="23"/>
        <v xml:space="preserve">Abdutor </v>
      </c>
      <c r="W115" s="11">
        <f t="shared" si="23"/>
        <v>0</v>
      </c>
      <c r="X115" s="12" t="str">
        <f t="shared" si="23"/>
        <v xml:space="preserve">Adutor </v>
      </c>
      <c r="Y115" s="11">
        <f t="shared" si="23"/>
        <v>0</v>
      </c>
      <c r="Z115" s="12" t="str">
        <f t="shared" si="23"/>
        <v>Coxa (Ant)</v>
      </c>
      <c r="AA115" s="11">
        <f t="shared" si="23"/>
        <v>0</v>
      </c>
      <c r="AB115" s="12" t="str">
        <f t="shared" si="23"/>
        <v>Coxa (Pos)</v>
      </c>
      <c r="AC115" s="11">
        <f t="shared" si="23"/>
        <v>0</v>
      </c>
      <c r="AD115" s="12" t="str">
        <f t="shared" si="23"/>
        <v>Perna</v>
      </c>
      <c r="AE115" s="11">
        <f t="shared" si="23"/>
        <v>0</v>
      </c>
      <c r="AF115" s="12" t="str">
        <f t="shared" si="23"/>
        <v>Abdominal</v>
      </c>
      <c r="AG115" s="11">
        <f t="shared" si="23"/>
        <v>0</v>
      </c>
    </row>
    <row r="116" spans="1:33" x14ac:dyDescent="0.25">
      <c r="A116" s="344"/>
      <c r="B116" s="11" t="str">
        <f t="shared" si="21"/>
        <v>Tríceps</v>
      </c>
      <c r="C116" s="11">
        <f t="shared" si="22"/>
        <v>0</v>
      </c>
      <c r="D116" s="11" t="str">
        <f t="shared" si="24"/>
        <v xml:space="preserve">Trapézio </v>
      </c>
      <c r="E116" s="11">
        <f t="shared" si="24"/>
        <v>0</v>
      </c>
      <c r="F116" s="11" t="str">
        <f t="shared" si="24"/>
        <v>Ombro (Cla/Acr)</v>
      </c>
      <c r="G116" s="11">
        <f t="shared" si="24"/>
        <v>0</v>
      </c>
      <c r="H116" s="12" t="str">
        <f t="shared" si="24"/>
        <v>Ombro (Esp)</v>
      </c>
      <c r="I116" s="11">
        <f t="shared" si="24"/>
        <v>0</v>
      </c>
      <c r="J116" s="12" t="str">
        <f t="shared" si="24"/>
        <v>Costa</v>
      </c>
      <c r="K116" s="11">
        <f t="shared" si="24"/>
        <v>0</v>
      </c>
      <c r="L116" s="12" t="str">
        <f t="shared" si="24"/>
        <v>Peito</v>
      </c>
      <c r="M116" s="11">
        <f t="shared" si="24"/>
        <v>0</v>
      </c>
      <c r="N116" s="12" t="str">
        <f t="shared" si="24"/>
        <v>Bíceps</v>
      </c>
      <c r="O116" s="11">
        <f t="shared" si="24"/>
        <v>0</v>
      </c>
      <c r="P116" s="12" t="str">
        <f t="shared" si="24"/>
        <v>Tríceps</v>
      </c>
      <c r="Q116" s="11">
        <f t="shared" si="24"/>
        <v>0</v>
      </c>
      <c r="R116" s="11" t="str">
        <f t="shared" si="24"/>
        <v>AnteBraço</v>
      </c>
      <c r="S116" s="11">
        <f t="shared" si="23"/>
        <v>0</v>
      </c>
      <c r="T116" s="11" t="str">
        <f t="shared" si="23"/>
        <v xml:space="preserve">Glúteo </v>
      </c>
      <c r="U116" s="11">
        <f t="shared" si="23"/>
        <v>0</v>
      </c>
      <c r="V116" s="12" t="str">
        <f t="shared" si="23"/>
        <v xml:space="preserve">Abdutor </v>
      </c>
      <c r="W116" s="11">
        <f t="shared" si="23"/>
        <v>0</v>
      </c>
      <c r="X116" s="12" t="str">
        <f t="shared" si="23"/>
        <v xml:space="preserve">Adutor </v>
      </c>
      <c r="Y116" s="11">
        <f t="shared" si="23"/>
        <v>0</v>
      </c>
      <c r="Z116" s="12" t="str">
        <f t="shared" si="23"/>
        <v>Coxa (Ant)</v>
      </c>
      <c r="AA116" s="11">
        <f t="shared" si="23"/>
        <v>0</v>
      </c>
      <c r="AB116" s="12" t="str">
        <f t="shared" si="23"/>
        <v>Coxa (Pos)</v>
      </c>
      <c r="AC116" s="11">
        <f t="shared" si="23"/>
        <v>0</v>
      </c>
      <c r="AD116" s="12" t="str">
        <f t="shared" si="23"/>
        <v>Perna</v>
      </c>
      <c r="AE116" s="11">
        <f t="shared" si="23"/>
        <v>0</v>
      </c>
      <c r="AF116" s="12" t="str">
        <f t="shared" si="23"/>
        <v>Abdominal</v>
      </c>
      <c r="AG116" s="11">
        <f t="shared" si="23"/>
        <v>0</v>
      </c>
    </row>
    <row r="117" spans="1:33" x14ac:dyDescent="0.25">
      <c r="A117" s="344"/>
      <c r="B117" s="11" t="str">
        <f t="shared" si="21"/>
        <v>Tríceps</v>
      </c>
      <c r="C117" s="11">
        <f t="shared" si="22"/>
        <v>0</v>
      </c>
      <c r="D117" s="11" t="str">
        <f t="shared" si="24"/>
        <v xml:space="preserve">Trapézio </v>
      </c>
      <c r="E117" s="11">
        <f t="shared" si="24"/>
        <v>0</v>
      </c>
      <c r="F117" s="11" t="str">
        <f t="shared" si="24"/>
        <v>Ombro (Cla/Acr)</v>
      </c>
      <c r="G117" s="11">
        <f t="shared" si="24"/>
        <v>0</v>
      </c>
      <c r="H117" s="12" t="str">
        <f t="shared" si="24"/>
        <v>Ombro (Esp)</v>
      </c>
      <c r="I117" s="11">
        <f t="shared" si="24"/>
        <v>0</v>
      </c>
      <c r="J117" s="12" t="str">
        <f t="shared" si="24"/>
        <v>Costa</v>
      </c>
      <c r="K117" s="11">
        <f t="shared" si="24"/>
        <v>0</v>
      </c>
      <c r="L117" s="12" t="str">
        <f t="shared" si="24"/>
        <v>Peito</v>
      </c>
      <c r="M117" s="11">
        <f t="shared" si="24"/>
        <v>0</v>
      </c>
      <c r="N117" s="12" t="str">
        <f t="shared" si="24"/>
        <v>Bíceps</v>
      </c>
      <c r="O117" s="11">
        <f t="shared" si="24"/>
        <v>0</v>
      </c>
      <c r="P117" s="12" t="str">
        <f t="shared" si="24"/>
        <v>Tríceps</v>
      </c>
      <c r="Q117" s="11">
        <f t="shared" si="24"/>
        <v>0</v>
      </c>
      <c r="R117" s="11" t="str">
        <f t="shared" si="24"/>
        <v>AnteBraço</v>
      </c>
      <c r="S117" s="11">
        <f t="shared" si="23"/>
        <v>0</v>
      </c>
      <c r="T117" s="11" t="str">
        <f t="shared" si="23"/>
        <v xml:space="preserve">Glúteo </v>
      </c>
      <c r="U117" s="11">
        <f t="shared" si="23"/>
        <v>0</v>
      </c>
      <c r="V117" s="12" t="str">
        <f t="shared" si="23"/>
        <v xml:space="preserve">Abdutor </v>
      </c>
      <c r="W117" s="11">
        <f t="shared" si="23"/>
        <v>0</v>
      </c>
      <c r="X117" s="12" t="str">
        <f t="shared" si="23"/>
        <v xml:space="preserve">Adutor </v>
      </c>
      <c r="Y117" s="11">
        <f t="shared" si="23"/>
        <v>0</v>
      </c>
      <c r="Z117" s="12" t="str">
        <f t="shared" si="23"/>
        <v>Coxa (Ant)</v>
      </c>
      <c r="AA117" s="11">
        <f t="shared" si="23"/>
        <v>0</v>
      </c>
      <c r="AB117" s="12" t="str">
        <f t="shared" si="23"/>
        <v>Coxa (Pos)</v>
      </c>
      <c r="AC117" s="11">
        <f t="shared" si="23"/>
        <v>0</v>
      </c>
      <c r="AD117" s="12" t="str">
        <f t="shared" si="23"/>
        <v>Perna</v>
      </c>
      <c r="AE117" s="11">
        <f t="shared" si="23"/>
        <v>0</v>
      </c>
      <c r="AF117" s="12" t="str">
        <f t="shared" si="23"/>
        <v>Abdominal</v>
      </c>
      <c r="AG117" s="11">
        <f t="shared" si="23"/>
        <v>0</v>
      </c>
    </row>
    <row r="118" spans="1:33" x14ac:dyDescent="0.25">
      <c r="A118" s="344"/>
      <c r="B118" s="11" t="str">
        <f t="shared" si="21"/>
        <v>Tríceps</v>
      </c>
      <c r="C118" s="11">
        <f t="shared" si="22"/>
        <v>0</v>
      </c>
      <c r="D118" s="11" t="str">
        <f t="shared" si="24"/>
        <v xml:space="preserve">Trapézio </v>
      </c>
      <c r="E118" s="11">
        <f t="shared" si="24"/>
        <v>0</v>
      </c>
      <c r="F118" s="11" t="str">
        <f t="shared" si="24"/>
        <v>Ombro (Cla/Acr)</v>
      </c>
      <c r="G118" s="11">
        <f t="shared" si="24"/>
        <v>0</v>
      </c>
      <c r="H118" s="12" t="str">
        <f t="shared" si="24"/>
        <v>Ombro (Esp)</v>
      </c>
      <c r="I118" s="11">
        <f t="shared" si="24"/>
        <v>0</v>
      </c>
      <c r="J118" s="12" t="str">
        <f t="shared" si="24"/>
        <v>Costa</v>
      </c>
      <c r="K118" s="11">
        <f t="shared" si="24"/>
        <v>0</v>
      </c>
      <c r="L118" s="12" t="str">
        <f t="shared" si="24"/>
        <v>Peito</v>
      </c>
      <c r="M118" s="11">
        <f t="shared" si="24"/>
        <v>0</v>
      </c>
      <c r="N118" s="12" t="str">
        <f t="shared" si="24"/>
        <v>Bíceps</v>
      </c>
      <c r="O118" s="11">
        <f t="shared" si="24"/>
        <v>0</v>
      </c>
      <c r="P118" s="12" t="str">
        <f t="shared" si="24"/>
        <v>Tríceps</v>
      </c>
      <c r="Q118" s="11">
        <f t="shared" si="24"/>
        <v>0</v>
      </c>
      <c r="R118" s="11" t="str">
        <f t="shared" si="24"/>
        <v>AnteBraço</v>
      </c>
      <c r="S118" s="11">
        <f t="shared" si="23"/>
        <v>0</v>
      </c>
      <c r="T118" s="11" t="str">
        <f t="shared" si="23"/>
        <v xml:space="preserve">Glúteo </v>
      </c>
      <c r="U118" s="11">
        <f t="shared" si="23"/>
        <v>0</v>
      </c>
      <c r="V118" s="12" t="str">
        <f t="shared" si="23"/>
        <v xml:space="preserve">Abdutor </v>
      </c>
      <c r="W118" s="11">
        <f t="shared" si="23"/>
        <v>0</v>
      </c>
      <c r="X118" s="12" t="str">
        <f t="shared" si="23"/>
        <v xml:space="preserve">Adutor </v>
      </c>
      <c r="Y118" s="11">
        <f t="shared" si="23"/>
        <v>0</v>
      </c>
      <c r="Z118" s="12" t="str">
        <f t="shared" si="23"/>
        <v>Coxa (Ant)</v>
      </c>
      <c r="AA118" s="11">
        <f t="shared" si="23"/>
        <v>0</v>
      </c>
      <c r="AB118" s="12" t="str">
        <f t="shared" si="23"/>
        <v>Coxa (Pos)</v>
      </c>
      <c r="AC118" s="11">
        <f t="shared" si="23"/>
        <v>0</v>
      </c>
      <c r="AD118" s="12" t="str">
        <f t="shared" si="23"/>
        <v>Perna</v>
      </c>
      <c r="AE118" s="11">
        <f t="shared" si="23"/>
        <v>0</v>
      </c>
      <c r="AF118" s="12" t="str">
        <f t="shared" si="23"/>
        <v>Abdominal</v>
      </c>
      <c r="AG118" s="11">
        <f t="shared" si="23"/>
        <v>0</v>
      </c>
    </row>
    <row r="119" spans="1:33" x14ac:dyDescent="0.25">
      <c r="A119" s="344"/>
      <c r="B119" s="11" t="str">
        <f t="shared" si="21"/>
        <v>Tríceps</v>
      </c>
      <c r="C119" s="11">
        <f t="shared" si="22"/>
        <v>0</v>
      </c>
      <c r="D119" s="11" t="str">
        <f t="shared" si="24"/>
        <v xml:space="preserve">Trapézio </v>
      </c>
      <c r="E119" s="11">
        <f t="shared" si="24"/>
        <v>0</v>
      </c>
      <c r="F119" s="11" t="str">
        <f t="shared" si="24"/>
        <v>Ombro (Cla/Acr)</v>
      </c>
      <c r="G119" s="11">
        <f t="shared" si="24"/>
        <v>0</v>
      </c>
      <c r="H119" s="12" t="str">
        <f t="shared" si="24"/>
        <v>Ombro (Esp)</v>
      </c>
      <c r="I119" s="11">
        <f t="shared" si="24"/>
        <v>0</v>
      </c>
      <c r="J119" s="12" t="str">
        <f t="shared" si="24"/>
        <v>Costa</v>
      </c>
      <c r="K119" s="11">
        <f t="shared" si="24"/>
        <v>0</v>
      </c>
      <c r="L119" s="12" t="str">
        <f t="shared" si="24"/>
        <v>Peito</v>
      </c>
      <c r="M119" s="11">
        <f t="shared" si="24"/>
        <v>0</v>
      </c>
      <c r="N119" s="12" t="str">
        <f t="shared" si="24"/>
        <v>Bíceps</v>
      </c>
      <c r="O119" s="11">
        <f t="shared" si="24"/>
        <v>0</v>
      </c>
      <c r="P119" s="12" t="str">
        <f t="shared" si="24"/>
        <v>Tríceps</v>
      </c>
      <c r="Q119" s="11">
        <f t="shared" si="24"/>
        <v>0</v>
      </c>
      <c r="R119" s="11" t="str">
        <f t="shared" si="24"/>
        <v>AnteBraço</v>
      </c>
      <c r="S119" s="11">
        <f t="shared" si="23"/>
        <v>0</v>
      </c>
      <c r="T119" s="11" t="str">
        <f t="shared" si="23"/>
        <v xml:space="preserve">Glúteo </v>
      </c>
      <c r="U119" s="11">
        <f t="shared" si="23"/>
        <v>0</v>
      </c>
      <c r="V119" s="12" t="str">
        <f t="shared" si="23"/>
        <v xml:space="preserve">Abdutor </v>
      </c>
      <c r="W119" s="11">
        <f t="shared" si="23"/>
        <v>0</v>
      </c>
      <c r="X119" s="12" t="str">
        <f t="shared" si="23"/>
        <v xml:space="preserve">Adutor </v>
      </c>
      <c r="Y119" s="11">
        <f t="shared" si="23"/>
        <v>0</v>
      </c>
      <c r="Z119" s="12" t="str">
        <f t="shared" si="23"/>
        <v>Coxa (Ant)</v>
      </c>
      <c r="AA119" s="11">
        <f t="shared" si="23"/>
        <v>0</v>
      </c>
      <c r="AB119" s="12" t="str">
        <f t="shared" si="23"/>
        <v>Coxa (Pos)</v>
      </c>
      <c r="AC119" s="11">
        <f t="shared" si="23"/>
        <v>0</v>
      </c>
      <c r="AD119" s="12" t="str">
        <f t="shared" si="23"/>
        <v>Perna</v>
      </c>
      <c r="AE119" s="11">
        <f t="shared" si="23"/>
        <v>0</v>
      </c>
      <c r="AF119" s="12" t="str">
        <f t="shared" si="23"/>
        <v>Abdominal</v>
      </c>
      <c r="AG119" s="11">
        <f t="shared" si="23"/>
        <v>0</v>
      </c>
    </row>
    <row r="120" spans="1:33" x14ac:dyDescent="0.25">
      <c r="A120" s="344"/>
      <c r="B120" s="11" t="str">
        <f t="shared" si="21"/>
        <v>Tríceps</v>
      </c>
      <c r="C120" s="11">
        <f t="shared" si="22"/>
        <v>0</v>
      </c>
      <c r="D120" s="11" t="str">
        <f t="shared" si="24"/>
        <v xml:space="preserve">Trapézio </v>
      </c>
      <c r="E120" s="11">
        <f t="shared" si="24"/>
        <v>0</v>
      </c>
      <c r="F120" s="11" t="str">
        <f t="shared" si="24"/>
        <v>Ombro (Cla/Acr)</v>
      </c>
      <c r="G120" s="11">
        <f t="shared" si="24"/>
        <v>0</v>
      </c>
      <c r="H120" s="12" t="str">
        <f t="shared" si="24"/>
        <v>Ombro (Esp)</v>
      </c>
      <c r="I120" s="11">
        <f t="shared" si="24"/>
        <v>0</v>
      </c>
      <c r="J120" s="12" t="str">
        <f t="shared" si="24"/>
        <v>Costa</v>
      </c>
      <c r="K120" s="11">
        <f t="shared" si="24"/>
        <v>0</v>
      </c>
      <c r="L120" s="12" t="str">
        <f t="shared" si="24"/>
        <v>Peito</v>
      </c>
      <c r="M120" s="11">
        <f t="shared" si="24"/>
        <v>0</v>
      </c>
      <c r="N120" s="12" t="str">
        <f t="shared" si="24"/>
        <v>Bíceps</v>
      </c>
      <c r="O120" s="11">
        <f t="shared" si="24"/>
        <v>0</v>
      </c>
      <c r="P120" s="12" t="str">
        <f t="shared" si="24"/>
        <v>Tríceps</v>
      </c>
      <c r="Q120" s="11">
        <f t="shared" si="24"/>
        <v>0</v>
      </c>
      <c r="R120" s="11" t="str">
        <f t="shared" si="24"/>
        <v>AnteBraço</v>
      </c>
      <c r="S120" s="11">
        <f t="shared" si="23"/>
        <v>0</v>
      </c>
      <c r="T120" s="11" t="str">
        <f t="shared" si="23"/>
        <v xml:space="preserve">Glúteo </v>
      </c>
      <c r="U120" s="11">
        <f t="shared" si="23"/>
        <v>0</v>
      </c>
      <c r="V120" s="12" t="str">
        <f t="shared" si="23"/>
        <v xml:space="preserve">Abdutor </v>
      </c>
      <c r="W120" s="11">
        <f t="shared" si="23"/>
        <v>0</v>
      </c>
      <c r="X120" s="12" t="str">
        <f t="shared" si="23"/>
        <v xml:space="preserve">Adutor </v>
      </c>
      <c r="Y120" s="11">
        <f t="shared" si="23"/>
        <v>0</v>
      </c>
      <c r="Z120" s="12" t="str">
        <f t="shared" si="23"/>
        <v>Coxa (Ant)</v>
      </c>
      <c r="AA120" s="11">
        <f t="shared" si="23"/>
        <v>0</v>
      </c>
      <c r="AB120" s="12" t="str">
        <f t="shared" si="23"/>
        <v>Coxa (Pos)</v>
      </c>
      <c r="AC120" s="11">
        <f t="shared" si="23"/>
        <v>0</v>
      </c>
      <c r="AD120" s="12" t="str">
        <f t="shared" si="23"/>
        <v>Perna</v>
      </c>
      <c r="AE120" s="11">
        <f t="shared" si="23"/>
        <v>0</v>
      </c>
      <c r="AF120" s="12" t="str">
        <f t="shared" si="23"/>
        <v>Abdominal</v>
      </c>
      <c r="AG120" s="11">
        <f t="shared" si="23"/>
        <v>0</v>
      </c>
    </row>
    <row r="121" spans="1:3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1:33" x14ac:dyDescent="0.25">
      <c r="A122" s="11" t="s">
        <v>40</v>
      </c>
      <c r="B122" s="11" t="s">
        <v>41</v>
      </c>
      <c r="C122" s="11"/>
      <c r="D122" s="341" t="str">
        <f>D102</f>
        <v xml:space="preserve">Trapézio </v>
      </c>
      <c r="E122" s="341"/>
      <c r="F122" s="341" t="str">
        <f>F102</f>
        <v>Ombro (Cla/Acr)</v>
      </c>
      <c r="G122" s="341"/>
      <c r="H122" s="341" t="str">
        <f>H102</f>
        <v>Ombro (Esp)</v>
      </c>
      <c r="I122" s="341"/>
      <c r="J122" s="341" t="str">
        <f>J102</f>
        <v>Costa</v>
      </c>
      <c r="K122" s="341"/>
      <c r="L122" s="341" t="str">
        <f>L102</f>
        <v>Peito</v>
      </c>
      <c r="M122" s="341"/>
      <c r="N122" s="341" t="str">
        <f>N102</f>
        <v>Bíceps</v>
      </c>
      <c r="O122" s="341"/>
      <c r="P122" s="341" t="str">
        <f>P102</f>
        <v>Tríceps</v>
      </c>
      <c r="Q122" s="341"/>
      <c r="R122" s="341" t="str">
        <f>R102</f>
        <v>AnteBraço</v>
      </c>
      <c r="S122" s="341"/>
      <c r="T122" s="341" t="str">
        <f>T102</f>
        <v xml:space="preserve">Glúteo </v>
      </c>
      <c r="U122" s="341"/>
      <c r="V122" s="341" t="str">
        <f>V102</f>
        <v xml:space="preserve">Abdutor </v>
      </c>
      <c r="W122" s="341"/>
      <c r="X122" s="341" t="str">
        <f>X102</f>
        <v xml:space="preserve">Adutor </v>
      </c>
      <c r="Y122" s="341"/>
      <c r="Z122" s="341" t="str">
        <f>Z102</f>
        <v>Coxa (Ant)</v>
      </c>
      <c r="AA122" s="341"/>
      <c r="AB122" s="341" t="str">
        <f>AB102</f>
        <v>Coxa (Pos)</v>
      </c>
      <c r="AC122" s="341"/>
      <c r="AD122" s="341" t="str">
        <f>AD102</f>
        <v>Perna</v>
      </c>
      <c r="AE122" s="341"/>
      <c r="AF122" s="341" t="str">
        <f>AF102</f>
        <v>Abdominal</v>
      </c>
      <c r="AG122" s="341"/>
    </row>
    <row r="123" spans="1:33" x14ac:dyDescent="0.25">
      <c r="A123" s="11"/>
      <c r="B123" s="343">
        <f>Planilha!D141</f>
        <v>0</v>
      </c>
      <c r="C123" s="343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</row>
    <row r="124" spans="1:33" x14ac:dyDescent="0.25">
      <c r="A124" s="344">
        <v>7</v>
      </c>
      <c r="B124" s="11">
        <f>B123</f>
        <v>0</v>
      </c>
      <c r="C124" s="11" t="str">
        <f>IF(AND(B124=D124),E124,IF(AND(B124=F124),G124,IF(AND(B124=H124),I124,IF(AND(B124=J124),K124,IF(AND(B124=L124),M124,IF(AND(B124=N124),O124,IF(AND(B124=P124),Q124,IF(AND(B124=R124),S124,IF(AND(B124=T124),U124,IF(AND(B124=V124),W124,IF(AND(B124=X124),Y124,IF(AND(B124=Z124),AA124,IF(AND(B124=AB124),AC124,IF(AND(B124=AD124),AE124,IF(AND(B124=AF124),AG124," ")))))))))))))))</f>
        <v xml:space="preserve"> </v>
      </c>
      <c r="D124" s="11" t="str">
        <f t="shared" ref="D124:AG132" si="25">D104</f>
        <v xml:space="preserve">Trapézio </v>
      </c>
      <c r="E124" s="11" t="str">
        <f t="shared" si="25"/>
        <v>Elevação de ombros</v>
      </c>
      <c r="F124" s="11" t="str">
        <f t="shared" si="25"/>
        <v>Ombro (Cla/Acr)</v>
      </c>
      <c r="G124" s="11" t="str">
        <f t="shared" si="25"/>
        <v>Desenvolvimento</v>
      </c>
      <c r="H124" s="12" t="str">
        <f t="shared" si="25"/>
        <v>Ombro (Esp)</v>
      </c>
      <c r="I124" s="11" t="str">
        <f t="shared" si="25"/>
        <v>Voador inv.</v>
      </c>
      <c r="J124" s="12" t="str">
        <f t="shared" si="25"/>
        <v>Costa</v>
      </c>
      <c r="K124" s="11" t="str">
        <f t="shared" si="25"/>
        <v>Puxada à frente</v>
      </c>
      <c r="L124" s="12" t="str">
        <f t="shared" si="25"/>
        <v>Peito</v>
      </c>
      <c r="M124" s="11" t="str">
        <f t="shared" si="25"/>
        <v>Supino</v>
      </c>
      <c r="N124" s="12" t="str">
        <f t="shared" si="25"/>
        <v>Bíceps</v>
      </c>
      <c r="O124" s="11" t="str">
        <f t="shared" si="25"/>
        <v>Rosca direta</v>
      </c>
      <c r="P124" s="12" t="str">
        <f t="shared" si="25"/>
        <v>Tríceps</v>
      </c>
      <c r="Q124" s="11" t="str">
        <f t="shared" si="25"/>
        <v>Rosca testa</v>
      </c>
      <c r="R124" s="11" t="str">
        <f t="shared" si="25"/>
        <v>AnteBraço</v>
      </c>
      <c r="S124" s="11" t="str">
        <f t="shared" si="25"/>
        <v>Rosca punho</v>
      </c>
      <c r="T124" s="11" t="str">
        <f t="shared" si="25"/>
        <v xml:space="preserve">Glúteo </v>
      </c>
      <c r="U124" s="11" t="str">
        <f t="shared" si="25"/>
        <v>Glúteo em pé</v>
      </c>
      <c r="V124" s="12" t="str">
        <f t="shared" si="25"/>
        <v xml:space="preserve">Abdutor </v>
      </c>
      <c r="W124" s="11" t="str">
        <f t="shared" si="25"/>
        <v>Abdutor maq.</v>
      </c>
      <c r="X124" s="12" t="str">
        <f t="shared" si="25"/>
        <v xml:space="preserve">Adutor </v>
      </c>
      <c r="Y124" s="11" t="str">
        <f t="shared" si="25"/>
        <v>Adutor maq</v>
      </c>
      <c r="Z124" s="12" t="str">
        <f t="shared" si="25"/>
        <v>Coxa (Ant)</v>
      </c>
      <c r="AA124" s="11" t="str">
        <f t="shared" si="25"/>
        <v>Agachamento</v>
      </c>
      <c r="AB124" s="12" t="str">
        <f t="shared" si="25"/>
        <v>Coxa (Pos)</v>
      </c>
      <c r="AC124" s="11" t="str">
        <f t="shared" si="25"/>
        <v>Stiff</v>
      </c>
      <c r="AD124" s="12" t="str">
        <f t="shared" si="25"/>
        <v>Perna</v>
      </c>
      <c r="AE124" s="11" t="str">
        <f t="shared" si="25"/>
        <v>Gêmeos em pé</v>
      </c>
      <c r="AF124" s="12" t="str">
        <f t="shared" si="25"/>
        <v>Abdominal</v>
      </c>
      <c r="AG124" s="11" t="str">
        <f t="shared" si="25"/>
        <v>Elevação de pernas</v>
      </c>
    </row>
    <row r="125" spans="1:33" x14ac:dyDescent="0.25">
      <c r="A125" s="344"/>
      <c r="B125" s="11">
        <f t="shared" ref="B125:B140" si="26">B124</f>
        <v>0</v>
      </c>
      <c r="C125" s="11" t="str">
        <f t="shared" ref="C125:C140" si="27">IF(AND(B125=D125),E125,IF(AND(B125=F125),G125,IF(AND(B125=H125),I125,IF(AND(B125=J125),K125,IF(AND(B125=L125),M125,IF(AND(B125=N125),O125,IF(AND(B125=P125),Q125,IF(AND(B125=R125),S125,IF(AND(B125=T125),U125,IF(AND(B125=V125),W125,IF(AND(B125=X125),Y125,IF(AND(B125=Z125),AA125,IF(AND(B125=AB125),AC125,IF(AND(B125=AD125),AE125,IF(AND(B125=AF125),AG125," ")))))))))))))))</f>
        <v xml:space="preserve"> </v>
      </c>
      <c r="D125" s="11" t="str">
        <f t="shared" si="25"/>
        <v xml:space="preserve">Trapézio </v>
      </c>
      <c r="E125" s="11" t="str">
        <f t="shared" si="25"/>
        <v>Remada alta</v>
      </c>
      <c r="F125" s="11" t="str">
        <f t="shared" si="25"/>
        <v>Ombro (Cla/Acr)</v>
      </c>
      <c r="G125" s="11" t="str">
        <f t="shared" si="25"/>
        <v>Levantamento lateral</v>
      </c>
      <c r="H125" s="12" t="str">
        <f t="shared" si="25"/>
        <v>Ombro (Esp)</v>
      </c>
      <c r="I125" s="11" t="str">
        <f t="shared" si="25"/>
        <v>Crucifixo inv.</v>
      </c>
      <c r="J125" s="12" t="str">
        <f t="shared" si="25"/>
        <v>Costa</v>
      </c>
      <c r="K125" s="11" t="str">
        <f t="shared" si="25"/>
        <v>Remada sentada</v>
      </c>
      <c r="L125" s="12" t="str">
        <f t="shared" si="25"/>
        <v>Peito</v>
      </c>
      <c r="M125" s="11" t="str">
        <f t="shared" si="25"/>
        <v>Supino inclinado</v>
      </c>
      <c r="N125" s="12" t="str">
        <f t="shared" si="25"/>
        <v>Bíceps</v>
      </c>
      <c r="O125" s="11" t="str">
        <f t="shared" si="25"/>
        <v>Rosca alternada</v>
      </c>
      <c r="P125" s="12" t="str">
        <f t="shared" si="25"/>
        <v>Tríceps</v>
      </c>
      <c r="Q125" s="11" t="str">
        <f t="shared" si="25"/>
        <v>Rosca francesa</v>
      </c>
      <c r="R125" s="11" t="str">
        <f t="shared" si="25"/>
        <v>AnteBraço</v>
      </c>
      <c r="S125" s="11" t="str">
        <f t="shared" si="25"/>
        <v>Rosca punho inv.</v>
      </c>
      <c r="T125" s="11" t="str">
        <f t="shared" si="25"/>
        <v xml:space="preserve">Glúteo </v>
      </c>
      <c r="U125" s="11" t="str">
        <f t="shared" si="25"/>
        <v>Glúteo 4 apoios</v>
      </c>
      <c r="V125" s="12" t="str">
        <f t="shared" si="25"/>
        <v xml:space="preserve">Abdutor </v>
      </c>
      <c r="W125" s="11" t="str">
        <f t="shared" si="25"/>
        <v>Abdutor apo.</v>
      </c>
      <c r="X125" s="12" t="str">
        <f t="shared" si="25"/>
        <v xml:space="preserve">Adutor </v>
      </c>
      <c r="Y125" s="11" t="str">
        <f t="shared" si="25"/>
        <v>Adutor apo.</v>
      </c>
      <c r="Z125" s="12" t="str">
        <f t="shared" si="25"/>
        <v>Coxa (Ant)</v>
      </c>
      <c r="AA125" s="11" t="str">
        <f t="shared" si="25"/>
        <v>Agachamento hack</v>
      </c>
      <c r="AB125" s="12" t="str">
        <f t="shared" si="25"/>
        <v>Coxa (Pos)</v>
      </c>
      <c r="AC125" s="11" t="str">
        <f t="shared" si="25"/>
        <v>Flexão de perna</v>
      </c>
      <c r="AD125" s="12" t="str">
        <f t="shared" si="25"/>
        <v>Perna</v>
      </c>
      <c r="AE125" s="11" t="str">
        <f t="shared" si="25"/>
        <v>Gêmeos sentado</v>
      </c>
      <c r="AF125" s="12" t="str">
        <f t="shared" si="25"/>
        <v>Abdominal</v>
      </c>
      <c r="AG125" s="11" t="str">
        <f t="shared" si="25"/>
        <v>Supra-abdominal</v>
      </c>
    </row>
    <row r="126" spans="1:33" x14ac:dyDescent="0.25">
      <c r="A126" s="344"/>
      <c r="B126" s="11">
        <f t="shared" si="26"/>
        <v>0</v>
      </c>
      <c r="C126" s="11" t="str">
        <f t="shared" si="27"/>
        <v xml:space="preserve"> </v>
      </c>
      <c r="D126" s="11" t="str">
        <f t="shared" si="25"/>
        <v xml:space="preserve">Trapézio </v>
      </c>
      <c r="E126" s="11">
        <f t="shared" si="25"/>
        <v>0</v>
      </c>
      <c r="F126" s="11" t="str">
        <f t="shared" si="25"/>
        <v>Ombro (Cla/Acr)</v>
      </c>
      <c r="G126" s="11" t="str">
        <f t="shared" si="25"/>
        <v>Elevação frontal</v>
      </c>
      <c r="H126" s="12" t="str">
        <f t="shared" si="25"/>
        <v>Ombro (Esp)</v>
      </c>
      <c r="I126" s="11">
        <f t="shared" si="25"/>
        <v>0</v>
      </c>
      <c r="J126" s="12" t="str">
        <f t="shared" si="25"/>
        <v>Costa</v>
      </c>
      <c r="K126" s="11" t="str">
        <f t="shared" si="25"/>
        <v>Remada unilteral</v>
      </c>
      <c r="L126" s="12" t="str">
        <f t="shared" si="25"/>
        <v>Peito</v>
      </c>
      <c r="M126" s="11" t="str">
        <f t="shared" si="25"/>
        <v>Supino declinado</v>
      </c>
      <c r="N126" s="12" t="str">
        <f t="shared" si="25"/>
        <v>Bíceps</v>
      </c>
      <c r="O126" s="11" t="str">
        <f t="shared" si="25"/>
        <v>Rosca concentrada</v>
      </c>
      <c r="P126" s="12" t="str">
        <f t="shared" si="25"/>
        <v>Tríceps</v>
      </c>
      <c r="Q126" s="11" t="str">
        <f t="shared" si="25"/>
        <v>Extensão de cotovelo (cabo)</v>
      </c>
      <c r="R126" s="11" t="str">
        <f t="shared" si="25"/>
        <v>AnteBraço</v>
      </c>
      <c r="S126" s="11" t="str">
        <f t="shared" si="25"/>
        <v>Rosca direta peg. pro.</v>
      </c>
      <c r="T126" s="11" t="str">
        <f t="shared" si="25"/>
        <v xml:space="preserve">Glúteo </v>
      </c>
      <c r="U126" s="11">
        <f t="shared" si="25"/>
        <v>0</v>
      </c>
      <c r="V126" s="12" t="str">
        <f t="shared" si="25"/>
        <v xml:space="preserve">Abdutor </v>
      </c>
      <c r="W126" s="11" t="str">
        <f t="shared" si="25"/>
        <v>Abdutor cabo</v>
      </c>
      <c r="X126" s="12" t="str">
        <f t="shared" si="25"/>
        <v xml:space="preserve">Adutor </v>
      </c>
      <c r="Y126" s="11" t="str">
        <f t="shared" si="25"/>
        <v>Adutor cabo</v>
      </c>
      <c r="Z126" s="12" t="str">
        <f t="shared" si="25"/>
        <v>Coxa (Ant)</v>
      </c>
      <c r="AA126" s="11" t="str">
        <f t="shared" si="25"/>
        <v>Extensão de perna</v>
      </c>
      <c r="AB126" s="12" t="str">
        <f t="shared" si="25"/>
        <v>Coxa (Pos)</v>
      </c>
      <c r="AC126" s="11" t="str">
        <f t="shared" si="25"/>
        <v>Flexora em pé</v>
      </c>
      <c r="AD126" s="12" t="str">
        <f t="shared" si="25"/>
        <v>Perna</v>
      </c>
      <c r="AE126" s="11" t="str">
        <f t="shared" si="25"/>
        <v>Burrinho maq.</v>
      </c>
      <c r="AF126" s="12" t="str">
        <f t="shared" si="25"/>
        <v>Abdominal</v>
      </c>
      <c r="AG126" s="11" t="str">
        <f t="shared" si="25"/>
        <v>Flexão lateral</v>
      </c>
    </row>
    <row r="127" spans="1:33" x14ac:dyDescent="0.25">
      <c r="A127" s="344"/>
      <c r="B127" s="11">
        <f t="shared" si="26"/>
        <v>0</v>
      </c>
      <c r="C127" s="11" t="str">
        <f t="shared" si="27"/>
        <v xml:space="preserve"> </v>
      </c>
      <c r="D127" s="11" t="str">
        <f t="shared" si="25"/>
        <v xml:space="preserve">Trapézio </v>
      </c>
      <c r="E127" s="11">
        <f t="shared" si="25"/>
        <v>0</v>
      </c>
      <c r="F127" s="11" t="str">
        <f t="shared" si="25"/>
        <v>Ombro (Cla/Acr)</v>
      </c>
      <c r="G127" s="11">
        <f t="shared" si="25"/>
        <v>0</v>
      </c>
      <c r="H127" s="12" t="str">
        <f t="shared" si="25"/>
        <v>Ombro (Esp)</v>
      </c>
      <c r="I127" s="11">
        <f t="shared" si="25"/>
        <v>0</v>
      </c>
      <c r="J127" s="12" t="str">
        <f t="shared" si="25"/>
        <v>Costa</v>
      </c>
      <c r="K127" s="11" t="str">
        <f t="shared" si="25"/>
        <v>Remada curvada</v>
      </c>
      <c r="L127" s="12" t="str">
        <f t="shared" si="25"/>
        <v>Peito</v>
      </c>
      <c r="M127" s="11" t="str">
        <f t="shared" si="25"/>
        <v>Crucifixo</v>
      </c>
      <c r="N127" s="12" t="str">
        <f t="shared" si="25"/>
        <v>Bíceps</v>
      </c>
      <c r="O127" s="11" t="str">
        <f t="shared" si="25"/>
        <v>Rosca scott</v>
      </c>
      <c r="P127" s="12" t="str">
        <f t="shared" si="25"/>
        <v>Tríceps</v>
      </c>
      <c r="Q127" s="11">
        <f t="shared" si="25"/>
        <v>0</v>
      </c>
      <c r="R127" s="11" t="str">
        <f t="shared" si="25"/>
        <v>AnteBraço</v>
      </c>
      <c r="S127" s="11" t="str">
        <f t="shared" si="25"/>
        <v>Extensão de cotovelo</v>
      </c>
      <c r="T127" s="11" t="str">
        <f t="shared" si="25"/>
        <v xml:space="preserve">Glúteo </v>
      </c>
      <c r="U127" s="11">
        <f t="shared" si="25"/>
        <v>0</v>
      </c>
      <c r="V127" s="12" t="str">
        <f t="shared" si="25"/>
        <v xml:space="preserve">Abdutor </v>
      </c>
      <c r="W127" s="11">
        <f t="shared" si="25"/>
        <v>0</v>
      </c>
      <c r="X127" s="12" t="str">
        <f t="shared" si="25"/>
        <v xml:space="preserve">Adutor </v>
      </c>
      <c r="Y127" s="11">
        <f t="shared" si="25"/>
        <v>0</v>
      </c>
      <c r="Z127" s="12" t="str">
        <f t="shared" si="25"/>
        <v>Coxa (Ant)</v>
      </c>
      <c r="AA127" s="11" t="str">
        <f t="shared" si="25"/>
        <v>Leg press</v>
      </c>
      <c r="AB127" s="12" t="str">
        <f t="shared" si="25"/>
        <v>Coxa (Pos)</v>
      </c>
      <c r="AC127" s="11" t="str">
        <f t="shared" si="25"/>
        <v>Flexora sentado</v>
      </c>
      <c r="AD127" s="12" t="str">
        <f t="shared" si="25"/>
        <v>Perna</v>
      </c>
      <c r="AE127" s="11" t="str">
        <f t="shared" si="25"/>
        <v>Tibial</v>
      </c>
      <c r="AF127" s="12" t="str">
        <f t="shared" si="25"/>
        <v>Abdominal</v>
      </c>
      <c r="AG127" s="11">
        <f t="shared" si="25"/>
        <v>0</v>
      </c>
    </row>
    <row r="128" spans="1:33" x14ac:dyDescent="0.25">
      <c r="A128" s="344"/>
      <c r="B128" s="11">
        <f t="shared" si="26"/>
        <v>0</v>
      </c>
      <c r="C128" s="11" t="str">
        <f t="shared" si="27"/>
        <v xml:space="preserve"> </v>
      </c>
      <c r="D128" s="11" t="str">
        <f t="shared" si="25"/>
        <v xml:space="preserve">Trapézio </v>
      </c>
      <c r="E128" s="11">
        <f t="shared" si="25"/>
        <v>0</v>
      </c>
      <c r="F128" s="11" t="str">
        <f t="shared" si="25"/>
        <v>Ombro (Cla/Acr)</v>
      </c>
      <c r="G128" s="11">
        <f t="shared" si="25"/>
        <v>0</v>
      </c>
      <c r="H128" s="12" t="str">
        <f t="shared" si="25"/>
        <v>Ombro (Esp)</v>
      </c>
      <c r="I128" s="11">
        <f t="shared" si="25"/>
        <v>0</v>
      </c>
      <c r="J128" s="12" t="str">
        <f t="shared" si="25"/>
        <v>Costa</v>
      </c>
      <c r="K128" s="11" t="str">
        <f t="shared" si="25"/>
        <v>Levantamento terra</v>
      </c>
      <c r="L128" s="12" t="str">
        <f t="shared" si="25"/>
        <v>Peito</v>
      </c>
      <c r="M128" s="11" t="str">
        <f t="shared" si="25"/>
        <v>Cross over</v>
      </c>
      <c r="N128" s="12" t="str">
        <f t="shared" si="25"/>
        <v>Bíceps</v>
      </c>
      <c r="O128" s="11">
        <f t="shared" si="25"/>
        <v>0</v>
      </c>
      <c r="P128" s="12" t="str">
        <f t="shared" si="25"/>
        <v>Tríceps</v>
      </c>
      <c r="Q128" s="11">
        <f t="shared" si="25"/>
        <v>0</v>
      </c>
      <c r="R128" s="11" t="str">
        <f t="shared" si="25"/>
        <v>AnteBraço</v>
      </c>
      <c r="S128" s="11" t="str">
        <f t="shared" si="25"/>
        <v>Extensão cot. uni.</v>
      </c>
      <c r="T128" s="11" t="str">
        <f t="shared" si="25"/>
        <v xml:space="preserve">Glúteo </v>
      </c>
      <c r="U128" s="11">
        <f t="shared" si="25"/>
        <v>0</v>
      </c>
      <c r="V128" s="12" t="str">
        <f t="shared" si="25"/>
        <v xml:space="preserve">Abdutor </v>
      </c>
      <c r="W128" s="11">
        <f t="shared" si="25"/>
        <v>0</v>
      </c>
      <c r="X128" s="12" t="str">
        <f t="shared" si="25"/>
        <v xml:space="preserve">Adutor </v>
      </c>
      <c r="Y128" s="11">
        <f t="shared" si="25"/>
        <v>0</v>
      </c>
      <c r="Z128" s="12" t="str">
        <f t="shared" si="25"/>
        <v>Coxa (Ant)</v>
      </c>
      <c r="AA128" s="11" t="str">
        <f t="shared" si="25"/>
        <v>Avanço</v>
      </c>
      <c r="AB128" s="12" t="str">
        <f t="shared" si="25"/>
        <v>Coxa (Pos)</v>
      </c>
      <c r="AC128" s="11">
        <f t="shared" si="25"/>
        <v>0</v>
      </c>
      <c r="AD128" s="12" t="str">
        <f t="shared" si="25"/>
        <v>Perna</v>
      </c>
      <c r="AE128" s="11">
        <f t="shared" si="25"/>
        <v>0</v>
      </c>
      <c r="AF128" s="12" t="str">
        <f t="shared" si="25"/>
        <v>Abdominal</v>
      </c>
      <c r="AG128" s="11">
        <f t="shared" si="25"/>
        <v>0</v>
      </c>
    </row>
    <row r="129" spans="1:33" x14ac:dyDescent="0.25">
      <c r="A129" s="344"/>
      <c r="B129" s="11">
        <f t="shared" si="26"/>
        <v>0</v>
      </c>
      <c r="C129" s="11" t="str">
        <f t="shared" si="27"/>
        <v xml:space="preserve"> </v>
      </c>
      <c r="D129" s="11" t="str">
        <f t="shared" si="25"/>
        <v xml:space="preserve">Trapézio </v>
      </c>
      <c r="E129" s="11">
        <f t="shared" si="25"/>
        <v>0</v>
      </c>
      <c r="F129" s="11" t="str">
        <f t="shared" si="25"/>
        <v>Ombro (Cla/Acr)</v>
      </c>
      <c r="G129" s="11">
        <f t="shared" si="25"/>
        <v>0</v>
      </c>
      <c r="H129" s="12" t="str">
        <f t="shared" si="25"/>
        <v>Ombro (Esp)</v>
      </c>
      <c r="I129" s="11">
        <f t="shared" si="25"/>
        <v>0</v>
      </c>
      <c r="J129" s="12" t="str">
        <f t="shared" si="25"/>
        <v>Costa</v>
      </c>
      <c r="K129" s="11" t="str">
        <f t="shared" si="25"/>
        <v>Hiperextensão</v>
      </c>
      <c r="L129" s="12" t="str">
        <f t="shared" si="25"/>
        <v>Peito</v>
      </c>
      <c r="M129" s="11" t="str">
        <f t="shared" si="25"/>
        <v>Voador</v>
      </c>
      <c r="N129" s="12" t="str">
        <f t="shared" si="25"/>
        <v>Bíceps</v>
      </c>
      <c r="O129" s="11">
        <f t="shared" si="25"/>
        <v>0</v>
      </c>
      <c r="P129" s="12" t="str">
        <f t="shared" si="25"/>
        <v>Tríceps</v>
      </c>
      <c r="Q129" s="11">
        <f t="shared" si="25"/>
        <v>0</v>
      </c>
      <c r="R129" s="11" t="str">
        <f t="shared" si="25"/>
        <v>AnteBraço</v>
      </c>
      <c r="S129" s="11" t="str">
        <f t="shared" si="25"/>
        <v>Tríceps uni. Curvado</v>
      </c>
      <c r="T129" s="11" t="str">
        <f t="shared" si="25"/>
        <v xml:space="preserve">Glúteo </v>
      </c>
      <c r="U129" s="11">
        <f t="shared" si="25"/>
        <v>0</v>
      </c>
      <c r="V129" s="12" t="str">
        <f t="shared" si="25"/>
        <v xml:space="preserve">Abdutor </v>
      </c>
      <c r="W129" s="11">
        <f t="shared" si="25"/>
        <v>0</v>
      </c>
      <c r="X129" s="12" t="str">
        <f t="shared" si="25"/>
        <v xml:space="preserve">Adutor </v>
      </c>
      <c r="Y129" s="11">
        <f t="shared" si="25"/>
        <v>0</v>
      </c>
      <c r="Z129" s="12" t="str">
        <f t="shared" si="25"/>
        <v>Coxa (Ant)</v>
      </c>
      <c r="AA129" s="11">
        <f t="shared" si="25"/>
        <v>0</v>
      </c>
      <c r="AB129" s="12" t="str">
        <f t="shared" si="25"/>
        <v>Coxa (Pos)</v>
      </c>
      <c r="AC129" s="11">
        <f t="shared" si="25"/>
        <v>0</v>
      </c>
      <c r="AD129" s="12" t="str">
        <f t="shared" si="25"/>
        <v>Perna</v>
      </c>
      <c r="AE129" s="11">
        <f t="shared" si="25"/>
        <v>0</v>
      </c>
      <c r="AF129" s="12" t="str">
        <f t="shared" si="25"/>
        <v>Abdominal</v>
      </c>
      <c r="AG129" s="11">
        <f t="shared" si="25"/>
        <v>0</v>
      </c>
    </row>
    <row r="130" spans="1:33" x14ac:dyDescent="0.25">
      <c r="A130" s="344"/>
      <c r="B130" s="11">
        <f t="shared" si="26"/>
        <v>0</v>
      </c>
      <c r="C130" s="11" t="str">
        <f t="shared" si="27"/>
        <v xml:space="preserve"> </v>
      </c>
      <c r="D130" s="11" t="str">
        <f t="shared" si="25"/>
        <v xml:space="preserve">Trapézio </v>
      </c>
      <c r="E130" s="11">
        <f t="shared" si="25"/>
        <v>0</v>
      </c>
      <c r="F130" s="11" t="str">
        <f t="shared" si="25"/>
        <v>Ombro (Cla/Acr)</v>
      </c>
      <c r="G130" s="11">
        <f t="shared" si="25"/>
        <v>0</v>
      </c>
      <c r="H130" s="12" t="str">
        <f t="shared" si="25"/>
        <v>Ombro (Esp)</v>
      </c>
      <c r="I130" s="11">
        <f t="shared" si="25"/>
        <v>0</v>
      </c>
      <c r="J130" s="12" t="str">
        <f t="shared" si="25"/>
        <v>Costa</v>
      </c>
      <c r="K130" s="11">
        <f t="shared" si="25"/>
        <v>0</v>
      </c>
      <c r="L130" s="12" t="str">
        <f t="shared" si="25"/>
        <v>Peito</v>
      </c>
      <c r="M130" s="11" t="str">
        <f t="shared" si="25"/>
        <v>Paralelas</v>
      </c>
      <c r="N130" s="12" t="str">
        <f t="shared" si="25"/>
        <v>Bíceps</v>
      </c>
      <c r="O130" s="11">
        <f t="shared" si="25"/>
        <v>0</v>
      </c>
      <c r="P130" s="12" t="str">
        <f t="shared" si="25"/>
        <v>Tríceps</v>
      </c>
      <c r="Q130" s="11">
        <f t="shared" si="25"/>
        <v>0</v>
      </c>
      <c r="R130" s="11" t="str">
        <f t="shared" si="25"/>
        <v>AnteBraço</v>
      </c>
      <c r="S130" s="11">
        <f t="shared" si="25"/>
        <v>0</v>
      </c>
      <c r="T130" s="11" t="str">
        <f t="shared" si="25"/>
        <v xml:space="preserve">Glúteo </v>
      </c>
      <c r="U130" s="11">
        <f t="shared" si="25"/>
        <v>0</v>
      </c>
      <c r="V130" s="12" t="str">
        <f t="shared" si="25"/>
        <v xml:space="preserve">Abdutor </v>
      </c>
      <c r="W130" s="11">
        <f t="shared" si="25"/>
        <v>0</v>
      </c>
      <c r="X130" s="12" t="str">
        <f t="shared" si="25"/>
        <v xml:space="preserve">Adutor </v>
      </c>
      <c r="Y130" s="11">
        <f t="shared" si="25"/>
        <v>0</v>
      </c>
      <c r="Z130" s="12" t="str">
        <f t="shared" si="25"/>
        <v>Coxa (Ant)</v>
      </c>
      <c r="AA130" s="11">
        <f t="shared" si="25"/>
        <v>0</v>
      </c>
      <c r="AB130" s="12" t="str">
        <f t="shared" si="25"/>
        <v>Coxa (Pos)</v>
      </c>
      <c r="AC130" s="11">
        <f t="shared" si="25"/>
        <v>0</v>
      </c>
      <c r="AD130" s="12" t="str">
        <f t="shared" si="25"/>
        <v>Perna</v>
      </c>
      <c r="AE130" s="11">
        <f t="shared" si="25"/>
        <v>0</v>
      </c>
      <c r="AF130" s="12" t="str">
        <f t="shared" si="25"/>
        <v>Abdominal</v>
      </c>
      <c r="AG130" s="11">
        <f t="shared" si="25"/>
        <v>0</v>
      </c>
    </row>
    <row r="131" spans="1:33" x14ac:dyDescent="0.25">
      <c r="A131" s="344"/>
      <c r="B131" s="11">
        <f t="shared" si="26"/>
        <v>0</v>
      </c>
      <c r="C131" s="11" t="str">
        <f t="shared" si="27"/>
        <v xml:space="preserve"> </v>
      </c>
      <c r="D131" s="11" t="str">
        <f t="shared" si="25"/>
        <v xml:space="preserve">Trapézio </v>
      </c>
      <c r="E131" s="11">
        <f t="shared" si="25"/>
        <v>0</v>
      </c>
      <c r="F131" s="11" t="str">
        <f t="shared" si="25"/>
        <v>Ombro (Cla/Acr)</v>
      </c>
      <c r="G131" s="11">
        <f t="shared" si="25"/>
        <v>0</v>
      </c>
      <c r="H131" s="12" t="str">
        <f t="shared" si="25"/>
        <v>Ombro (Esp)</v>
      </c>
      <c r="I131" s="11">
        <f t="shared" si="25"/>
        <v>0</v>
      </c>
      <c r="J131" s="12" t="str">
        <f t="shared" si="25"/>
        <v>Costa</v>
      </c>
      <c r="K131" s="11">
        <f t="shared" si="25"/>
        <v>0</v>
      </c>
      <c r="L131" s="12" t="str">
        <f t="shared" si="25"/>
        <v>Peito</v>
      </c>
      <c r="M131" s="11">
        <f t="shared" si="25"/>
        <v>0</v>
      </c>
      <c r="N131" s="12" t="str">
        <f t="shared" si="25"/>
        <v>Bíceps</v>
      </c>
      <c r="O131" s="11">
        <f t="shared" si="25"/>
        <v>0</v>
      </c>
      <c r="P131" s="12" t="str">
        <f t="shared" si="25"/>
        <v>Tríceps</v>
      </c>
      <c r="Q131" s="11">
        <f t="shared" si="25"/>
        <v>0</v>
      </c>
      <c r="R131" s="11" t="str">
        <f t="shared" si="25"/>
        <v>AnteBraço</v>
      </c>
      <c r="S131" s="11">
        <f t="shared" si="25"/>
        <v>0</v>
      </c>
      <c r="T131" s="11" t="str">
        <f t="shared" si="25"/>
        <v xml:space="preserve">Glúteo </v>
      </c>
      <c r="U131" s="11">
        <f t="shared" si="25"/>
        <v>0</v>
      </c>
      <c r="V131" s="12" t="str">
        <f t="shared" si="25"/>
        <v xml:space="preserve">Abdutor </v>
      </c>
      <c r="W131" s="11">
        <f t="shared" si="25"/>
        <v>0</v>
      </c>
      <c r="X131" s="12" t="str">
        <f t="shared" si="25"/>
        <v xml:space="preserve">Adutor </v>
      </c>
      <c r="Y131" s="11">
        <f t="shared" si="25"/>
        <v>0</v>
      </c>
      <c r="Z131" s="12" t="str">
        <f t="shared" si="25"/>
        <v>Coxa (Ant)</v>
      </c>
      <c r="AA131" s="11">
        <f t="shared" si="25"/>
        <v>0</v>
      </c>
      <c r="AB131" s="12" t="str">
        <f t="shared" si="25"/>
        <v>Coxa (Pos)</v>
      </c>
      <c r="AC131" s="11">
        <f t="shared" si="25"/>
        <v>0</v>
      </c>
      <c r="AD131" s="12" t="str">
        <f t="shared" si="25"/>
        <v>Perna</v>
      </c>
      <c r="AE131" s="11">
        <f t="shared" si="25"/>
        <v>0</v>
      </c>
      <c r="AF131" s="12" t="str">
        <f t="shared" si="25"/>
        <v>Abdominal</v>
      </c>
      <c r="AG131" s="11">
        <f t="shared" si="25"/>
        <v>0</v>
      </c>
    </row>
    <row r="132" spans="1:33" x14ac:dyDescent="0.25">
      <c r="A132" s="344"/>
      <c r="B132" s="11">
        <f t="shared" si="26"/>
        <v>0</v>
      </c>
      <c r="C132" s="11" t="str">
        <f t="shared" si="27"/>
        <v xml:space="preserve"> </v>
      </c>
      <c r="D132" s="11" t="str">
        <f t="shared" si="25"/>
        <v xml:space="preserve">Trapézio </v>
      </c>
      <c r="E132" s="11">
        <f t="shared" si="25"/>
        <v>0</v>
      </c>
      <c r="F132" s="11" t="str">
        <f t="shared" si="25"/>
        <v>Ombro (Cla/Acr)</v>
      </c>
      <c r="G132" s="11">
        <f t="shared" si="25"/>
        <v>0</v>
      </c>
      <c r="H132" s="12" t="str">
        <f t="shared" si="25"/>
        <v>Ombro (Esp)</v>
      </c>
      <c r="I132" s="11">
        <f t="shared" si="25"/>
        <v>0</v>
      </c>
      <c r="J132" s="12" t="str">
        <f t="shared" si="25"/>
        <v>Costa</v>
      </c>
      <c r="K132" s="11">
        <f t="shared" si="25"/>
        <v>0</v>
      </c>
      <c r="L132" s="12" t="str">
        <f t="shared" si="25"/>
        <v>Peito</v>
      </c>
      <c r="M132" s="11">
        <f t="shared" si="25"/>
        <v>0</v>
      </c>
      <c r="N132" s="12" t="str">
        <f t="shared" si="25"/>
        <v>Bíceps</v>
      </c>
      <c r="O132" s="11">
        <f t="shared" si="25"/>
        <v>0</v>
      </c>
      <c r="P132" s="12" t="str">
        <f t="shared" si="25"/>
        <v>Tríceps</v>
      </c>
      <c r="Q132" s="11">
        <f t="shared" si="25"/>
        <v>0</v>
      </c>
      <c r="R132" s="11" t="str">
        <f t="shared" si="25"/>
        <v>AnteBraço</v>
      </c>
      <c r="S132" s="11">
        <f t="shared" ref="D132:AG140" si="28">S112</f>
        <v>0</v>
      </c>
      <c r="T132" s="11" t="str">
        <f t="shared" si="28"/>
        <v xml:space="preserve">Glúteo </v>
      </c>
      <c r="U132" s="11">
        <f t="shared" si="28"/>
        <v>0</v>
      </c>
      <c r="V132" s="12" t="str">
        <f t="shared" si="28"/>
        <v xml:space="preserve">Abdutor </v>
      </c>
      <c r="W132" s="11">
        <f t="shared" si="28"/>
        <v>0</v>
      </c>
      <c r="X132" s="12" t="str">
        <f t="shared" si="28"/>
        <v xml:space="preserve">Adutor </v>
      </c>
      <c r="Y132" s="11">
        <f t="shared" si="28"/>
        <v>0</v>
      </c>
      <c r="Z132" s="12" t="str">
        <f t="shared" si="28"/>
        <v>Coxa (Ant)</v>
      </c>
      <c r="AA132" s="11">
        <f t="shared" si="28"/>
        <v>0</v>
      </c>
      <c r="AB132" s="12" t="str">
        <f t="shared" si="28"/>
        <v>Coxa (Pos)</v>
      </c>
      <c r="AC132" s="11">
        <f t="shared" si="28"/>
        <v>0</v>
      </c>
      <c r="AD132" s="12" t="str">
        <f t="shared" si="28"/>
        <v>Perna</v>
      </c>
      <c r="AE132" s="11">
        <f t="shared" si="28"/>
        <v>0</v>
      </c>
      <c r="AF132" s="12" t="str">
        <f t="shared" si="28"/>
        <v>Abdominal</v>
      </c>
      <c r="AG132" s="11">
        <f t="shared" si="28"/>
        <v>0</v>
      </c>
    </row>
    <row r="133" spans="1:33" x14ac:dyDescent="0.25">
      <c r="A133" s="344"/>
      <c r="B133" s="11">
        <f t="shared" si="26"/>
        <v>0</v>
      </c>
      <c r="C133" s="11" t="str">
        <f t="shared" si="27"/>
        <v xml:space="preserve"> </v>
      </c>
      <c r="D133" s="11" t="str">
        <f t="shared" si="28"/>
        <v xml:space="preserve">Trapézio </v>
      </c>
      <c r="E133" s="11">
        <f t="shared" si="28"/>
        <v>0</v>
      </c>
      <c r="F133" s="11" t="str">
        <f t="shared" si="28"/>
        <v>Ombro (Cla/Acr)</v>
      </c>
      <c r="G133" s="11">
        <f t="shared" si="28"/>
        <v>0</v>
      </c>
      <c r="H133" s="12" t="str">
        <f t="shared" si="28"/>
        <v>Ombro (Esp)</v>
      </c>
      <c r="I133" s="11">
        <f t="shared" si="28"/>
        <v>0</v>
      </c>
      <c r="J133" s="12" t="str">
        <f t="shared" si="28"/>
        <v>Costa</v>
      </c>
      <c r="K133" s="11">
        <f t="shared" si="28"/>
        <v>0</v>
      </c>
      <c r="L133" s="12" t="str">
        <f t="shared" si="28"/>
        <v>Peito</v>
      </c>
      <c r="M133" s="11">
        <f t="shared" si="28"/>
        <v>0</v>
      </c>
      <c r="N133" s="12" t="str">
        <f t="shared" si="28"/>
        <v>Bíceps</v>
      </c>
      <c r="O133" s="11">
        <f t="shared" si="28"/>
        <v>0</v>
      </c>
      <c r="P133" s="12" t="str">
        <f t="shared" si="28"/>
        <v>Tríceps</v>
      </c>
      <c r="Q133" s="11">
        <f t="shared" si="28"/>
        <v>0</v>
      </c>
      <c r="R133" s="11" t="str">
        <f t="shared" si="28"/>
        <v>AnteBraço</v>
      </c>
      <c r="S133" s="11">
        <f t="shared" si="28"/>
        <v>0</v>
      </c>
      <c r="T133" s="11" t="str">
        <f t="shared" si="28"/>
        <v xml:space="preserve">Glúteo </v>
      </c>
      <c r="U133" s="11">
        <f t="shared" si="28"/>
        <v>0</v>
      </c>
      <c r="V133" s="12" t="str">
        <f t="shared" si="28"/>
        <v xml:space="preserve">Abdutor </v>
      </c>
      <c r="W133" s="11">
        <f t="shared" si="28"/>
        <v>0</v>
      </c>
      <c r="X133" s="12" t="str">
        <f t="shared" si="28"/>
        <v xml:space="preserve">Adutor </v>
      </c>
      <c r="Y133" s="11">
        <f t="shared" si="28"/>
        <v>0</v>
      </c>
      <c r="Z133" s="12" t="str">
        <f t="shared" si="28"/>
        <v>Coxa (Ant)</v>
      </c>
      <c r="AA133" s="11">
        <f t="shared" si="28"/>
        <v>0</v>
      </c>
      <c r="AB133" s="12" t="str">
        <f t="shared" si="28"/>
        <v>Coxa (Pos)</v>
      </c>
      <c r="AC133" s="11">
        <f t="shared" si="28"/>
        <v>0</v>
      </c>
      <c r="AD133" s="12" t="str">
        <f t="shared" si="28"/>
        <v>Perna</v>
      </c>
      <c r="AE133" s="11">
        <f t="shared" si="28"/>
        <v>0</v>
      </c>
      <c r="AF133" s="12" t="str">
        <f t="shared" si="28"/>
        <v>Abdominal</v>
      </c>
      <c r="AG133" s="11">
        <f t="shared" si="28"/>
        <v>0</v>
      </c>
    </row>
    <row r="134" spans="1:33" x14ac:dyDescent="0.25">
      <c r="A134" s="344"/>
      <c r="B134" s="11">
        <f t="shared" si="26"/>
        <v>0</v>
      </c>
      <c r="C134" s="11" t="str">
        <f t="shared" si="27"/>
        <v xml:space="preserve"> </v>
      </c>
      <c r="D134" s="11" t="str">
        <f t="shared" si="28"/>
        <v xml:space="preserve">Trapézio </v>
      </c>
      <c r="E134" s="11">
        <f t="shared" si="28"/>
        <v>0</v>
      </c>
      <c r="F134" s="11" t="str">
        <f t="shared" si="28"/>
        <v>Ombro (Cla/Acr)</v>
      </c>
      <c r="G134" s="11">
        <f t="shared" si="28"/>
        <v>0</v>
      </c>
      <c r="H134" s="12" t="str">
        <f t="shared" si="28"/>
        <v>Ombro (Esp)</v>
      </c>
      <c r="I134" s="11">
        <f t="shared" si="28"/>
        <v>0</v>
      </c>
      <c r="J134" s="12" t="str">
        <f t="shared" si="28"/>
        <v>Costa</v>
      </c>
      <c r="K134" s="11">
        <f t="shared" si="28"/>
        <v>0</v>
      </c>
      <c r="L134" s="12" t="str">
        <f t="shared" si="28"/>
        <v>Peito</v>
      </c>
      <c r="M134" s="11">
        <f t="shared" si="28"/>
        <v>0</v>
      </c>
      <c r="N134" s="12" t="str">
        <f t="shared" si="28"/>
        <v>Bíceps</v>
      </c>
      <c r="O134" s="11">
        <f t="shared" si="28"/>
        <v>0</v>
      </c>
      <c r="P134" s="12" t="str">
        <f t="shared" si="28"/>
        <v>Tríceps</v>
      </c>
      <c r="Q134" s="11">
        <f t="shared" si="28"/>
        <v>0</v>
      </c>
      <c r="R134" s="11" t="str">
        <f t="shared" si="28"/>
        <v>AnteBraço</v>
      </c>
      <c r="S134" s="11">
        <f t="shared" si="28"/>
        <v>0</v>
      </c>
      <c r="T134" s="11" t="str">
        <f t="shared" si="28"/>
        <v xml:space="preserve">Glúteo </v>
      </c>
      <c r="U134" s="11">
        <f t="shared" si="28"/>
        <v>0</v>
      </c>
      <c r="V134" s="12" t="str">
        <f t="shared" si="28"/>
        <v xml:space="preserve">Abdutor </v>
      </c>
      <c r="W134" s="11">
        <f t="shared" si="28"/>
        <v>0</v>
      </c>
      <c r="X134" s="12" t="str">
        <f t="shared" si="28"/>
        <v xml:space="preserve">Adutor </v>
      </c>
      <c r="Y134" s="11">
        <f t="shared" si="28"/>
        <v>0</v>
      </c>
      <c r="Z134" s="12" t="str">
        <f t="shared" si="28"/>
        <v>Coxa (Ant)</v>
      </c>
      <c r="AA134" s="11">
        <f t="shared" si="28"/>
        <v>0</v>
      </c>
      <c r="AB134" s="12" t="str">
        <f t="shared" si="28"/>
        <v>Coxa (Pos)</v>
      </c>
      <c r="AC134" s="11">
        <f t="shared" si="28"/>
        <v>0</v>
      </c>
      <c r="AD134" s="12" t="str">
        <f t="shared" si="28"/>
        <v>Perna</v>
      </c>
      <c r="AE134" s="11">
        <f t="shared" si="28"/>
        <v>0</v>
      </c>
      <c r="AF134" s="12" t="str">
        <f t="shared" si="28"/>
        <v>Abdominal</v>
      </c>
      <c r="AG134" s="11">
        <f t="shared" si="28"/>
        <v>0</v>
      </c>
    </row>
    <row r="135" spans="1:33" x14ac:dyDescent="0.25">
      <c r="A135" s="344"/>
      <c r="B135" s="11">
        <f t="shared" si="26"/>
        <v>0</v>
      </c>
      <c r="C135" s="11" t="str">
        <f t="shared" si="27"/>
        <v xml:space="preserve"> </v>
      </c>
      <c r="D135" s="11" t="str">
        <f t="shared" si="28"/>
        <v xml:space="preserve">Trapézio </v>
      </c>
      <c r="E135" s="11">
        <f t="shared" si="28"/>
        <v>0</v>
      </c>
      <c r="F135" s="11" t="str">
        <f t="shared" si="28"/>
        <v>Ombro (Cla/Acr)</v>
      </c>
      <c r="G135" s="11">
        <f t="shared" si="28"/>
        <v>0</v>
      </c>
      <c r="H135" s="12" t="str">
        <f t="shared" si="28"/>
        <v>Ombro (Esp)</v>
      </c>
      <c r="I135" s="11">
        <f t="shared" si="28"/>
        <v>0</v>
      </c>
      <c r="J135" s="12" t="str">
        <f t="shared" si="28"/>
        <v>Costa</v>
      </c>
      <c r="K135" s="11">
        <f t="shared" si="28"/>
        <v>0</v>
      </c>
      <c r="L135" s="12" t="str">
        <f t="shared" si="28"/>
        <v>Peito</v>
      </c>
      <c r="M135" s="11">
        <f t="shared" si="28"/>
        <v>0</v>
      </c>
      <c r="N135" s="12" t="str">
        <f t="shared" si="28"/>
        <v>Bíceps</v>
      </c>
      <c r="O135" s="11">
        <f t="shared" si="28"/>
        <v>0</v>
      </c>
      <c r="P135" s="12" t="str">
        <f t="shared" si="28"/>
        <v>Tríceps</v>
      </c>
      <c r="Q135" s="11">
        <f t="shared" si="28"/>
        <v>0</v>
      </c>
      <c r="R135" s="11" t="str">
        <f t="shared" si="28"/>
        <v>AnteBraço</v>
      </c>
      <c r="S135" s="11">
        <f t="shared" si="28"/>
        <v>0</v>
      </c>
      <c r="T135" s="11" t="str">
        <f t="shared" si="28"/>
        <v xml:space="preserve">Glúteo </v>
      </c>
      <c r="U135" s="11">
        <f t="shared" si="28"/>
        <v>0</v>
      </c>
      <c r="V135" s="12" t="str">
        <f t="shared" si="28"/>
        <v xml:space="preserve">Abdutor </v>
      </c>
      <c r="W135" s="11">
        <f t="shared" si="28"/>
        <v>0</v>
      </c>
      <c r="X135" s="12" t="str">
        <f t="shared" si="28"/>
        <v xml:space="preserve">Adutor </v>
      </c>
      <c r="Y135" s="11">
        <f t="shared" si="28"/>
        <v>0</v>
      </c>
      <c r="Z135" s="12" t="str">
        <f t="shared" si="28"/>
        <v>Coxa (Ant)</v>
      </c>
      <c r="AA135" s="11">
        <f t="shared" si="28"/>
        <v>0</v>
      </c>
      <c r="AB135" s="12" t="str">
        <f t="shared" si="28"/>
        <v>Coxa (Pos)</v>
      </c>
      <c r="AC135" s="11">
        <f t="shared" si="28"/>
        <v>0</v>
      </c>
      <c r="AD135" s="12" t="str">
        <f t="shared" si="28"/>
        <v>Perna</v>
      </c>
      <c r="AE135" s="11">
        <f t="shared" si="28"/>
        <v>0</v>
      </c>
      <c r="AF135" s="12" t="str">
        <f t="shared" si="28"/>
        <v>Abdominal</v>
      </c>
      <c r="AG135" s="11">
        <f t="shared" si="28"/>
        <v>0</v>
      </c>
    </row>
    <row r="136" spans="1:33" x14ac:dyDescent="0.25">
      <c r="A136" s="344"/>
      <c r="B136" s="11">
        <f t="shared" si="26"/>
        <v>0</v>
      </c>
      <c r="C136" s="11" t="str">
        <f t="shared" si="27"/>
        <v xml:space="preserve"> </v>
      </c>
      <c r="D136" s="11" t="str">
        <f t="shared" si="28"/>
        <v xml:space="preserve">Trapézio </v>
      </c>
      <c r="E136" s="11">
        <f t="shared" si="28"/>
        <v>0</v>
      </c>
      <c r="F136" s="11" t="str">
        <f t="shared" si="28"/>
        <v>Ombro (Cla/Acr)</v>
      </c>
      <c r="G136" s="11">
        <f t="shared" si="28"/>
        <v>0</v>
      </c>
      <c r="H136" s="12" t="str">
        <f t="shared" si="28"/>
        <v>Ombro (Esp)</v>
      </c>
      <c r="I136" s="11">
        <f t="shared" si="28"/>
        <v>0</v>
      </c>
      <c r="J136" s="12" t="str">
        <f t="shared" si="28"/>
        <v>Costa</v>
      </c>
      <c r="K136" s="11">
        <f t="shared" si="28"/>
        <v>0</v>
      </c>
      <c r="L136" s="12" t="str">
        <f t="shared" si="28"/>
        <v>Peito</v>
      </c>
      <c r="M136" s="11">
        <f t="shared" si="28"/>
        <v>0</v>
      </c>
      <c r="N136" s="12" t="str">
        <f t="shared" si="28"/>
        <v>Bíceps</v>
      </c>
      <c r="O136" s="11">
        <f t="shared" si="28"/>
        <v>0</v>
      </c>
      <c r="P136" s="12" t="str">
        <f t="shared" si="28"/>
        <v>Tríceps</v>
      </c>
      <c r="Q136" s="11">
        <f t="shared" si="28"/>
        <v>0</v>
      </c>
      <c r="R136" s="11" t="str">
        <f t="shared" si="28"/>
        <v>AnteBraço</v>
      </c>
      <c r="S136" s="11">
        <f t="shared" si="28"/>
        <v>0</v>
      </c>
      <c r="T136" s="11" t="str">
        <f t="shared" si="28"/>
        <v xml:space="preserve">Glúteo </v>
      </c>
      <c r="U136" s="11">
        <f t="shared" si="28"/>
        <v>0</v>
      </c>
      <c r="V136" s="12" t="str">
        <f t="shared" si="28"/>
        <v xml:space="preserve">Abdutor </v>
      </c>
      <c r="W136" s="11">
        <f t="shared" si="28"/>
        <v>0</v>
      </c>
      <c r="X136" s="12" t="str">
        <f t="shared" si="28"/>
        <v xml:space="preserve">Adutor </v>
      </c>
      <c r="Y136" s="11">
        <f t="shared" si="28"/>
        <v>0</v>
      </c>
      <c r="Z136" s="12" t="str">
        <f t="shared" si="28"/>
        <v>Coxa (Ant)</v>
      </c>
      <c r="AA136" s="11">
        <f t="shared" si="28"/>
        <v>0</v>
      </c>
      <c r="AB136" s="12" t="str">
        <f t="shared" si="28"/>
        <v>Coxa (Pos)</v>
      </c>
      <c r="AC136" s="11">
        <f t="shared" si="28"/>
        <v>0</v>
      </c>
      <c r="AD136" s="12" t="str">
        <f t="shared" si="28"/>
        <v>Perna</v>
      </c>
      <c r="AE136" s="11">
        <f t="shared" si="28"/>
        <v>0</v>
      </c>
      <c r="AF136" s="12" t="str">
        <f t="shared" si="28"/>
        <v>Abdominal</v>
      </c>
      <c r="AG136" s="11">
        <f t="shared" si="28"/>
        <v>0</v>
      </c>
    </row>
    <row r="137" spans="1:33" x14ac:dyDescent="0.25">
      <c r="A137" s="344"/>
      <c r="B137" s="11">
        <f t="shared" si="26"/>
        <v>0</v>
      </c>
      <c r="C137" s="11" t="str">
        <f t="shared" si="27"/>
        <v xml:space="preserve"> </v>
      </c>
      <c r="D137" s="11" t="str">
        <f t="shared" si="28"/>
        <v xml:space="preserve">Trapézio </v>
      </c>
      <c r="E137" s="11">
        <f t="shared" si="28"/>
        <v>0</v>
      </c>
      <c r="F137" s="11" t="str">
        <f t="shared" si="28"/>
        <v>Ombro (Cla/Acr)</v>
      </c>
      <c r="G137" s="11">
        <f t="shared" si="28"/>
        <v>0</v>
      </c>
      <c r="H137" s="12" t="str">
        <f t="shared" si="28"/>
        <v>Ombro (Esp)</v>
      </c>
      <c r="I137" s="11">
        <f t="shared" si="28"/>
        <v>0</v>
      </c>
      <c r="J137" s="12" t="str">
        <f t="shared" si="28"/>
        <v>Costa</v>
      </c>
      <c r="K137" s="11">
        <f t="shared" si="28"/>
        <v>0</v>
      </c>
      <c r="L137" s="12" t="str">
        <f t="shared" si="28"/>
        <v>Peito</v>
      </c>
      <c r="M137" s="11">
        <f t="shared" si="28"/>
        <v>0</v>
      </c>
      <c r="N137" s="12" t="str">
        <f t="shared" si="28"/>
        <v>Bíceps</v>
      </c>
      <c r="O137" s="11">
        <f t="shared" si="28"/>
        <v>0</v>
      </c>
      <c r="P137" s="12" t="str">
        <f t="shared" si="28"/>
        <v>Tríceps</v>
      </c>
      <c r="Q137" s="11">
        <f t="shared" si="28"/>
        <v>0</v>
      </c>
      <c r="R137" s="11" t="str">
        <f t="shared" si="28"/>
        <v>AnteBraço</v>
      </c>
      <c r="S137" s="11">
        <f t="shared" si="28"/>
        <v>0</v>
      </c>
      <c r="T137" s="11" t="str">
        <f t="shared" si="28"/>
        <v xml:space="preserve">Glúteo </v>
      </c>
      <c r="U137" s="11">
        <f t="shared" si="28"/>
        <v>0</v>
      </c>
      <c r="V137" s="12" t="str">
        <f t="shared" si="28"/>
        <v xml:space="preserve">Abdutor </v>
      </c>
      <c r="W137" s="11">
        <f t="shared" si="28"/>
        <v>0</v>
      </c>
      <c r="X137" s="12" t="str">
        <f t="shared" si="28"/>
        <v xml:space="preserve">Adutor </v>
      </c>
      <c r="Y137" s="11">
        <f t="shared" si="28"/>
        <v>0</v>
      </c>
      <c r="Z137" s="12" t="str">
        <f t="shared" si="28"/>
        <v>Coxa (Ant)</v>
      </c>
      <c r="AA137" s="11">
        <f t="shared" si="28"/>
        <v>0</v>
      </c>
      <c r="AB137" s="12" t="str">
        <f t="shared" si="28"/>
        <v>Coxa (Pos)</v>
      </c>
      <c r="AC137" s="11">
        <f t="shared" si="28"/>
        <v>0</v>
      </c>
      <c r="AD137" s="12" t="str">
        <f t="shared" si="28"/>
        <v>Perna</v>
      </c>
      <c r="AE137" s="11">
        <f t="shared" si="28"/>
        <v>0</v>
      </c>
      <c r="AF137" s="12" t="str">
        <f t="shared" si="28"/>
        <v>Abdominal</v>
      </c>
      <c r="AG137" s="11">
        <f t="shared" si="28"/>
        <v>0</v>
      </c>
    </row>
    <row r="138" spans="1:33" x14ac:dyDescent="0.25">
      <c r="A138" s="344"/>
      <c r="B138" s="11">
        <f t="shared" si="26"/>
        <v>0</v>
      </c>
      <c r="C138" s="11" t="str">
        <f t="shared" si="27"/>
        <v xml:space="preserve"> </v>
      </c>
      <c r="D138" s="11" t="str">
        <f t="shared" si="28"/>
        <v xml:space="preserve">Trapézio </v>
      </c>
      <c r="E138" s="11">
        <f t="shared" si="28"/>
        <v>0</v>
      </c>
      <c r="F138" s="11" t="str">
        <f t="shared" si="28"/>
        <v>Ombro (Cla/Acr)</v>
      </c>
      <c r="G138" s="11">
        <f t="shared" si="28"/>
        <v>0</v>
      </c>
      <c r="H138" s="12" t="str">
        <f t="shared" si="28"/>
        <v>Ombro (Esp)</v>
      </c>
      <c r="I138" s="11">
        <f t="shared" si="28"/>
        <v>0</v>
      </c>
      <c r="J138" s="12" t="str">
        <f t="shared" si="28"/>
        <v>Costa</v>
      </c>
      <c r="K138" s="11">
        <f t="shared" si="28"/>
        <v>0</v>
      </c>
      <c r="L138" s="12" t="str">
        <f t="shared" si="28"/>
        <v>Peito</v>
      </c>
      <c r="M138" s="11">
        <f t="shared" si="28"/>
        <v>0</v>
      </c>
      <c r="N138" s="12" t="str">
        <f t="shared" si="28"/>
        <v>Bíceps</v>
      </c>
      <c r="O138" s="11">
        <f t="shared" si="28"/>
        <v>0</v>
      </c>
      <c r="P138" s="12" t="str">
        <f t="shared" si="28"/>
        <v>Tríceps</v>
      </c>
      <c r="Q138" s="11">
        <f t="shared" si="28"/>
        <v>0</v>
      </c>
      <c r="R138" s="11" t="str">
        <f t="shared" si="28"/>
        <v>AnteBraço</v>
      </c>
      <c r="S138" s="11">
        <f t="shared" si="28"/>
        <v>0</v>
      </c>
      <c r="T138" s="11" t="str">
        <f t="shared" si="28"/>
        <v xml:space="preserve">Glúteo </v>
      </c>
      <c r="U138" s="11">
        <f t="shared" si="28"/>
        <v>0</v>
      </c>
      <c r="V138" s="12" t="str">
        <f t="shared" si="28"/>
        <v xml:space="preserve">Abdutor </v>
      </c>
      <c r="W138" s="11">
        <f t="shared" si="28"/>
        <v>0</v>
      </c>
      <c r="X138" s="12" t="str">
        <f t="shared" si="28"/>
        <v xml:space="preserve">Adutor </v>
      </c>
      <c r="Y138" s="11">
        <f t="shared" si="28"/>
        <v>0</v>
      </c>
      <c r="Z138" s="12" t="str">
        <f t="shared" si="28"/>
        <v>Coxa (Ant)</v>
      </c>
      <c r="AA138" s="11">
        <f t="shared" si="28"/>
        <v>0</v>
      </c>
      <c r="AB138" s="12" t="str">
        <f t="shared" si="28"/>
        <v>Coxa (Pos)</v>
      </c>
      <c r="AC138" s="11">
        <f t="shared" si="28"/>
        <v>0</v>
      </c>
      <c r="AD138" s="12" t="str">
        <f t="shared" si="28"/>
        <v>Perna</v>
      </c>
      <c r="AE138" s="11">
        <f t="shared" si="28"/>
        <v>0</v>
      </c>
      <c r="AF138" s="12" t="str">
        <f t="shared" si="28"/>
        <v>Abdominal</v>
      </c>
      <c r="AG138" s="11">
        <f t="shared" si="28"/>
        <v>0</v>
      </c>
    </row>
    <row r="139" spans="1:33" x14ac:dyDescent="0.25">
      <c r="A139" s="344"/>
      <c r="B139" s="11">
        <f t="shared" si="26"/>
        <v>0</v>
      </c>
      <c r="C139" s="11" t="str">
        <f t="shared" si="27"/>
        <v xml:space="preserve"> </v>
      </c>
      <c r="D139" s="11" t="str">
        <f t="shared" si="28"/>
        <v xml:space="preserve">Trapézio </v>
      </c>
      <c r="E139" s="11">
        <f t="shared" si="28"/>
        <v>0</v>
      </c>
      <c r="F139" s="11" t="str">
        <f t="shared" si="28"/>
        <v>Ombro (Cla/Acr)</v>
      </c>
      <c r="G139" s="11">
        <f t="shared" si="28"/>
        <v>0</v>
      </c>
      <c r="H139" s="12" t="str">
        <f t="shared" si="28"/>
        <v>Ombro (Esp)</v>
      </c>
      <c r="I139" s="11">
        <f t="shared" si="28"/>
        <v>0</v>
      </c>
      <c r="J139" s="12" t="str">
        <f t="shared" si="28"/>
        <v>Costa</v>
      </c>
      <c r="K139" s="11">
        <f t="shared" si="28"/>
        <v>0</v>
      </c>
      <c r="L139" s="12" t="str">
        <f t="shared" si="28"/>
        <v>Peito</v>
      </c>
      <c r="M139" s="11">
        <f t="shared" si="28"/>
        <v>0</v>
      </c>
      <c r="N139" s="12" t="str">
        <f t="shared" si="28"/>
        <v>Bíceps</v>
      </c>
      <c r="O139" s="11">
        <f t="shared" si="28"/>
        <v>0</v>
      </c>
      <c r="P139" s="12" t="str">
        <f t="shared" si="28"/>
        <v>Tríceps</v>
      </c>
      <c r="Q139" s="11">
        <f t="shared" si="28"/>
        <v>0</v>
      </c>
      <c r="R139" s="11" t="str">
        <f t="shared" si="28"/>
        <v>AnteBraço</v>
      </c>
      <c r="S139" s="11">
        <f t="shared" si="28"/>
        <v>0</v>
      </c>
      <c r="T139" s="11" t="str">
        <f t="shared" si="28"/>
        <v xml:space="preserve">Glúteo </v>
      </c>
      <c r="U139" s="11">
        <f t="shared" si="28"/>
        <v>0</v>
      </c>
      <c r="V139" s="12" t="str">
        <f t="shared" si="28"/>
        <v xml:space="preserve">Abdutor </v>
      </c>
      <c r="W139" s="11">
        <f t="shared" si="28"/>
        <v>0</v>
      </c>
      <c r="X139" s="12" t="str">
        <f t="shared" si="28"/>
        <v xml:space="preserve">Adutor </v>
      </c>
      <c r="Y139" s="11">
        <f t="shared" si="28"/>
        <v>0</v>
      </c>
      <c r="Z139" s="12" t="str">
        <f t="shared" si="28"/>
        <v>Coxa (Ant)</v>
      </c>
      <c r="AA139" s="11">
        <f t="shared" si="28"/>
        <v>0</v>
      </c>
      <c r="AB139" s="12" t="str">
        <f t="shared" si="28"/>
        <v>Coxa (Pos)</v>
      </c>
      <c r="AC139" s="11">
        <f t="shared" si="28"/>
        <v>0</v>
      </c>
      <c r="AD139" s="12" t="str">
        <f t="shared" si="28"/>
        <v>Perna</v>
      </c>
      <c r="AE139" s="11">
        <f t="shared" si="28"/>
        <v>0</v>
      </c>
      <c r="AF139" s="12" t="str">
        <f t="shared" si="28"/>
        <v>Abdominal</v>
      </c>
      <c r="AG139" s="11">
        <f t="shared" si="28"/>
        <v>0</v>
      </c>
    </row>
    <row r="140" spans="1:33" x14ac:dyDescent="0.25">
      <c r="A140" s="344"/>
      <c r="B140" s="11">
        <f t="shared" si="26"/>
        <v>0</v>
      </c>
      <c r="C140" s="11" t="str">
        <f t="shared" si="27"/>
        <v xml:space="preserve"> </v>
      </c>
      <c r="D140" s="11" t="str">
        <f t="shared" si="28"/>
        <v xml:space="preserve">Trapézio </v>
      </c>
      <c r="E140" s="11">
        <f t="shared" si="28"/>
        <v>0</v>
      </c>
      <c r="F140" s="11" t="str">
        <f t="shared" si="28"/>
        <v>Ombro (Cla/Acr)</v>
      </c>
      <c r="G140" s="11">
        <f t="shared" si="28"/>
        <v>0</v>
      </c>
      <c r="H140" s="12" t="str">
        <f t="shared" si="28"/>
        <v>Ombro (Esp)</v>
      </c>
      <c r="I140" s="11">
        <f t="shared" si="28"/>
        <v>0</v>
      </c>
      <c r="J140" s="12" t="str">
        <f t="shared" si="28"/>
        <v>Costa</v>
      </c>
      <c r="K140" s="11">
        <f t="shared" si="28"/>
        <v>0</v>
      </c>
      <c r="L140" s="12" t="str">
        <f t="shared" si="28"/>
        <v>Peito</v>
      </c>
      <c r="M140" s="11">
        <f t="shared" si="28"/>
        <v>0</v>
      </c>
      <c r="N140" s="12" t="str">
        <f t="shared" si="28"/>
        <v>Bíceps</v>
      </c>
      <c r="O140" s="11">
        <f t="shared" si="28"/>
        <v>0</v>
      </c>
      <c r="P140" s="12" t="str">
        <f t="shared" si="28"/>
        <v>Tríceps</v>
      </c>
      <c r="Q140" s="11">
        <f t="shared" si="28"/>
        <v>0</v>
      </c>
      <c r="R140" s="11" t="str">
        <f t="shared" si="28"/>
        <v>AnteBraço</v>
      </c>
      <c r="S140" s="11">
        <f t="shared" si="28"/>
        <v>0</v>
      </c>
      <c r="T140" s="11" t="str">
        <f t="shared" si="28"/>
        <v xml:space="preserve">Glúteo </v>
      </c>
      <c r="U140" s="11">
        <f t="shared" si="28"/>
        <v>0</v>
      </c>
      <c r="V140" s="12" t="str">
        <f t="shared" si="28"/>
        <v xml:space="preserve">Abdutor </v>
      </c>
      <c r="W140" s="11">
        <f t="shared" si="28"/>
        <v>0</v>
      </c>
      <c r="X140" s="12" t="str">
        <f t="shared" si="28"/>
        <v xml:space="preserve">Adutor </v>
      </c>
      <c r="Y140" s="11">
        <f t="shared" si="28"/>
        <v>0</v>
      </c>
      <c r="Z140" s="12" t="str">
        <f t="shared" si="28"/>
        <v>Coxa (Ant)</v>
      </c>
      <c r="AA140" s="11">
        <f t="shared" si="28"/>
        <v>0</v>
      </c>
      <c r="AB140" s="12" t="str">
        <f t="shared" si="28"/>
        <v>Coxa (Pos)</v>
      </c>
      <c r="AC140" s="11">
        <f t="shared" si="28"/>
        <v>0</v>
      </c>
      <c r="AD140" s="12" t="str">
        <f t="shared" si="28"/>
        <v>Perna</v>
      </c>
      <c r="AE140" s="11">
        <f t="shared" si="28"/>
        <v>0</v>
      </c>
      <c r="AF140" s="12" t="str">
        <f t="shared" si="28"/>
        <v>Abdominal</v>
      </c>
      <c r="AG140" s="11">
        <f t="shared" si="28"/>
        <v>0</v>
      </c>
    </row>
    <row r="141" spans="1:3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:33" x14ac:dyDescent="0.25">
      <c r="A142" s="11" t="s">
        <v>40</v>
      </c>
      <c r="B142" s="11" t="s">
        <v>41</v>
      </c>
      <c r="C142" s="11"/>
      <c r="D142" s="341" t="str">
        <f>D122</f>
        <v xml:space="preserve">Trapézio </v>
      </c>
      <c r="E142" s="341"/>
      <c r="F142" s="341" t="str">
        <f>F122</f>
        <v>Ombro (Cla/Acr)</v>
      </c>
      <c r="G142" s="341"/>
      <c r="H142" s="341" t="str">
        <f>H122</f>
        <v>Ombro (Esp)</v>
      </c>
      <c r="I142" s="341"/>
      <c r="J142" s="341" t="str">
        <f>J122</f>
        <v>Costa</v>
      </c>
      <c r="K142" s="341"/>
      <c r="L142" s="341" t="str">
        <f>L122</f>
        <v>Peito</v>
      </c>
      <c r="M142" s="341"/>
      <c r="N142" s="341" t="str">
        <f>N122</f>
        <v>Bíceps</v>
      </c>
      <c r="O142" s="341"/>
      <c r="P142" s="341" t="str">
        <f>P122</f>
        <v>Tríceps</v>
      </c>
      <c r="Q142" s="341"/>
      <c r="R142" s="341" t="str">
        <f>R122</f>
        <v>AnteBraço</v>
      </c>
      <c r="S142" s="341"/>
      <c r="T142" s="341" t="str">
        <f>T122</f>
        <v xml:space="preserve">Glúteo </v>
      </c>
      <c r="U142" s="341"/>
      <c r="V142" s="341" t="str">
        <f>V122</f>
        <v xml:space="preserve">Abdutor </v>
      </c>
      <c r="W142" s="341"/>
      <c r="X142" s="341" t="str">
        <f>X122</f>
        <v xml:space="preserve">Adutor </v>
      </c>
      <c r="Y142" s="341"/>
      <c r="Z142" s="341" t="str">
        <f>Z122</f>
        <v>Coxa (Ant)</v>
      </c>
      <c r="AA142" s="341"/>
      <c r="AB142" s="341" t="str">
        <f>AB122</f>
        <v>Coxa (Pos)</v>
      </c>
      <c r="AC142" s="341"/>
      <c r="AD142" s="341" t="str">
        <f>AD122</f>
        <v>Perna</v>
      </c>
      <c r="AE142" s="341"/>
      <c r="AF142" s="341" t="str">
        <f>AF122</f>
        <v>Abdominal</v>
      </c>
      <c r="AG142" s="341"/>
    </row>
    <row r="143" spans="1:33" x14ac:dyDescent="0.25">
      <c r="A143" s="11"/>
      <c r="B143" s="343">
        <f>Planilha!D142</f>
        <v>0</v>
      </c>
      <c r="C143" s="34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1:33" x14ac:dyDescent="0.25">
      <c r="A144" s="344">
        <v>8</v>
      </c>
      <c r="B144" s="11">
        <f>B143</f>
        <v>0</v>
      </c>
      <c r="C144" s="11" t="str">
        <f>IF(AND(B144=D144),E144,IF(AND(B144=F144),G144,IF(AND(B144=H144),I144,IF(AND(B144=J144),K144,IF(AND(B144=L144),M144,IF(AND(B144=N144),O144,IF(AND(B144=P144),Q144,IF(AND(B144=R144),S144,IF(AND(B144=T144),U144,IF(AND(B144=V144),W144,IF(AND(B144=X144),Y144,IF(AND(B144=Z144),AA144,IF(AND(B144=AB144),AC144,IF(AND(B144=AD144),AE144,IF(AND(B144=AF144),AG144," ")))))))))))))))</f>
        <v xml:space="preserve"> </v>
      </c>
      <c r="D144" s="11" t="str">
        <f t="shared" ref="D144:AG152" si="29">D124</f>
        <v xml:space="preserve">Trapézio </v>
      </c>
      <c r="E144" s="11" t="str">
        <f t="shared" si="29"/>
        <v>Elevação de ombros</v>
      </c>
      <c r="F144" s="11" t="str">
        <f t="shared" si="29"/>
        <v>Ombro (Cla/Acr)</v>
      </c>
      <c r="G144" s="11" t="str">
        <f t="shared" si="29"/>
        <v>Desenvolvimento</v>
      </c>
      <c r="H144" s="12" t="str">
        <f t="shared" si="29"/>
        <v>Ombro (Esp)</v>
      </c>
      <c r="I144" s="11" t="str">
        <f t="shared" si="29"/>
        <v>Voador inv.</v>
      </c>
      <c r="J144" s="12" t="str">
        <f t="shared" si="29"/>
        <v>Costa</v>
      </c>
      <c r="K144" s="11" t="str">
        <f t="shared" si="29"/>
        <v>Puxada à frente</v>
      </c>
      <c r="L144" s="12" t="str">
        <f t="shared" si="29"/>
        <v>Peito</v>
      </c>
      <c r="M144" s="11" t="str">
        <f t="shared" si="29"/>
        <v>Supino</v>
      </c>
      <c r="N144" s="12" t="str">
        <f t="shared" si="29"/>
        <v>Bíceps</v>
      </c>
      <c r="O144" s="11" t="str">
        <f t="shared" si="29"/>
        <v>Rosca direta</v>
      </c>
      <c r="P144" s="12" t="str">
        <f t="shared" si="29"/>
        <v>Tríceps</v>
      </c>
      <c r="Q144" s="11" t="str">
        <f t="shared" si="29"/>
        <v>Rosca testa</v>
      </c>
      <c r="R144" s="11" t="str">
        <f t="shared" si="29"/>
        <v>AnteBraço</v>
      </c>
      <c r="S144" s="11" t="str">
        <f t="shared" si="29"/>
        <v>Rosca punho</v>
      </c>
      <c r="T144" s="11" t="str">
        <f t="shared" si="29"/>
        <v xml:space="preserve">Glúteo </v>
      </c>
      <c r="U144" s="11" t="str">
        <f t="shared" si="29"/>
        <v>Glúteo em pé</v>
      </c>
      <c r="V144" s="12" t="str">
        <f t="shared" si="29"/>
        <v xml:space="preserve">Abdutor </v>
      </c>
      <c r="W144" s="11" t="str">
        <f t="shared" si="29"/>
        <v>Abdutor maq.</v>
      </c>
      <c r="X144" s="12" t="str">
        <f t="shared" si="29"/>
        <v xml:space="preserve">Adutor </v>
      </c>
      <c r="Y144" s="11" t="str">
        <f t="shared" si="29"/>
        <v>Adutor maq</v>
      </c>
      <c r="Z144" s="12" t="str">
        <f t="shared" si="29"/>
        <v>Coxa (Ant)</v>
      </c>
      <c r="AA144" s="11" t="str">
        <f t="shared" si="29"/>
        <v>Agachamento</v>
      </c>
      <c r="AB144" s="12" t="str">
        <f t="shared" si="29"/>
        <v>Coxa (Pos)</v>
      </c>
      <c r="AC144" s="11" t="str">
        <f t="shared" si="29"/>
        <v>Stiff</v>
      </c>
      <c r="AD144" s="12" t="str">
        <f t="shared" si="29"/>
        <v>Perna</v>
      </c>
      <c r="AE144" s="11" t="str">
        <f t="shared" si="29"/>
        <v>Gêmeos em pé</v>
      </c>
      <c r="AF144" s="12" t="str">
        <f t="shared" si="29"/>
        <v>Abdominal</v>
      </c>
      <c r="AG144" s="11" t="str">
        <f t="shared" si="29"/>
        <v>Elevação de pernas</v>
      </c>
    </row>
    <row r="145" spans="1:33" x14ac:dyDescent="0.25">
      <c r="A145" s="344"/>
      <c r="B145" s="11">
        <f t="shared" ref="B145:B160" si="30">B144</f>
        <v>0</v>
      </c>
      <c r="C145" s="11" t="str">
        <f t="shared" ref="C145:C160" si="31">IF(AND(B145=D145),E145,IF(AND(B145=F145),G145,IF(AND(B145=H145),I145,IF(AND(B145=J145),K145,IF(AND(B145=L145),M145,IF(AND(B145=N145),O145,IF(AND(B145=P145),Q145,IF(AND(B145=R145),S145,IF(AND(B145=T145),U145,IF(AND(B145=V145),W145,IF(AND(B145=X145),Y145,IF(AND(B145=Z145),AA145,IF(AND(B145=AB145),AC145,IF(AND(B145=AD145),AE145,IF(AND(B145=AF145),AG145," ")))))))))))))))</f>
        <v xml:space="preserve"> </v>
      </c>
      <c r="D145" s="11" t="str">
        <f t="shared" si="29"/>
        <v xml:space="preserve">Trapézio </v>
      </c>
      <c r="E145" s="11" t="str">
        <f t="shared" si="29"/>
        <v>Remada alta</v>
      </c>
      <c r="F145" s="11" t="str">
        <f t="shared" si="29"/>
        <v>Ombro (Cla/Acr)</v>
      </c>
      <c r="G145" s="11" t="str">
        <f t="shared" si="29"/>
        <v>Levantamento lateral</v>
      </c>
      <c r="H145" s="12" t="str">
        <f t="shared" si="29"/>
        <v>Ombro (Esp)</v>
      </c>
      <c r="I145" s="11" t="str">
        <f t="shared" si="29"/>
        <v>Crucifixo inv.</v>
      </c>
      <c r="J145" s="12" t="str">
        <f t="shared" si="29"/>
        <v>Costa</v>
      </c>
      <c r="K145" s="11" t="str">
        <f t="shared" si="29"/>
        <v>Remada sentada</v>
      </c>
      <c r="L145" s="12" t="str">
        <f t="shared" si="29"/>
        <v>Peito</v>
      </c>
      <c r="M145" s="11" t="str">
        <f t="shared" si="29"/>
        <v>Supino inclinado</v>
      </c>
      <c r="N145" s="12" t="str">
        <f t="shared" si="29"/>
        <v>Bíceps</v>
      </c>
      <c r="O145" s="11" t="str">
        <f t="shared" si="29"/>
        <v>Rosca alternada</v>
      </c>
      <c r="P145" s="12" t="str">
        <f t="shared" si="29"/>
        <v>Tríceps</v>
      </c>
      <c r="Q145" s="11" t="str">
        <f t="shared" si="29"/>
        <v>Rosca francesa</v>
      </c>
      <c r="R145" s="11" t="str">
        <f t="shared" si="29"/>
        <v>AnteBraço</v>
      </c>
      <c r="S145" s="11" t="str">
        <f t="shared" si="29"/>
        <v>Rosca punho inv.</v>
      </c>
      <c r="T145" s="11" t="str">
        <f t="shared" si="29"/>
        <v xml:space="preserve">Glúteo </v>
      </c>
      <c r="U145" s="11" t="str">
        <f t="shared" si="29"/>
        <v>Glúteo 4 apoios</v>
      </c>
      <c r="V145" s="12" t="str">
        <f t="shared" si="29"/>
        <v xml:space="preserve">Abdutor </v>
      </c>
      <c r="W145" s="11" t="str">
        <f t="shared" si="29"/>
        <v>Abdutor apo.</v>
      </c>
      <c r="X145" s="12" t="str">
        <f t="shared" si="29"/>
        <v xml:space="preserve">Adutor </v>
      </c>
      <c r="Y145" s="11" t="str">
        <f t="shared" si="29"/>
        <v>Adutor apo.</v>
      </c>
      <c r="Z145" s="12" t="str">
        <f t="shared" si="29"/>
        <v>Coxa (Ant)</v>
      </c>
      <c r="AA145" s="11" t="str">
        <f t="shared" si="29"/>
        <v>Agachamento hack</v>
      </c>
      <c r="AB145" s="12" t="str">
        <f t="shared" si="29"/>
        <v>Coxa (Pos)</v>
      </c>
      <c r="AC145" s="11" t="str">
        <f t="shared" si="29"/>
        <v>Flexão de perna</v>
      </c>
      <c r="AD145" s="12" t="str">
        <f t="shared" si="29"/>
        <v>Perna</v>
      </c>
      <c r="AE145" s="11" t="str">
        <f t="shared" si="29"/>
        <v>Gêmeos sentado</v>
      </c>
      <c r="AF145" s="12" t="str">
        <f t="shared" si="29"/>
        <v>Abdominal</v>
      </c>
      <c r="AG145" s="11" t="str">
        <f t="shared" si="29"/>
        <v>Supra-abdominal</v>
      </c>
    </row>
    <row r="146" spans="1:33" x14ac:dyDescent="0.25">
      <c r="A146" s="344"/>
      <c r="B146" s="11">
        <f t="shared" si="30"/>
        <v>0</v>
      </c>
      <c r="C146" s="11" t="str">
        <f t="shared" si="31"/>
        <v xml:space="preserve"> </v>
      </c>
      <c r="D146" s="11" t="str">
        <f t="shared" si="29"/>
        <v xml:space="preserve">Trapézio </v>
      </c>
      <c r="E146" s="11">
        <f t="shared" si="29"/>
        <v>0</v>
      </c>
      <c r="F146" s="11" t="str">
        <f t="shared" si="29"/>
        <v>Ombro (Cla/Acr)</v>
      </c>
      <c r="G146" s="11" t="str">
        <f t="shared" si="29"/>
        <v>Elevação frontal</v>
      </c>
      <c r="H146" s="12" t="str">
        <f t="shared" si="29"/>
        <v>Ombro (Esp)</v>
      </c>
      <c r="I146" s="11">
        <f t="shared" si="29"/>
        <v>0</v>
      </c>
      <c r="J146" s="12" t="str">
        <f t="shared" si="29"/>
        <v>Costa</v>
      </c>
      <c r="K146" s="11" t="str">
        <f t="shared" si="29"/>
        <v>Remada unilteral</v>
      </c>
      <c r="L146" s="12" t="str">
        <f t="shared" si="29"/>
        <v>Peito</v>
      </c>
      <c r="M146" s="11" t="str">
        <f t="shared" si="29"/>
        <v>Supino declinado</v>
      </c>
      <c r="N146" s="12" t="str">
        <f t="shared" si="29"/>
        <v>Bíceps</v>
      </c>
      <c r="O146" s="11" t="str">
        <f t="shared" si="29"/>
        <v>Rosca concentrada</v>
      </c>
      <c r="P146" s="12" t="str">
        <f t="shared" si="29"/>
        <v>Tríceps</v>
      </c>
      <c r="Q146" s="11" t="str">
        <f t="shared" si="29"/>
        <v>Extensão de cotovelo (cabo)</v>
      </c>
      <c r="R146" s="11" t="str">
        <f t="shared" si="29"/>
        <v>AnteBraço</v>
      </c>
      <c r="S146" s="11" t="str">
        <f t="shared" si="29"/>
        <v>Rosca direta peg. pro.</v>
      </c>
      <c r="T146" s="11" t="str">
        <f t="shared" si="29"/>
        <v xml:space="preserve">Glúteo </v>
      </c>
      <c r="U146" s="11">
        <f t="shared" si="29"/>
        <v>0</v>
      </c>
      <c r="V146" s="12" t="str">
        <f t="shared" si="29"/>
        <v xml:space="preserve">Abdutor </v>
      </c>
      <c r="W146" s="11" t="str">
        <f t="shared" si="29"/>
        <v>Abdutor cabo</v>
      </c>
      <c r="X146" s="12" t="str">
        <f t="shared" si="29"/>
        <v xml:space="preserve">Adutor </v>
      </c>
      <c r="Y146" s="11" t="str">
        <f t="shared" si="29"/>
        <v>Adutor cabo</v>
      </c>
      <c r="Z146" s="12" t="str">
        <f t="shared" si="29"/>
        <v>Coxa (Ant)</v>
      </c>
      <c r="AA146" s="11" t="str">
        <f t="shared" si="29"/>
        <v>Extensão de perna</v>
      </c>
      <c r="AB146" s="12" t="str">
        <f t="shared" si="29"/>
        <v>Coxa (Pos)</v>
      </c>
      <c r="AC146" s="11" t="str">
        <f t="shared" si="29"/>
        <v>Flexora em pé</v>
      </c>
      <c r="AD146" s="12" t="str">
        <f t="shared" si="29"/>
        <v>Perna</v>
      </c>
      <c r="AE146" s="11" t="str">
        <f t="shared" si="29"/>
        <v>Burrinho maq.</v>
      </c>
      <c r="AF146" s="12" t="str">
        <f t="shared" si="29"/>
        <v>Abdominal</v>
      </c>
      <c r="AG146" s="11" t="str">
        <f t="shared" si="29"/>
        <v>Flexão lateral</v>
      </c>
    </row>
    <row r="147" spans="1:33" x14ac:dyDescent="0.25">
      <c r="A147" s="344"/>
      <c r="B147" s="11">
        <f t="shared" si="30"/>
        <v>0</v>
      </c>
      <c r="C147" s="11" t="str">
        <f t="shared" si="31"/>
        <v xml:space="preserve"> </v>
      </c>
      <c r="D147" s="11" t="str">
        <f t="shared" si="29"/>
        <v xml:space="preserve">Trapézio </v>
      </c>
      <c r="E147" s="11">
        <f t="shared" si="29"/>
        <v>0</v>
      </c>
      <c r="F147" s="11" t="str">
        <f t="shared" si="29"/>
        <v>Ombro (Cla/Acr)</v>
      </c>
      <c r="G147" s="11">
        <f t="shared" si="29"/>
        <v>0</v>
      </c>
      <c r="H147" s="12" t="str">
        <f t="shared" si="29"/>
        <v>Ombro (Esp)</v>
      </c>
      <c r="I147" s="11">
        <f t="shared" si="29"/>
        <v>0</v>
      </c>
      <c r="J147" s="12" t="str">
        <f t="shared" si="29"/>
        <v>Costa</v>
      </c>
      <c r="K147" s="11" t="str">
        <f t="shared" si="29"/>
        <v>Remada curvada</v>
      </c>
      <c r="L147" s="12" t="str">
        <f t="shared" si="29"/>
        <v>Peito</v>
      </c>
      <c r="M147" s="11" t="str">
        <f t="shared" si="29"/>
        <v>Crucifixo</v>
      </c>
      <c r="N147" s="12" t="str">
        <f t="shared" si="29"/>
        <v>Bíceps</v>
      </c>
      <c r="O147" s="11" t="str">
        <f t="shared" si="29"/>
        <v>Rosca scott</v>
      </c>
      <c r="P147" s="12" t="str">
        <f t="shared" si="29"/>
        <v>Tríceps</v>
      </c>
      <c r="Q147" s="11">
        <f t="shared" si="29"/>
        <v>0</v>
      </c>
      <c r="R147" s="11" t="str">
        <f t="shared" si="29"/>
        <v>AnteBraço</v>
      </c>
      <c r="S147" s="11" t="str">
        <f t="shared" si="29"/>
        <v>Extensão de cotovelo</v>
      </c>
      <c r="T147" s="11" t="str">
        <f t="shared" si="29"/>
        <v xml:space="preserve">Glúteo </v>
      </c>
      <c r="U147" s="11">
        <f t="shared" si="29"/>
        <v>0</v>
      </c>
      <c r="V147" s="12" t="str">
        <f t="shared" si="29"/>
        <v xml:space="preserve">Abdutor </v>
      </c>
      <c r="W147" s="11">
        <f t="shared" si="29"/>
        <v>0</v>
      </c>
      <c r="X147" s="12" t="str">
        <f t="shared" si="29"/>
        <v xml:space="preserve">Adutor </v>
      </c>
      <c r="Y147" s="11">
        <f t="shared" si="29"/>
        <v>0</v>
      </c>
      <c r="Z147" s="12" t="str">
        <f t="shared" si="29"/>
        <v>Coxa (Ant)</v>
      </c>
      <c r="AA147" s="11" t="str">
        <f t="shared" si="29"/>
        <v>Leg press</v>
      </c>
      <c r="AB147" s="12" t="str">
        <f t="shared" si="29"/>
        <v>Coxa (Pos)</v>
      </c>
      <c r="AC147" s="11" t="str">
        <f t="shared" si="29"/>
        <v>Flexora sentado</v>
      </c>
      <c r="AD147" s="12" t="str">
        <f t="shared" si="29"/>
        <v>Perna</v>
      </c>
      <c r="AE147" s="11" t="str">
        <f t="shared" si="29"/>
        <v>Tibial</v>
      </c>
      <c r="AF147" s="12" t="str">
        <f t="shared" si="29"/>
        <v>Abdominal</v>
      </c>
      <c r="AG147" s="11">
        <f t="shared" si="29"/>
        <v>0</v>
      </c>
    </row>
    <row r="148" spans="1:33" x14ac:dyDescent="0.25">
      <c r="A148" s="344"/>
      <c r="B148" s="11">
        <f t="shared" si="30"/>
        <v>0</v>
      </c>
      <c r="C148" s="11" t="str">
        <f t="shared" si="31"/>
        <v xml:space="preserve"> </v>
      </c>
      <c r="D148" s="11" t="str">
        <f t="shared" si="29"/>
        <v xml:space="preserve">Trapézio </v>
      </c>
      <c r="E148" s="11">
        <f t="shared" si="29"/>
        <v>0</v>
      </c>
      <c r="F148" s="11" t="str">
        <f t="shared" si="29"/>
        <v>Ombro (Cla/Acr)</v>
      </c>
      <c r="G148" s="11">
        <f t="shared" si="29"/>
        <v>0</v>
      </c>
      <c r="H148" s="12" t="str">
        <f t="shared" si="29"/>
        <v>Ombro (Esp)</v>
      </c>
      <c r="I148" s="11">
        <f t="shared" si="29"/>
        <v>0</v>
      </c>
      <c r="J148" s="12" t="str">
        <f t="shared" si="29"/>
        <v>Costa</v>
      </c>
      <c r="K148" s="11" t="str">
        <f t="shared" si="29"/>
        <v>Levantamento terra</v>
      </c>
      <c r="L148" s="12" t="str">
        <f t="shared" si="29"/>
        <v>Peito</v>
      </c>
      <c r="M148" s="11" t="str">
        <f t="shared" si="29"/>
        <v>Cross over</v>
      </c>
      <c r="N148" s="12" t="str">
        <f t="shared" si="29"/>
        <v>Bíceps</v>
      </c>
      <c r="O148" s="11">
        <f t="shared" si="29"/>
        <v>0</v>
      </c>
      <c r="P148" s="12" t="str">
        <f t="shared" si="29"/>
        <v>Tríceps</v>
      </c>
      <c r="Q148" s="11">
        <f t="shared" si="29"/>
        <v>0</v>
      </c>
      <c r="R148" s="11" t="str">
        <f t="shared" si="29"/>
        <v>AnteBraço</v>
      </c>
      <c r="S148" s="11" t="str">
        <f t="shared" si="29"/>
        <v>Extensão cot. uni.</v>
      </c>
      <c r="T148" s="11" t="str">
        <f t="shared" si="29"/>
        <v xml:space="preserve">Glúteo </v>
      </c>
      <c r="U148" s="11">
        <f t="shared" si="29"/>
        <v>0</v>
      </c>
      <c r="V148" s="12" t="str">
        <f t="shared" si="29"/>
        <v xml:space="preserve">Abdutor </v>
      </c>
      <c r="W148" s="11">
        <f t="shared" si="29"/>
        <v>0</v>
      </c>
      <c r="X148" s="12" t="str">
        <f t="shared" si="29"/>
        <v xml:space="preserve">Adutor </v>
      </c>
      <c r="Y148" s="11">
        <f t="shared" si="29"/>
        <v>0</v>
      </c>
      <c r="Z148" s="12" t="str">
        <f t="shared" si="29"/>
        <v>Coxa (Ant)</v>
      </c>
      <c r="AA148" s="11" t="str">
        <f t="shared" si="29"/>
        <v>Avanço</v>
      </c>
      <c r="AB148" s="12" t="str">
        <f t="shared" si="29"/>
        <v>Coxa (Pos)</v>
      </c>
      <c r="AC148" s="11">
        <f t="shared" si="29"/>
        <v>0</v>
      </c>
      <c r="AD148" s="12" t="str">
        <f t="shared" si="29"/>
        <v>Perna</v>
      </c>
      <c r="AE148" s="11">
        <f t="shared" si="29"/>
        <v>0</v>
      </c>
      <c r="AF148" s="12" t="str">
        <f t="shared" si="29"/>
        <v>Abdominal</v>
      </c>
      <c r="AG148" s="11">
        <f t="shared" si="29"/>
        <v>0</v>
      </c>
    </row>
    <row r="149" spans="1:33" x14ac:dyDescent="0.25">
      <c r="A149" s="344"/>
      <c r="B149" s="11">
        <f t="shared" si="30"/>
        <v>0</v>
      </c>
      <c r="C149" s="11" t="str">
        <f t="shared" si="31"/>
        <v xml:space="preserve"> </v>
      </c>
      <c r="D149" s="11" t="str">
        <f t="shared" si="29"/>
        <v xml:space="preserve">Trapézio </v>
      </c>
      <c r="E149" s="11">
        <f t="shared" si="29"/>
        <v>0</v>
      </c>
      <c r="F149" s="11" t="str">
        <f t="shared" si="29"/>
        <v>Ombro (Cla/Acr)</v>
      </c>
      <c r="G149" s="11">
        <f t="shared" si="29"/>
        <v>0</v>
      </c>
      <c r="H149" s="12" t="str">
        <f t="shared" si="29"/>
        <v>Ombro (Esp)</v>
      </c>
      <c r="I149" s="11">
        <f t="shared" si="29"/>
        <v>0</v>
      </c>
      <c r="J149" s="12" t="str">
        <f t="shared" si="29"/>
        <v>Costa</v>
      </c>
      <c r="K149" s="11" t="str">
        <f t="shared" si="29"/>
        <v>Hiperextensão</v>
      </c>
      <c r="L149" s="12" t="str">
        <f t="shared" si="29"/>
        <v>Peito</v>
      </c>
      <c r="M149" s="11" t="str">
        <f t="shared" si="29"/>
        <v>Voador</v>
      </c>
      <c r="N149" s="12" t="str">
        <f t="shared" si="29"/>
        <v>Bíceps</v>
      </c>
      <c r="O149" s="11">
        <f t="shared" si="29"/>
        <v>0</v>
      </c>
      <c r="P149" s="12" t="str">
        <f t="shared" si="29"/>
        <v>Tríceps</v>
      </c>
      <c r="Q149" s="11">
        <f t="shared" si="29"/>
        <v>0</v>
      </c>
      <c r="R149" s="11" t="str">
        <f t="shared" si="29"/>
        <v>AnteBraço</v>
      </c>
      <c r="S149" s="11" t="str">
        <f t="shared" si="29"/>
        <v>Tríceps uni. Curvado</v>
      </c>
      <c r="T149" s="11" t="str">
        <f t="shared" si="29"/>
        <v xml:space="preserve">Glúteo </v>
      </c>
      <c r="U149" s="11">
        <f t="shared" si="29"/>
        <v>0</v>
      </c>
      <c r="V149" s="12" t="str">
        <f t="shared" si="29"/>
        <v xml:space="preserve">Abdutor </v>
      </c>
      <c r="W149" s="11">
        <f t="shared" si="29"/>
        <v>0</v>
      </c>
      <c r="X149" s="12" t="str">
        <f t="shared" si="29"/>
        <v xml:space="preserve">Adutor </v>
      </c>
      <c r="Y149" s="11">
        <f t="shared" si="29"/>
        <v>0</v>
      </c>
      <c r="Z149" s="12" t="str">
        <f t="shared" si="29"/>
        <v>Coxa (Ant)</v>
      </c>
      <c r="AA149" s="11">
        <f t="shared" si="29"/>
        <v>0</v>
      </c>
      <c r="AB149" s="12" t="str">
        <f t="shared" si="29"/>
        <v>Coxa (Pos)</v>
      </c>
      <c r="AC149" s="11">
        <f t="shared" si="29"/>
        <v>0</v>
      </c>
      <c r="AD149" s="12" t="str">
        <f t="shared" si="29"/>
        <v>Perna</v>
      </c>
      <c r="AE149" s="11">
        <f t="shared" si="29"/>
        <v>0</v>
      </c>
      <c r="AF149" s="12" t="str">
        <f t="shared" si="29"/>
        <v>Abdominal</v>
      </c>
      <c r="AG149" s="11">
        <f t="shared" si="29"/>
        <v>0</v>
      </c>
    </row>
    <row r="150" spans="1:33" x14ac:dyDescent="0.25">
      <c r="A150" s="344"/>
      <c r="B150" s="11">
        <f t="shared" si="30"/>
        <v>0</v>
      </c>
      <c r="C150" s="11" t="str">
        <f t="shared" si="31"/>
        <v xml:space="preserve"> </v>
      </c>
      <c r="D150" s="11" t="str">
        <f t="shared" si="29"/>
        <v xml:space="preserve">Trapézio </v>
      </c>
      <c r="E150" s="11">
        <f t="shared" si="29"/>
        <v>0</v>
      </c>
      <c r="F150" s="11" t="str">
        <f t="shared" si="29"/>
        <v>Ombro (Cla/Acr)</v>
      </c>
      <c r="G150" s="11">
        <f t="shared" si="29"/>
        <v>0</v>
      </c>
      <c r="H150" s="12" t="str">
        <f t="shared" si="29"/>
        <v>Ombro (Esp)</v>
      </c>
      <c r="I150" s="11">
        <f t="shared" si="29"/>
        <v>0</v>
      </c>
      <c r="J150" s="12" t="str">
        <f t="shared" si="29"/>
        <v>Costa</v>
      </c>
      <c r="K150" s="11">
        <f t="shared" si="29"/>
        <v>0</v>
      </c>
      <c r="L150" s="12" t="str">
        <f t="shared" si="29"/>
        <v>Peito</v>
      </c>
      <c r="M150" s="11" t="str">
        <f t="shared" si="29"/>
        <v>Paralelas</v>
      </c>
      <c r="N150" s="12" t="str">
        <f t="shared" si="29"/>
        <v>Bíceps</v>
      </c>
      <c r="O150" s="11">
        <f t="shared" si="29"/>
        <v>0</v>
      </c>
      <c r="P150" s="12" t="str">
        <f t="shared" si="29"/>
        <v>Tríceps</v>
      </c>
      <c r="Q150" s="11">
        <f t="shared" si="29"/>
        <v>0</v>
      </c>
      <c r="R150" s="11" t="str">
        <f t="shared" si="29"/>
        <v>AnteBraço</v>
      </c>
      <c r="S150" s="11">
        <f t="shared" si="29"/>
        <v>0</v>
      </c>
      <c r="T150" s="11" t="str">
        <f t="shared" si="29"/>
        <v xml:space="preserve">Glúteo </v>
      </c>
      <c r="U150" s="11">
        <f t="shared" si="29"/>
        <v>0</v>
      </c>
      <c r="V150" s="12" t="str">
        <f t="shared" si="29"/>
        <v xml:space="preserve">Abdutor </v>
      </c>
      <c r="W150" s="11">
        <f t="shared" si="29"/>
        <v>0</v>
      </c>
      <c r="X150" s="12" t="str">
        <f t="shared" si="29"/>
        <v xml:space="preserve">Adutor </v>
      </c>
      <c r="Y150" s="11">
        <f t="shared" si="29"/>
        <v>0</v>
      </c>
      <c r="Z150" s="12" t="str">
        <f t="shared" si="29"/>
        <v>Coxa (Ant)</v>
      </c>
      <c r="AA150" s="11">
        <f t="shared" si="29"/>
        <v>0</v>
      </c>
      <c r="AB150" s="12" t="str">
        <f t="shared" si="29"/>
        <v>Coxa (Pos)</v>
      </c>
      <c r="AC150" s="11">
        <f t="shared" si="29"/>
        <v>0</v>
      </c>
      <c r="AD150" s="12" t="str">
        <f t="shared" si="29"/>
        <v>Perna</v>
      </c>
      <c r="AE150" s="11">
        <f t="shared" si="29"/>
        <v>0</v>
      </c>
      <c r="AF150" s="12" t="str">
        <f t="shared" si="29"/>
        <v>Abdominal</v>
      </c>
      <c r="AG150" s="11">
        <f t="shared" si="29"/>
        <v>0</v>
      </c>
    </row>
    <row r="151" spans="1:33" x14ac:dyDescent="0.25">
      <c r="A151" s="344"/>
      <c r="B151" s="11">
        <f t="shared" si="30"/>
        <v>0</v>
      </c>
      <c r="C151" s="11" t="str">
        <f t="shared" si="31"/>
        <v xml:space="preserve"> </v>
      </c>
      <c r="D151" s="11" t="str">
        <f t="shared" si="29"/>
        <v xml:space="preserve">Trapézio </v>
      </c>
      <c r="E151" s="11">
        <f t="shared" si="29"/>
        <v>0</v>
      </c>
      <c r="F151" s="11" t="str">
        <f t="shared" si="29"/>
        <v>Ombro (Cla/Acr)</v>
      </c>
      <c r="G151" s="11">
        <f t="shared" si="29"/>
        <v>0</v>
      </c>
      <c r="H151" s="12" t="str">
        <f t="shared" si="29"/>
        <v>Ombro (Esp)</v>
      </c>
      <c r="I151" s="11">
        <f t="shared" si="29"/>
        <v>0</v>
      </c>
      <c r="J151" s="12" t="str">
        <f t="shared" si="29"/>
        <v>Costa</v>
      </c>
      <c r="K151" s="11">
        <f t="shared" si="29"/>
        <v>0</v>
      </c>
      <c r="L151" s="12" t="str">
        <f t="shared" si="29"/>
        <v>Peito</v>
      </c>
      <c r="M151" s="11">
        <f t="shared" si="29"/>
        <v>0</v>
      </c>
      <c r="N151" s="12" t="str">
        <f t="shared" si="29"/>
        <v>Bíceps</v>
      </c>
      <c r="O151" s="11">
        <f t="shared" si="29"/>
        <v>0</v>
      </c>
      <c r="P151" s="12" t="str">
        <f t="shared" si="29"/>
        <v>Tríceps</v>
      </c>
      <c r="Q151" s="11">
        <f t="shared" si="29"/>
        <v>0</v>
      </c>
      <c r="R151" s="11" t="str">
        <f t="shared" si="29"/>
        <v>AnteBraço</v>
      </c>
      <c r="S151" s="11">
        <f t="shared" si="29"/>
        <v>0</v>
      </c>
      <c r="T151" s="11" t="str">
        <f t="shared" si="29"/>
        <v xml:space="preserve">Glúteo </v>
      </c>
      <c r="U151" s="11">
        <f t="shared" si="29"/>
        <v>0</v>
      </c>
      <c r="V151" s="12" t="str">
        <f t="shared" si="29"/>
        <v xml:space="preserve">Abdutor </v>
      </c>
      <c r="W151" s="11">
        <f t="shared" si="29"/>
        <v>0</v>
      </c>
      <c r="X151" s="12" t="str">
        <f t="shared" si="29"/>
        <v xml:space="preserve">Adutor </v>
      </c>
      <c r="Y151" s="11">
        <f t="shared" si="29"/>
        <v>0</v>
      </c>
      <c r="Z151" s="12" t="str">
        <f t="shared" si="29"/>
        <v>Coxa (Ant)</v>
      </c>
      <c r="AA151" s="11">
        <f t="shared" si="29"/>
        <v>0</v>
      </c>
      <c r="AB151" s="12" t="str">
        <f t="shared" si="29"/>
        <v>Coxa (Pos)</v>
      </c>
      <c r="AC151" s="11">
        <f t="shared" si="29"/>
        <v>0</v>
      </c>
      <c r="AD151" s="12" t="str">
        <f t="shared" si="29"/>
        <v>Perna</v>
      </c>
      <c r="AE151" s="11">
        <f t="shared" si="29"/>
        <v>0</v>
      </c>
      <c r="AF151" s="12" t="str">
        <f t="shared" si="29"/>
        <v>Abdominal</v>
      </c>
      <c r="AG151" s="11">
        <f t="shared" si="29"/>
        <v>0</v>
      </c>
    </row>
    <row r="152" spans="1:33" x14ac:dyDescent="0.25">
      <c r="A152" s="344"/>
      <c r="B152" s="11">
        <f t="shared" si="30"/>
        <v>0</v>
      </c>
      <c r="C152" s="11" t="str">
        <f t="shared" si="31"/>
        <v xml:space="preserve"> </v>
      </c>
      <c r="D152" s="11" t="str">
        <f t="shared" si="29"/>
        <v xml:space="preserve">Trapézio </v>
      </c>
      <c r="E152" s="11">
        <f t="shared" si="29"/>
        <v>0</v>
      </c>
      <c r="F152" s="11" t="str">
        <f t="shared" si="29"/>
        <v>Ombro (Cla/Acr)</v>
      </c>
      <c r="G152" s="11">
        <f t="shared" si="29"/>
        <v>0</v>
      </c>
      <c r="H152" s="12" t="str">
        <f t="shared" si="29"/>
        <v>Ombro (Esp)</v>
      </c>
      <c r="I152" s="11">
        <f t="shared" si="29"/>
        <v>0</v>
      </c>
      <c r="J152" s="12" t="str">
        <f t="shared" si="29"/>
        <v>Costa</v>
      </c>
      <c r="K152" s="11">
        <f t="shared" si="29"/>
        <v>0</v>
      </c>
      <c r="L152" s="12" t="str">
        <f t="shared" si="29"/>
        <v>Peito</v>
      </c>
      <c r="M152" s="11">
        <f t="shared" si="29"/>
        <v>0</v>
      </c>
      <c r="N152" s="12" t="str">
        <f t="shared" si="29"/>
        <v>Bíceps</v>
      </c>
      <c r="O152" s="11">
        <f t="shared" si="29"/>
        <v>0</v>
      </c>
      <c r="P152" s="12" t="str">
        <f t="shared" si="29"/>
        <v>Tríceps</v>
      </c>
      <c r="Q152" s="11">
        <f t="shared" si="29"/>
        <v>0</v>
      </c>
      <c r="R152" s="11" t="str">
        <f t="shared" si="29"/>
        <v>AnteBraço</v>
      </c>
      <c r="S152" s="11">
        <f t="shared" ref="S152:AG160" si="32">S132</f>
        <v>0</v>
      </c>
      <c r="T152" s="11" t="str">
        <f t="shared" si="32"/>
        <v xml:space="preserve">Glúteo </v>
      </c>
      <c r="U152" s="11">
        <f t="shared" si="32"/>
        <v>0</v>
      </c>
      <c r="V152" s="12" t="str">
        <f t="shared" si="32"/>
        <v xml:space="preserve">Abdutor </v>
      </c>
      <c r="W152" s="11">
        <f t="shared" si="32"/>
        <v>0</v>
      </c>
      <c r="X152" s="12" t="str">
        <f t="shared" si="32"/>
        <v xml:space="preserve">Adutor </v>
      </c>
      <c r="Y152" s="11">
        <f t="shared" si="32"/>
        <v>0</v>
      </c>
      <c r="Z152" s="12" t="str">
        <f t="shared" si="32"/>
        <v>Coxa (Ant)</v>
      </c>
      <c r="AA152" s="11">
        <f t="shared" si="32"/>
        <v>0</v>
      </c>
      <c r="AB152" s="12" t="str">
        <f t="shared" si="32"/>
        <v>Coxa (Pos)</v>
      </c>
      <c r="AC152" s="11">
        <f t="shared" si="32"/>
        <v>0</v>
      </c>
      <c r="AD152" s="12" t="str">
        <f t="shared" si="32"/>
        <v>Perna</v>
      </c>
      <c r="AE152" s="11">
        <f t="shared" si="32"/>
        <v>0</v>
      </c>
      <c r="AF152" s="12" t="str">
        <f t="shared" si="32"/>
        <v>Abdominal</v>
      </c>
      <c r="AG152" s="11">
        <f t="shared" si="32"/>
        <v>0</v>
      </c>
    </row>
    <row r="153" spans="1:33" x14ac:dyDescent="0.25">
      <c r="A153" s="344"/>
      <c r="B153" s="11">
        <f t="shared" si="30"/>
        <v>0</v>
      </c>
      <c r="C153" s="11" t="str">
        <f t="shared" si="31"/>
        <v xml:space="preserve"> </v>
      </c>
      <c r="D153" s="11" t="str">
        <f t="shared" ref="D153:R160" si="33">D133</f>
        <v xml:space="preserve">Trapézio </v>
      </c>
      <c r="E153" s="11">
        <f t="shared" si="33"/>
        <v>0</v>
      </c>
      <c r="F153" s="11" t="str">
        <f t="shared" si="33"/>
        <v>Ombro (Cla/Acr)</v>
      </c>
      <c r="G153" s="11">
        <f t="shared" si="33"/>
        <v>0</v>
      </c>
      <c r="H153" s="12" t="str">
        <f t="shared" si="33"/>
        <v>Ombro (Esp)</v>
      </c>
      <c r="I153" s="11">
        <f t="shared" si="33"/>
        <v>0</v>
      </c>
      <c r="J153" s="12" t="str">
        <f t="shared" si="33"/>
        <v>Costa</v>
      </c>
      <c r="K153" s="11">
        <f t="shared" si="33"/>
        <v>0</v>
      </c>
      <c r="L153" s="12" t="str">
        <f t="shared" si="33"/>
        <v>Peito</v>
      </c>
      <c r="M153" s="11">
        <f t="shared" si="33"/>
        <v>0</v>
      </c>
      <c r="N153" s="12" t="str">
        <f t="shared" si="33"/>
        <v>Bíceps</v>
      </c>
      <c r="O153" s="11">
        <f t="shared" si="33"/>
        <v>0</v>
      </c>
      <c r="P153" s="12" t="str">
        <f t="shared" si="33"/>
        <v>Tríceps</v>
      </c>
      <c r="Q153" s="11">
        <f t="shared" si="33"/>
        <v>0</v>
      </c>
      <c r="R153" s="11" t="str">
        <f t="shared" si="33"/>
        <v>AnteBraço</v>
      </c>
      <c r="S153" s="11">
        <f t="shared" si="32"/>
        <v>0</v>
      </c>
      <c r="T153" s="11" t="str">
        <f t="shared" si="32"/>
        <v xml:space="preserve">Glúteo </v>
      </c>
      <c r="U153" s="11">
        <f t="shared" si="32"/>
        <v>0</v>
      </c>
      <c r="V153" s="12" t="str">
        <f t="shared" si="32"/>
        <v xml:space="preserve">Abdutor </v>
      </c>
      <c r="W153" s="11">
        <f t="shared" si="32"/>
        <v>0</v>
      </c>
      <c r="X153" s="12" t="str">
        <f t="shared" si="32"/>
        <v xml:space="preserve">Adutor </v>
      </c>
      <c r="Y153" s="11">
        <f t="shared" si="32"/>
        <v>0</v>
      </c>
      <c r="Z153" s="12" t="str">
        <f t="shared" si="32"/>
        <v>Coxa (Ant)</v>
      </c>
      <c r="AA153" s="11">
        <f t="shared" si="32"/>
        <v>0</v>
      </c>
      <c r="AB153" s="12" t="str">
        <f t="shared" si="32"/>
        <v>Coxa (Pos)</v>
      </c>
      <c r="AC153" s="11">
        <f t="shared" si="32"/>
        <v>0</v>
      </c>
      <c r="AD153" s="12" t="str">
        <f t="shared" si="32"/>
        <v>Perna</v>
      </c>
      <c r="AE153" s="11">
        <f t="shared" si="32"/>
        <v>0</v>
      </c>
      <c r="AF153" s="12" t="str">
        <f t="shared" si="32"/>
        <v>Abdominal</v>
      </c>
      <c r="AG153" s="11">
        <f t="shared" si="32"/>
        <v>0</v>
      </c>
    </row>
    <row r="154" spans="1:33" x14ac:dyDescent="0.25">
      <c r="A154" s="344"/>
      <c r="B154" s="11">
        <f t="shared" si="30"/>
        <v>0</v>
      </c>
      <c r="C154" s="11" t="str">
        <f t="shared" si="31"/>
        <v xml:space="preserve"> </v>
      </c>
      <c r="D154" s="11" t="str">
        <f t="shared" si="33"/>
        <v xml:space="preserve">Trapézio </v>
      </c>
      <c r="E154" s="11">
        <f t="shared" si="33"/>
        <v>0</v>
      </c>
      <c r="F154" s="11" t="str">
        <f t="shared" si="33"/>
        <v>Ombro (Cla/Acr)</v>
      </c>
      <c r="G154" s="11">
        <f t="shared" si="33"/>
        <v>0</v>
      </c>
      <c r="H154" s="12" t="str">
        <f t="shared" si="33"/>
        <v>Ombro (Esp)</v>
      </c>
      <c r="I154" s="11">
        <f t="shared" si="33"/>
        <v>0</v>
      </c>
      <c r="J154" s="12" t="str">
        <f t="shared" si="33"/>
        <v>Costa</v>
      </c>
      <c r="K154" s="11">
        <f t="shared" si="33"/>
        <v>0</v>
      </c>
      <c r="L154" s="12" t="str">
        <f t="shared" si="33"/>
        <v>Peito</v>
      </c>
      <c r="M154" s="11">
        <f t="shared" si="33"/>
        <v>0</v>
      </c>
      <c r="N154" s="12" t="str">
        <f t="shared" si="33"/>
        <v>Bíceps</v>
      </c>
      <c r="O154" s="11">
        <f t="shared" si="33"/>
        <v>0</v>
      </c>
      <c r="P154" s="12" t="str">
        <f t="shared" si="33"/>
        <v>Tríceps</v>
      </c>
      <c r="Q154" s="11">
        <f t="shared" si="33"/>
        <v>0</v>
      </c>
      <c r="R154" s="11" t="str">
        <f t="shared" si="33"/>
        <v>AnteBraço</v>
      </c>
      <c r="S154" s="11">
        <f t="shared" si="32"/>
        <v>0</v>
      </c>
      <c r="T154" s="11" t="str">
        <f t="shared" si="32"/>
        <v xml:space="preserve">Glúteo </v>
      </c>
      <c r="U154" s="11">
        <f t="shared" si="32"/>
        <v>0</v>
      </c>
      <c r="V154" s="12" t="str">
        <f t="shared" si="32"/>
        <v xml:space="preserve">Abdutor </v>
      </c>
      <c r="W154" s="11">
        <f t="shared" si="32"/>
        <v>0</v>
      </c>
      <c r="X154" s="12" t="str">
        <f t="shared" si="32"/>
        <v xml:space="preserve">Adutor </v>
      </c>
      <c r="Y154" s="11">
        <f t="shared" si="32"/>
        <v>0</v>
      </c>
      <c r="Z154" s="12" t="str">
        <f t="shared" si="32"/>
        <v>Coxa (Ant)</v>
      </c>
      <c r="AA154" s="11">
        <f t="shared" si="32"/>
        <v>0</v>
      </c>
      <c r="AB154" s="12" t="str">
        <f t="shared" si="32"/>
        <v>Coxa (Pos)</v>
      </c>
      <c r="AC154" s="11">
        <f t="shared" si="32"/>
        <v>0</v>
      </c>
      <c r="AD154" s="12" t="str">
        <f t="shared" si="32"/>
        <v>Perna</v>
      </c>
      <c r="AE154" s="11">
        <f t="shared" si="32"/>
        <v>0</v>
      </c>
      <c r="AF154" s="12" t="str">
        <f t="shared" si="32"/>
        <v>Abdominal</v>
      </c>
      <c r="AG154" s="11">
        <f t="shared" si="32"/>
        <v>0</v>
      </c>
    </row>
    <row r="155" spans="1:33" x14ac:dyDescent="0.25">
      <c r="A155" s="344"/>
      <c r="B155" s="11">
        <f t="shared" si="30"/>
        <v>0</v>
      </c>
      <c r="C155" s="11" t="str">
        <f t="shared" si="31"/>
        <v xml:space="preserve"> </v>
      </c>
      <c r="D155" s="11" t="str">
        <f t="shared" si="33"/>
        <v xml:space="preserve">Trapézio </v>
      </c>
      <c r="E155" s="11">
        <f t="shared" si="33"/>
        <v>0</v>
      </c>
      <c r="F155" s="11" t="str">
        <f t="shared" si="33"/>
        <v>Ombro (Cla/Acr)</v>
      </c>
      <c r="G155" s="11">
        <f t="shared" si="33"/>
        <v>0</v>
      </c>
      <c r="H155" s="12" t="str">
        <f t="shared" si="33"/>
        <v>Ombro (Esp)</v>
      </c>
      <c r="I155" s="11">
        <f t="shared" si="33"/>
        <v>0</v>
      </c>
      <c r="J155" s="12" t="str">
        <f t="shared" si="33"/>
        <v>Costa</v>
      </c>
      <c r="K155" s="11">
        <f t="shared" si="33"/>
        <v>0</v>
      </c>
      <c r="L155" s="12" t="str">
        <f t="shared" si="33"/>
        <v>Peito</v>
      </c>
      <c r="M155" s="11">
        <f t="shared" si="33"/>
        <v>0</v>
      </c>
      <c r="N155" s="12" t="str">
        <f t="shared" si="33"/>
        <v>Bíceps</v>
      </c>
      <c r="O155" s="11">
        <f t="shared" si="33"/>
        <v>0</v>
      </c>
      <c r="P155" s="12" t="str">
        <f t="shared" si="33"/>
        <v>Tríceps</v>
      </c>
      <c r="Q155" s="11">
        <f t="shared" si="33"/>
        <v>0</v>
      </c>
      <c r="R155" s="11" t="str">
        <f t="shared" si="33"/>
        <v>AnteBraço</v>
      </c>
      <c r="S155" s="11">
        <f t="shared" si="32"/>
        <v>0</v>
      </c>
      <c r="T155" s="11" t="str">
        <f t="shared" si="32"/>
        <v xml:space="preserve">Glúteo </v>
      </c>
      <c r="U155" s="11">
        <f t="shared" si="32"/>
        <v>0</v>
      </c>
      <c r="V155" s="12" t="str">
        <f t="shared" si="32"/>
        <v xml:space="preserve">Abdutor </v>
      </c>
      <c r="W155" s="11">
        <f t="shared" si="32"/>
        <v>0</v>
      </c>
      <c r="X155" s="12" t="str">
        <f t="shared" si="32"/>
        <v xml:space="preserve">Adutor </v>
      </c>
      <c r="Y155" s="11">
        <f t="shared" si="32"/>
        <v>0</v>
      </c>
      <c r="Z155" s="12" t="str">
        <f t="shared" si="32"/>
        <v>Coxa (Ant)</v>
      </c>
      <c r="AA155" s="11">
        <f t="shared" si="32"/>
        <v>0</v>
      </c>
      <c r="AB155" s="12" t="str">
        <f t="shared" si="32"/>
        <v>Coxa (Pos)</v>
      </c>
      <c r="AC155" s="11">
        <f t="shared" si="32"/>
        <v>0</v>
      </c>
      <c r="AD155" s="12" t="str">
        <f t="shared" si="32"/>
        <v>Perna</v>
      </c>
      <c r="AE155" s="11">
        <f t="shared" si="32"/>
        <v>0</v>
      </c>
      <c r="AF155" s="12" t="str">
        <f t="shared" si="32"/>
        <v>Abdominal</v>
      </c>
      <c r="AG155" s="11">
        <f t="shared" si="32"/>
        <v>0</v>
      </c>
    </row>
    <row r="156" spans="1:33" x14ac:dyDescent="0.25">
      <c r="A156" s="344"/>
      <c r="B156" s="11">
        <f t="shared" si="30"/>
        <v>0</v>
      </c>
      <c r="C156" s="11" t="str">
        <f t="shared" si="31"/>
        <v xml:space="preserve"> </v>
      </c>
      <c r="D156" s="11" t="str">
        <f t="shared" si="33"/>
        <v xml:space="preserve">Trapézio </v>
      </c>
      <c r="E156" s="11">
        <f t="shared" si="33"/>
        <v>0</v>
      </c>
      <c r="F156" s="11" t="str">
        <f t="shared" si="33"/>
        <v>Ombro (Cla/Acr)</v>
      </c>
      <c r="G156" s="11">
        <f t="shared" si="33"/>
        <v>0</v>
      </c>
      <c r="H156" s="12" t="str">
        <f t="shared" si="33"/>
        <v>Ombro (Esp)</v>
      </c>
      <c r="I156" s="11">
        <f t="shared" si="33"/>
        <v>0</v>
      </c>
      <c r="J156" s="12" t="str">
        <f t="shared" si="33"/>
        <v>Costa</v>
      </c>
      <c r="K156" s="11">
        <f t="shared" si="33"/>
        <v>0</v>
      </c>
      <c r="L156" s="12" t="str">
        <f t="shared" si="33"/>
        <v>Peito</v>
      </c>
      <c r="M156" s="11">
        <f t="shared" si="33"/>
        <v>0</v>
      </c>
      <c r="N156" s="12" t="str">
        <f t="shared" si="33"/>
        <v>Bíceps</v>
      </c>
      <c r="O156" s="11">
        <f t="shared" si="33"/>
        <v>0</v>
      </c>
      <c r="P156" s="12" t="str">
        <f t="shared" si="33"/>
        <v>Tríceps</v>
      </c>
      <c r="Q156" s="11">
        <f t="shared" si="33"/>
        <v>0</v>
      </c>
      <c r="R156" s="11" t="str">
        <f t="shared" si="33"/>
        <v>AnteBraço</v>
      </c>
      <c r="S156" s="11">
        <f t="shared" si="32"/>
        <v>0</v>
      </c>
      <c r="T156" s="11" t="str">
        <f t="shared" si="32"/>
        <v xml:space="preserve">Glúteo </v>
      </c>
      <c r="U156" s="11">
        <f t="shared" si="32"/>
        <v>0</v>
      </c>
      <c r="V156" s="12" t="str">
        <f t="shared" si="32"/>
        <v xml:space="preserve">Abdutor </v>
      </c>
      <c r="W156" s="11">
        <f t="shared" si="32"/>
        <v>0</v>
      </c>
      <c r="X156" s="12" t="str">
        <f t="shared" si="32"/>
        <v xml:space="preserve">Adutor </v>
      </c>
      <c r="Y156" s="11">
        <f t="shared" si="32"/>
        <v>0</v>
      </c>
      <c r="Z156" s="12" t="str">
        <f t="shared" si="32"/>
        <v>Coxa (Ant)</v>
      </c>
      <c r="AA156" s="11">
        <f t="shared" si="32"/>
        <v>0</v>
      </c>
      <c r="AB156" s="12" t="str">
        <f t="shared" si="32"/>
        <v>Coxa (Pos)</v>
      </c>
      <c r="AC156" s="11">
        <f t="shared" si="32"/>
        <v>0</v>
      </c>
      <c r="AD156" s="12" t="str">
        <f t="shared" si="32"/>
        <v>Perna</v>
      </c>
      <c r="AE156" s="11">
        <f t="shared" si="32"/>
        <v>0</v>
      </c>
      <c r="AF156" s="12" t="str">
        <f t="shared" si="32"/>
        <v>Abdominal</v>
      </c>
      <c r="AG156" s="11">
        <f t="shared" si="32"/>
        <v>0</v>
      </c>
    </row>
    <row r="157" spans="1:33" x14ac:dyDescent="0.25">
      <c r="A157" s="344"/>
      <c r="B157" s="11">
        <f t="shared" si="30"/>
        <v>0</v>
      </c>
      <c r="C157" s="11" t="str">
        <f t="shared" si="31"/>
        <v xml:space="preserve"> </v>
      </c>
      <c r="D157" s="11" t="str">
        <f t="shared" si="33"/>
        <v xml:space="preserve">Trapézio </v>
      </c>
      <c r="E157" s="11">
        <f t="shared" si="33"/>
        <v>0</v>
      </c>
      <c r="F157" s="11" t="str">
        <f t="shared" si="33"/>
        <v>Ombro (Cla/Acr)</v>
      </c>
      <c r="G157" s="11">
        <f t="shared" si="33"/>
        <v>0</v>
      </c>
      <c r="H157" s="12" t="str">
        <f t="shared" si="33"/>
        <v>Ombro (Esp)</v>
      </c>
      <c r="I157" s="11">
        <f t="shared" si="33"/>
        <v>0</v>
      </c>
      <c r="J157" s="12" t="str">
        <f t="shared" si="33"/>
        <v>Costa</v>
      </c>
      <c r="K157" s="11">
        <f t="shared" si="33"/>
        <v>0</v>
      </c>
      <c r="L157" s="12" t="str">
        <f t="shared" si="33"/>
        <v>Peito</v>
      </c>
      <c r="M157" s="11">
        <f t="shared" si="33"/>
        <v>0</v>
      </c>
      <c r="N157" s="12" t="str">
        <f t="shared" si="33"/>
        <v>Bíceps</v>
      </c>
      <c r="O157" s="11">
        <f t="shared" si="33"/>
        <v>0</v>
      </c>
      <c r="P157" s="12" t="str">
        <f t="shared" si="33"/>
        <v>Tríceps</v>
      </c>
      <c r="Q157" s="11">
        <f t="shared" si="33"/>
        <v>0</v>
      </c>
      <c r="R157" s="11" t="str">
        <f t="shared" si="33"/>
        <v>AnteBraço</v>
      </c>
      <c r="S157" s="11">
        <f t="shared" si="32"/>
        <v>0</v>
      </c>
      <c r="T157" s="11" t="str">
        <f t="shared" si="32"/>
        <v xml:space="preserve">Glúteo </v>
      </c>
      <c r="U157" s="11">
        <f t="shared" si="32"/>
        <v>0</v>
      </c>
      <c r="V157" s="12" t="str">
        <f t="shared" si="32"/>
        <v xml:space="preserve">Abdutor </v>
      </c>
      <c r="W157" s="11">
        <f t="shared" si="32"/>
        <v>0</v>
      </c>
      <c r="X157" s="12" t="str">
        <f t="shared" si="32"/>
        <v xml:space="preserve">Adutor </v>
      </c>
      <c r="Y157" s="11">
        <f t="shared" si="32"/>
        <v>0</v>
      </c>
      <c r="Z157" s="12" t="str">
        <f t="shared" si="32"/>
        <v>Coxa (Ant)</v>
      </c>
      <c r="AA157" s="11">
        <f t="shared" si="32"/>
        <v>0</v>
      </c>
      <c r="AB157" s="12" t="str">
        <f t="shared" si="32"/>
        <v>Coxa (Pos)</v>
      </c>
      <c r="AC157" s="11">
        <f t="shared" si="32"/>
        <v>0</v>
      </c>
      <c r="AD157" s="12" t="str">
        <f t="shared" si="32"/>
        <v>Perna</v>
      </c>
      <c r="AE157" s="11">
        <f t="shared" si="32"/>
        <v>0</v>
      </c>
      <c r="AF157" s="12" t="str">
        <f t="shared" si="32"/>
        <v>Abdominal</v>
      </c>
      <c r="AG157" s="11">
        <f t="shared" si="32"/>
        <v>0</v>
      </c>
    </row>
    <row r="158" spans="1:33" x14ac:dyDescent="0.25">
      <c r="A158" s="344"/>
      <c r="B158" s="11">
        <f t="shared" si="30"/>
        <v>0</v>
      </c>
      <c r="C158" s="11" t="str">
        <f t="shared" si="31"/>
        <v xml:space="preserve"> </v>
      </c>
      <c r="D158" s="11" t="str">
        <f t="shared" si="33"/>
        <v xml:space="preserve">Trapézio </v>
      </c>
      <c r="E158" s="11">
        <f t="shared" si="33"/>
        <v>0</v>
      </c>
      <c r="F158" s="11" t="str">
        <f t="shared" si="33"/>
        <v>Ombro (Cla/Acr)</v>
      </c>
      <c r="G158" s="11">
        <f t="shared" si="33"/>
        <v>0</v>
      </c>
      <c r="H158" s="12" t="str">
        <f t="shared" si="33"/>
        <v>Ombro (Esp)</v>
      </c>
      <c r="I158" s="11">
        <f t="shared" si="33"/>
        <v>0</v>
      </c>
      <c r="J158" s="12" t="str">
        <f t="shared" si="33"/>
        <v>Costa</v>
      </c>
      <c r="K158" s="11">
        <f t="shared" si="33"/>
        <v>0</v>
      </c>
      <c r="L158" s="12" t="str">
        <f t="shared" si="33"/>
        <v>Peito</v>
      </c>
      <c r="M158" s="11">
        <f t="shared" si="33"/>
        <v>0</v>
      </c>
      <c r="N158" s="12" t="str">
        <f t="shared" si="33"/>
        <v>Bíceps</v>
      </c>
      <c r="O158" s="11">
        <f t="shared" si="33"/>
        <v>0</v>
      </c>
      <c r="P158" s="12" t="str">
        <f t="shared" si="33"/>
        <v>Tríceps</v>
      </c>
      <c r="Q158" s="11">
        <f t="shared" si="33"/>
        <v>0</v>
      </c>
      <c r="R158" s="11" t="str">
        <f t="shared" si="33"/>
        <v>AnteBraço</v>
      </c>
      <c r="S158" s="11">
        <f t="shared" si="32"/>
        <v>0</v>
      </c>
      <c r="T158" s="11" t="str">
        <f t="shared" si="32"/>
        <v xml:space="preserve">Glúteo </v>
      </c>
      <c r="U158" s="11">
        <f t="shared" si="32"/>
        <v>0</v>
      </c>
      <c r="V158" s="12" t="str">
        <f t="shared" si="32"/>
        <v xml:space="preserve">Abdutor </v>
      </c>
      <c r="W158" s="11">
        <f t="shared" si="32"/>
        <v>0</v>
      </c>
      <c r="X158" s="12" t="str">
        <f t="shared" si="32"/>
        <v xml:space="preserve">Adutor </v>
      </c>
      <c r="Y158" s="11">
        <f t="shared" si="32"/>
        <v>0</v>
      </c>
      <c r="Z158" s="12" t="str">
        <f t="shared" si="32"/>
        <v>Coxa (Ant)</v>
      </c>
      <c r="AA158" s="11">
        <f t="shared" si="32"/>
        <v>0</v>
      </c>
      <c r="AB158" s="12" t="str">
        <f t="shared" si="32"/>
        <v>Coxa (Pos)</v>
      </c>
      <c r="AC158" s="11">
        <f t="shared" si="32"/>
        <v>0</v>
      </c>
      <c r="AD158" s="12" t="str">
        <f t="shared" si="32"/>
        <v>Perna</v>
      </c>
      <c r="AE158" s="11">
        <f t="shared" si="32"/>
        <v>0</v>
      </c>
      <c r="AF158" s="12" t="str">
        <f t="shared" si="32"/>
        <v>Abdominal</v>
      </c>
      <c r="AG158" s="11">
        <f t="shared" si="32"/>
        <v>0</v>
      </c>
    </row>
    <row r="159" spans="1:33" x14ac:dyDescent="0.25">
      <c r="A159" s="344"/>
      <c r="B159" s="11">
        <f t="shared" si="30"/>
        <v>0</v>
      </c>
      <c r="C159" s="11" t="str">
        <f t="shared" si="31"/>
        <v xml:space="preserve"> </v>
      </c>
      <c r="D159" s="11" t="str">
        <f t="shared" si="33"/>
        <v xml:space="preserve">Trapézio </v>
      </c>
      <c r="E159" s="11">
        <f t="shared" si="33"/>
        <v>0</v>
      </c>
      <c r="F159" s="11" t="str">
        <f t="shared" si="33"/>
        <v>Ombro (Cla/Acr)</v>
      </c>
      <c r="G159" s="11">
        <f t="shared" si="33"/>
        <v>0</v>
      </c>
      <c r="H159" s="12" t="str">
        <f t="shared" si="33"/>
        <v>Ombro (Esp)</v>
      </c>
      <c r="I159" s="11">
        <f t="shared" si="33"/>
        <v>0</v>
      </c>
      <c r="J159" s="12" t="str">
        <f t="shared" si="33"/>
        <v>Costa</v>
      </c>
      <c r="K159" s="11">
        <f t="shared" si="33"/>
        <v>0</v>
      </c>
      <c r="L159" s="12" t="str">
        <f t="shared" si="33"/>
        <v>Peito</v>
      </c>
      <c r="M159" s="11">
        <f t="shared" si="33"/>
        <v>0</v>
      </c>
      <c r="N159" s="12" t="str">
        <f t="shared" si="33"/>
        <v>Bíceps</v>
      </c>
      <c r="O159" s="11">
        <f t="shared" si="33"/>
        <v>0</v>
      </c>
      <c r="P159" s="12" t="str">
        <f t="shared" si="33"/>
        <v>Tríceps</v>
      </c>
      <c r="Q159" s="11">
        <f t="shared" si="33"/>
        <v>0</v>
      </c>
      <c r="R159" s="11" t="str">
        <f t="shared" si="33"/>
        <v>AnteBraço</v>
      </c>
      <c r="S159" s="11">
        <f t="shared" si="32"/>
        <v>0</v>
      </c>
      <c r="T159" s="11" t="str">
        <f t="shared" si="32"/>
        <v xml:space="preserve">Glúteo </v>
      </c>
      <c r="U159" s="11">
        <f t="shared" si="32"/>
        <v>0</v>
      </c>
      <c r="V159" s="12" t="str">
        <f t="shared" si="32"/>
        <v xml:space="preserve">Abdutor </v>
      </c>
      <c r="W159" s="11">
        <f t="shared" si="32"/>
        <v>0</v>
      </c>
      <c r="X159" s="12" t="str">
        <f t="shared" si="32"/>
        <v xml:space="preserve">Adutor </v>
      </c>
      <c r="Y159" s="11">
        <f t="shared" si="32"/>
        <v>0</v>
      </c>
      <c r="Z159" s="12" t="str">
        <f t="shared" si="32"/>
        <v>Coxa (Ant)</v>
      </c>
      <c r="AA159" s="11">
        <f t="shared" si="32"/>
        <v>0</v>
      </c>
      <c r="AB159" s="12" t="str">
        <f t="shared" si="32"/>
        <v>Coxa (Pos)</v>
      </c>
      <c r="AC159" s="11">
        <f t="shared" si="32"/>
        <v>0</v>
      </c>
      <c r="AD159" s="12" t="str">
        <f t="shared" si="32"/>
        <v>Perna</v>
      </c>
      <c r="AE159" s="11">
        <f t="shared" si="32"/>
        <v>0</v>
      </c>
      <c r="AF159" s="12" t="str">
        <f t="shared" si="32"/>
        <v>Abdominal</v>
      </c>
      <c r="AG159" s="11">
        <f t="shared" si="32"/>
        <v>0</v>
      </c>
    </row>
    <row r="160" spans="1:33" x14ac:dyDescent="0.25">
      <c r="A160" s="344"/>
      <c r="B160" s="11">
        <f t="shared" si="30"/>
        <v>0</v>
      </c>
      <c r="C160" s="11" t="str">
        <f t="shared" si="31"/>
        <v xml:space="preserve"> </v>
      </c>
      <c r="D160" s="11" t="str">
        <f t="shared" si="33"/>
        <v xml:space="preserve">Trapézio </v>
      </c>
      <c r="E160" s="11">
        <f t="shared" si="33"/>
        <v>0</v>
      </c>
      <c r="F160" s="11" t="str">
        <f t="shared" si="33"/>
        <v>Ombro (Cla/Acr)</v>
      </c>
      <c r="G160" s="11">
        <f t="shared" si="33"/>
        <v>0</v>
      </c>
      <c r="H160" s="12" t="str">
        <f t="shared" si="33"/>
        <v>Ombro (Esp)</v>
      </c>
      <c r="I160" s="11">
        <f t="shared" si="33"/>
        <v>0</v>
      </c>
      <c r="J160" s="12" t="str">
        <f t="shared" si="33"/>
        <v>Costa</v>
      </c>
      <c r="K160" s="11">
        <f t="shared" si="33"/>
        <v>0</v>
      </c>
      <c r="L160" s="12" t="str">
        <f t="shared" si="33"/>
        <v>Peito</v>
      </c>
      <c r="M160" s="11">
        <f t="shared" si="33"/>
        <v>0</v>
      </c>
      <c r="N160" s="12" t="str">
        <f t="shared" si="33"/>
        <v>Bíceps</v>
      </c>
      <c r="O160" s="11">
        <f t="shared" si="33"/>
        <v>0</v>
      </c>
      <c r="P160" s="12" t="str">
        <f t="shared" si="33"/>
        <v>Tríceps</v>
      </c>
      <c r="Q160" s="11">
        <f t="shared" si="33"/>
        <v>0</v>
      </c>
      <c r="R160" s="11" t="str">
        <f t="shared" si="33"/>
        <v>AnteBraço</v>
      </c>
      <c r="S160" s="11">
        <f t="shared" si="32"/>
        <v>0</v>
      </c>
      <c r="T160" s="11" t="str">
        <f t="shared" si="32"/>
        <v xml:space="preserve">Glúteo </v>
      </c>
      <c r="U160" s="11">
        <f t="shared" si="32"/>
        <v>0</v>
      </c>
      <c r="V160" s="12" t="str">
        <f t="shared" si="32"/>
        <v xml:space="preserve">Abdutor </v>
      </c>
      <c r="W160" s="11">
        <f t="shared" si="32"/>
        <v>0</v>
      </c>
      <c r="X160" s="12" t="str">
        <f t="shared" si="32"/>
        <v xml:space="preserve">Adutor </v>
      </c>
      <c r="Y160" s="11">
        <f t="shared" si="32"/>
        <v>0</v>
      </c>
      <c r="Z160" s="12" t="str">
        <f t="shared" si="32"/>
        <v>Coxa (Ant)</v>
      </c>
      <c r="AA160" s="11">
        <f t="shared" si="32"/>
        <v>0</v>
      </c>
      <c r="AB160" s="12" t="str">
        <f t="shared" si="32"/>
        <v>Coxa (Pos)</v>
      </c>
      <c r="AC160" s="11">
        <f t="shared" si="32"/>
        <v>0</v>
      </c>
      <c r="AD160" s="12" t="str">
        <f t="shared" si="32"/>
        <v>Perna</v>
      </c>
      <c r="AE160" s="11">
        <f t="shared" si="32"/>
        <v>0</v>
      </c>
      <c r="AF160" s="12" t="str">
        <f t="shared" si="32"/>
        <v>Abdominal</v>
      </c>
      <c r="AG160" s="11">
        <f t="shared" si="32"/>
        <v>0</v>
      </c>
    </row>
    <row r="161" spans="1:3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</row>
    <row r="162" spans="1:33" x14ac:dyDescent="0.25">
      <c r="A162" s="11" t="s">
        <v>40</v>
      </c>
      <c r="B162" s="11" t="s">
        <v>41</v>
      </c>
      <c r="C162" s="11"/>
      <c r="D162" s="341" t="str">
        <f>D142</f>
        <v xml:space="preserve">Trapézio </v>
      </c>
      <c r="E162" s="341"/>
      <c r="F162" s="341" t="str">
        <f>F142</f>
        <v>Ombro (Cla/Acr)</v>
      </c>
      <c r="G162" s="341"/>
      <c r="H162" s="341" t="str">
        <f>H142</f>
        <v>Ombro (Esp)</v>
      </c>
      <c r="I162" s="341"/>
      <c r="J162" s="341" t="str">
        <f>J142</f>
        <v>Costa</v>
      </c>
      <c r="K162" s="341"/>
      <c r="L162" s="341" t="str">
        <f>L142</f>
        <v>Peito</v>
      </c>
      <c r="M162" s="341"/>
      <c r="N162" s="341" t="str">
        <f>N142</f>
        <v>Bíceps</v>
      </c>
      <c r="O162" s="341"/>
      <c r="P162" s="341" t="str">
        <f>P142</f>
        <v>Tríceps</v>
      </c>
      <c r="Q162" s="341"/>
      <c r="R162" s="341" t="str">
        <f>R142</f>
        <v>AnteBraço</v>
      </c>
      <c r="S162" s="341"/>
      <c r="T162" s="341" t="str">
        <f>T142</f>
        <v xml:space="preserve">Glúteo </v>
      </c>
      <c r="U162" s="341"/>
      <c r="V162" s="341" t="str">
        <f>V142</f>
        <v xml:space="preserve">Abdutor </v>
      </c>
      <c r="W162" s="341"/>
      <c r="X162" s="341" t="str">
        <f>X142</f>
        <v xml:space="preserve">Adutor </v>
      </c>
      <c r="Y162" s="341"/>
      <c r="Z162" s="341" t="str">
        <f>Z142</f>
        <v>Coxa (Ant)</v>
      </c>
      <c r="AA162" s="341"/>
      <c r="AB162" s="341" t="str">
        <f>AB142</f>
        <v>Coxa (Pos)</v>
      </c>
      <c r="AC162" s="341"/>
      <c r="AD162" s="341" t="str">
        <f>AD142</f>
        <v>Perna</v>
      </c>
      <c r="AE162" s="341"/>
      <c r="AF162" s="341" t="str">
        <f>AF142</f>
        <v>Abdominal</v>
      </c>
      <c r="AG162" s="341"/>
    </row>
    <row r="163" spans="1:33" x14ac:dyDescent="0.25">
      <c r="A163" s="11"/>
      <c r="B163" s="343">
        <f>Planilha!D143</f>
        <v>0</v>
      </c>
      <c r="C163" s="343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</row>
    <row r="164" spans="1:33" x14ac:dyDescent="0.25">
      <c r="A164" s="344">
        <v>9</v>
      </c>
      <c r="B164" s="11">
        <f>B163</f>
        <v>0</v>
      </c>
      <c r="C164" s="11" t="str">
        <f>IF(AND(B164=D164),E164,IF(AND(B164=F164),G164,IF(AND(B164=H164),I164,IF(AND(B164=J164),K164,IF(AND(B164=L164),M164,IF(AND(B164=N164),O164,IF(AND(B164=P164),Q164,IF(AND(B164=R164),S164,IF(AND(B164=T164),U164,IF(AND(B164=V164),W164,IF(AND(B164=X164),Y164,IF(AND(B164=Z164),AA164,IF(AND(B164=AB164),AC164,IF(AND(B164=AD164),AE164,IF(AND(B164=AF164),AG164," ")))))))))))))))</f>
        <v xml:space="preserve"> </v>
      </c>
      <c r="D164" s="11" t="str">
        <f t="shared" ref="D164:AG172" si="34">D144</f>
        <v xml:space="preserve">Trapézio </v>
      </c>
      <c r="E164" s="11" t="str">
        <f t="shared" si="34"/>
        <v>Elevação de ombros</v>
      </c>
      <c r="F164" s="11" t="str">
        <f t="shared" si="34"/>
        <v>Ombro (Cla/Acr)</v>
      </c>
      <c r="G164" s="11" t="str">
        <f t="shared" si="34"/>
        <v>Desenvolvimento</v>
      </c>
      <c r="H164" s="12" t="str">
        <f t="shared" si="34"/>
        <v>Ombro (Esp)</v>
      </c>
      <c r="I164" s="11" t="str">
        <f t="shared" si="34"/>
        <v>Voador inv.</v>
      </c>
      <c r="J164" s="12" t="str">
        <f t="shared" si="34"/>
        <v>Costa</v>
      </c>
      <c r="K164" s="11" t="str">
        <f t="shared" si="34"/>
        <v>Puxada à frente</v>
      </c>
      <c r="L164" s="12" t="str">
        <f t="shared" si="34"/>
        <v>Peito</v>
      </c>
      <c r="M164" s="11" t="str">
        <f t="shared" si="34"/>
        <v>Supino</v>
      </c>
      <c r="N164" s="12" t="str">
        <f t="shared" si="34"/>
        <v>Bíceps</v>
      </c>
      <c r="O164" s="11" t="str">
        <f t="shared" si="34"/>
        <v>Rosca direta</v>
      </c>
      <c r="P164" s="12" t="str">
        <f t="shared" si="34"/>
        <v>Tríceps</v>
      </c>
      <c r="Q164" s="11" t="str">
        <f t="shared" si="34"/>
        <v>Rosca testa</v>
      </c>
      <c r="R164" s="11" t="str">
        <f t="shared" si="34"/>
        <v>AnteBraço</v>
      </c>
      <c r="S164" s="11" t="str">
        <f t="shared" si="34"/>
        <v>Rosca punho</v>
      </c>
      <c r="T164" s="11" t="str">
        <f t="shared" si="34"/>
        <v xml:space="preserve">Glúteo </v>
      </c>
      <c r="U164" s="11" t="str">
        <f t="shared" si="34"/>
        <v>Glúteo em pé</v>
      </c>
      <c r="V164" s="12" t="str">
        <f t="shared" si="34"/>
        <v xml:space="preserve">Abdutor </v>
      </c>
      <c r="W164" s="11" t="str">
        <f t="shared" si="34"/>
        <v>Abdutor maq.</v>
      </c>
      <c r="X164" s="12" t="str">
        <f t="shared" si="34"/>
        <v xml:space="preserve">Adutor </v>
      </c>
      <c r="Y164" s="11" t="str">
        <f t="shared" si="34"/>
        <v>Adutor maq</v>
      </c>
      <c r="Z164" s="12" t="str">
        <f t="shared" si="34"/>
        <v>Coxa (Ant)</v>
      </c>
      <c r="AA164" s="11" t="str">
        <f t="shared" si="34"/>
        <v>Agachamento</v>
      </c>
      <c r="AB164" s="12" t="str">
        <f t="shared" si="34"/>
        <v>Coxa (Pos)</v>
      </c>
      <c r="AC164" s="11" t="str">
        <f t="shared" si="34"/>
        <v>Stiff</v>
      </c>
      <c r="AD164" s="12" t="str">
        <f t="shared" si="34"/>
        <v>Perna</v>
      </c>
      <c r="AE164" s="11" t="str">
        <f t="shared" si="34"/>
        <v>Gêmeos em pé</v>
      </c>
      <c r="AF164" s="12" t="str">
        <f t="shared" si="34"/>
        <v>Abdominal</v>
      </c>
      <c r="AG164" s="11" t="str">
        <f t="shared" si="34"/>
        <v>Elevação de pernas</v>
      </c>
    </row>
    <row r="165" spans="1:33" x14ac:dyDescent="0.25">
      <c r="A165" s="344"/>
      <c r="B165" s="11">
        <f t="shared" ref="B165:B180" si="35">B164</f>
        <v>0</v>
      </c>
      <c r="C165" s="11" t="str">
        <f t="shared" ref="C165:C180" si="36">IF(AND(B165=D165),E165,IF(AND(B165=F165),G165,IF(AND(B165=H165),I165,IF(AND(B165=J165),K165,IF(AND(B165=L165),M165,IF(AND(B165=N165),O165,IF(AND(B165=P165),Q165,IF(AND(B165=R165),S165,IF(AND(B165=T165),U165,IF(AND(B165=V165),W165,IF(AND(B165=X165),Y165,IF(AND(B165=Z165),AA165,IF(AND(B165=AB165),AC165,IF(AND(B165=AD165),AE165,IF(AND(B165=AF165),AG165," ")))))))))))))))</f>
        <v xml:space="preserve"> </v>
      </c>
      <c r="D165" s="11" t="str">
        <f t="shared" si="34"/>
        <v xml:space="preserve">Trapézio </v>
      </c>
      <c r="E165" s="11" t="str">
        <f t="shared" si="34"/>
        <v>Remada alta</v>
      </c>
      <c r="F165" s="11" t="str">
        <f t="shared" si="34"/>
        <v>Ombro (Cla/Acr)</v>
      </c>
      <c r="G165" s="11" t="str">
        <f t="shared" si="34"/>
        <v>Levantamento lateral</v>
      </c>
      <c r="H165" s="12" t="str">
        <f t="shared" si="34"/>
        <v>Ombro (Esp)</v>
      </c>
      <c r="I165" s="11" t="str">
        <f t="shared" si="34"/>
        <v>Crucifixo inv.</v>
      </c>
      <c r="J165" s="12" t="str">
        <f t="shared" si="34"/>
        <v>Costa</v>
      </c>
      <c r="K165" s="11" t="str">
        <f t="shared" si="34"/>
        <v>Remada sentada</v>
      </c>
      <c r="L165" s="12" t="str">
        <f t="shared" si="34"/>
        <v>Peito</v>
      </c>
      <c r="M165" s="11" t="str">
        <f t="shared" si="34"/>
        <v>Supino inclinado</v>
      </c>
      <c r="N165" s="12" t="str">
        <f t="shared" si="34"/>
        <v>Bíceps</v>
      </c>
      <c r="O165" s="11" t="str">
        <f t="shared" si="34"/>
        <v>Rosca alternada</v>
      </c>
      <c r="P165" s="12" t="str">
        <f t="shared" si="34"/>
        <v>Tríceps</v>
      </c>
      <c r="Q165" s="11" t="str">
        <f t="shared" si="34"/>
        <v>Rosca francesa</v>
      </c>
      <c r="R165" s="11" t="str">
        <f t="shared" si="34"/>
        <v>AnteBraço</v>
      </c>
      <c r="S165" s="11" t="str">
        <f t="shared" si="34"/>
        <v>Rosca punho inv.</v>
      </c>
      <c r="T165" s="11" t="str">
        <f t="shared" si="34"/>
        <v xml:space="preserve">Glúteo </v>
      </c>
      <c r="U165" s="11" t="str">
        <f t="shared" si="34"/>
        <v>Glúteo 4 apoios</v>
      </c>
      <c r="V165" s="12" t="str">
        <f t="shared" si="34"/>
        <v xml:space="preserve">Abdutor </v>
      </c>
      <c r="W165" s="11" t="str">
        <f t="shared" si="34"/>
        <v>Abdutor apo.</v>
      </c>
      <c r="X165" s="12" t="str">
        <f t="shared" si="34"/>
        <v xml:space="preserve">Adutor </v>
      </c>
      <c r="Y165" s="11" t="str">
        <f t="shared" si="34"/>
        <v>Adutor apo.</v>
      </c>
      <c r="Z165" s="12" t="str">
        <f t="shared" si="34"/>
        <v>Coxa (Ant)</v>
      </c>
      <c r="AA165" s="11" t="str">
        <f t="shared" si="34"/>
        <v>Agachamento hack</v>
      </c>
      <c r="AB165" s="12" t="str">
        <f t="shared" si="34"/>
        <v>Coxa (Pos)</v>
      </c>
      <c r="AC165" s="11" t="str">
        <f t="shared" si="34"/>
        <v>Flexão de perna</v>
      </c>
      <c r="AD165" s="12" t="str">
        <f t="shared" si="34"/>
        <v>Perna</v>
      </c>
      <c r="AE165" s="11" t="str">
        <f t="shared" si="34"/>
        <v>Gêmeos sentado</v>
      </c>
      <c r="AF165" s="12" t="str">
        <f t="shared" si="34"/>
        <v>Abdominal</v>
      </c>
      <c r="AG165" s="11" t="str">
        <f t="shared" si="34"/>
        <v>Supra-abdominal</v>
      </c>
    </row>
    <row r="166" spans="1:33" x14ac:dyDescent="0.25">
      <c r="A166" s="344"/>
      <c r="B166" s="11">
        <f t="shared" si="35"/>
        <v>0</v>
      </c>
      <c r="C166" s="11" t="str">
        <f t="shared" si="36"/>
        <v xml:space="preserve"> </v>
      </c>
      <c r="D166" s="11" t="str">
        <f t="shared" si="34"/>
        <v xml:space="preserve">Trapézio </v>
      </c>
      <c r="E166" s="11">
        <f t="shared" si="34"/>
        <v>0</v>
      </c>
      <c r="F166" s="11" t="str">
        <f t="shared" si="34"/>
        <v>Ombro (Cla/Acr)</v>
      </c>
      <c r="G166" s="11" t="str">
        <f t="shared" si="34"/>
        <v>Elevação frontal</v>
      </c>
      <c r="H166" s="12" t="str">
        <f t="shared" si="34"/>
        <v>Ombro (Esp)</v>
      </c>
      <c r="I166" s="11">
        <f t="shared" si="34"/>
        <v>0</v>
      </c>
      <c r="J166" s="12" t="str">
        <f t="shared" si="34"/>
        <v>Costa</v>
      </c>
      <c r="K166" s="11" t="str">
        <f t="shared" si="34"/>
        <v>Remada unilteral</v>
      </c>
      <c r="L166" s="12" t="str">
        <f t="shared" si="34"/>
        <v>Peito</v>
      </c>
      <c r="M166" s="11" t="str">
        <f t="shared" si="34"/>
        <v>Supino declinado</v>
      </c>
      <c r="N166" s="12" t="str">
        <f t="shared" si="34"/>
        <v>Bíceps</v>
      </c>
      <c r="O166" s="11" t="str">
        <f t="shared" si="34"/>
        <v>Rosca concentrada</v>
      </c>
      <c r="P166" s="12" t="str">
        <f t="shared" si="34"/>
        <v>Tríceps</v>
      </c>
      <c r="Q166" s="11" t="str">
        <f t="shared" si="34"/>
        <v>Extensão de cotovelo (cabo)</v>
      </c>
      <c r="R166" s="11" t="str">
        <f t="shared" si="34"/>
        <v>AnteBraço</v>
      </c>
      <c r="S166" s="11" t="str">
        <f t="shared" si="34"/>
        <v>Rosca direta peg. pro.</v>
      </c>
      <c r="T166" s="11" t="str">
        <f t="shared" si="34"/>
        <v xml:space="preserve">Glúteo </v>
      </c>
      <c r="U166" s="11">
        <f t="shared" si="34"/>
        <v>0</v>
      </c>
      <c r="V166" s="12" t="str">
        <f t="shared" si="34"/>
        <v xml:space="preserve">Abdutor </v>
      </c>
      <c r="W166" s="11" t="str">
        <f t="shared" si="34"/>
        <v>Abdutor cabo</v>
      </c>
      <c r="X166" s="12" t="str">
        <f t="shared" si="34"/>
        <v xml:space="preserve">Adutor </v>
      </c>
      <c r="Y166" s="11" t="str">
        <f t="shared" si="34"/>
        <v>Adutor cabo</v>
      </c>
      <c r="Z166" s="12" t="str">
        <f t="shared" si="34"/>
        <v>Coxa (Ant)</v>
      </c>
      <c r="AA166" s="11" t="str">
        <f t="shared" si="34"/>
        <v>Extensão de perna</v>
      </c>
      <c r="AB166" s="12" t="str">
        <f t="shared" si="34"/>
        <v>Coxa (Pos)</v>
      </c>
      <c r="AC166" s="11" t="str">
        <f t="shared" si="34"/>
        <v>Flexora em pé</v>
      </c>
      <c r="AD166" s="12" t="str">
        <f t="shared" si="34"/>
        <v>Perna</v>
      </c>
      <c r="AE166" s="11" t="str">
        <f t="shared" si="34"/>
        <v>Burrinho maq.</v>
      </c>
      <c r="AF166" s="12" t="str">
        <f t="shared" si="34"/>
        <v>Abdominal</v>
      </c>
      <c r="AG166" s="11" t="str">
        <f t="shared" si="34"/>
        <v>Flexão lateral</v>
      </c>
    </row>
    <row r="167" spans="1:33" x14ac:dyDescent="0.25">
      <c r="A167" s="344"/>
      <c r="B167" s="11">
        <f t="shared" si="35"/>
        <v>0</v>
      </c>
      <c r="C167" s="11" t="str">
        <f t="shared" si="36"/>
        <v xml:space="preserve"> </v>
      </c>
      <c r="D167" s="11" t="str">
        <f t="shared" si="34"/>
        <v xml:space="preserve">Trapézio </v>
      </c>
      <c r="E167" s="11">
        <f t="shared" si="34"/>
        <v>0</v>
      </c>
      <c r="F167" s="11" t="str">
        <f t="shared" si="34"/>
        <v>Ombro (Cla/Acr)</v>
      </c>
      <c r="G167" s="11">
        <f t="shared" si="34"/>
        <v>0</v>
      </c>
      <c r="H167" s="12" t="str">
        <f t="shared" si="34"/>
        <v>Ombro (Esp)</v>
      </c>
      <c r="I167" s="11">
        <f t="shared" si="34"/>
        <v>0</v>
      </c>
      <c r="J167" s="12" t="str">
        <f t="shared" si="34"/>
        <v>Costa</v>
      </c>
      <c r="K167" s="11" t="str">
        <f t="shared" si="34"/>
        <v>Remada curvada</v>
      </c>
      <c r="L167" s="12" t="str">
        <f t="shared" si="34"/>
        <v>Peito</v>
      </c>
      <c r="M167" s="11" t="str">
        <f t="shared" si="34"/>
        <v>Crucifixo</v>
      </c>
      <c r="N167" s="12" t="str">
        <f t="shared" si="34"/>
        <v>Bíceps</v>
      </c>
      <c r="O167" s="11" t="str">
        <f t="shared" si="34"/>
        <v>Rosca scott</v>
      </c>
      <c r="P167" s="12" t="str">
        <f t="shared" si="34"/>
        <v>Tríceps</v>
      </c>
      <c r="Q167" s="11">
        <f t="shared" si="34"/>
        <v>0</v>
      </c>
      <c r="R167" s="11" t="str">
        <f t="shared" si="34"/>
        <v>AnteBraço</v>
      </c>
      <c r="S167" s="11" t="str">
        <f t="shared" si="34"/>
        <v>Extensão de cotovelo</v>
      </c>
      <c r="T167" s="11" t="str">
        <f t="shared" si="34"/>
        <v xml:space="preserve">Glúteo </v>
      </c>
      <c r="U167" s="11">
        <f t="shared" si="34"/>
        <v>0</v>
      </c>
      <c r="V167" s="12" t="str">
        <f t="shared" si="34"/>
        <v xml:space="preserve">Abdutor </v>
      </c>
      <c r="W167" s="11">
        <f t="shared" si="34"/>
        <v>0</v>
      </c>
      <c r="X167" s="12" t="str">
        <f t="shared" si="34"/>
        <v xml:space="preserve">Adutor </v>
      </c>
      <c r="Y167" s="11">
        <f t="shared" si="34"/>
        <v>0</v>
      </c>
      <c r="Z167" s="12" t="str">
        <f t="shared" si="34"/>
        <v>Coxa (Ant)</v>
      </c>
      <c r="AA167" s="11" t="str">
        <f t="shared" si="34"/>
        <v>Leg press</v>
      </c>
      <c r="AB167" s="12" t="str">
        <f t="shared" si="34"/>
        <v>Coxa (Pos)</v>
      </c>
      <c r="AC167" s="11" t="str">
        <f t="shared" si="34"/>
        <v>Flexora sentado</v>
      </c>
      <c r="AD167" s="12" t="str">
        <f t="shared" si="34"/>
        <v>Perna</v>
      </c>
      <c r="AE167" s="11" t="str">
        <f t="shared" si="34"/>
        <v>Tibial</v>
      </c>
      <c r="AF167" s="12" t="str">
        <f t="shared" si="34"/>
        <v>Abdominal</v>
      </c>
      <c r="AG167" s="11">
        <f t="shared" si="34"/>
        <v>0</v>
      </c>
    </row>
    <row r="168" spans="1:33" x14ac:dyDescent="0.25">
      <c r="A168" s="344"/>
      <c r="B168" s="11">
        <f t="shared" si="35"/>
        <v>0</v>
      </c>
      <c r="C168" s="11" t="str">
        <f t="shared" si="36"/>
        <v xml:space="preserve"> </v>
      </c>
      <c r="D168" s="11" t="str">
        <f t="shared" si="34"/>
        <v xml:space="preserve">Trapézio </v>
      </c>
      <c r="E168" s="11">
        <f t="shared" si="34"/>
        <v>0</v>
      </c>
      <c r="F168" s="11" t="str">
        <f t="shared" si="34"/>
        <v>Ombro (Cla/Acr)</v>
      </c>
      <c r="G168" s="11">
        <f t="shared" si="34"/>
        <v>0</v>
      </c>
      <c r="H168" s="12" t="str">
        <f t="shared" si="34"/>
        <v>Ombro (Esp)</v>
      </c>
      <c r="I168" s="11">
        <f t="shared" si="34"/>
        <v>0</v>
      </c>
      <c r="J168" s="12" t="str">
        <f t="shared" si="34"/>
        <v>Costa</v>
      </c>
      <c r="K168" s="11" t="str">
        <f t="shared" si="34"/>
        <v>Levantamento terra</v>
      </c>
      <c r="L168" s="12" t="str">
        <f t="shared" si="34"/>
        <v>Peito</v>
      </c>
      <c r="M168" s="11" t="str">
        <f t="shared" si="34"/>
        <v>Cross over</v>
      </c>
      <c r="N168" s="12" t="str">
        <f t="shared" si="34"/>
        <v>Bíceps</v>
      </c>
      <c r="O168" s="11">
        <f t="shared" si="34"/>
        <v>0</v>
      </c>
      <c r="P168" s="12" t="str">
        <f t="shared" si="34"/>
        <v>Tríceps</v>
      </c>
      <c r="Q168" s="11">
        <f t="shared" si="34"/>
        <v>0</v>
      </c>
      <c r="R168" s="11" t="str">
        <f t="shared" si="34"/>
        <v>AnteBraço</v>
      </c>
      <c r="S168" s="11" t="str">
        <f t="shared" si="34"/>
        <v>Extensão cot. uni.</v>
      </c>
      <c r="T168" s="11" t="str">
        <f t="shared" si="34"/>
        <v xml:space="preserve">Glúteo </v>
      </c>
      <c r="U168" s="11">
        <f t="shared" si="34"/>
        <v>0</v>
      </c>
      <c r="V168" s="12" t="str">
        <f t="shared" si="34"/>
        <v xml:space="preserve">Abdutor </v>
      </c>
      <c r="W168" s="11">
        <f t="shared" si="34"/>
        <v>0</v>
      </c>
      <c r="X168" s="12" t="str">
        <f t="shared" si="34"/>
        <v xml:space="preserve">Adutor </v>
      </c>
      <c r="Y168" s="11">
        <f t="shared" si="34"/>
        <v>0</v>
      </c>
      <c r="Z168" s="12" t="str">
        <f t="shared" si="34"/>
        <v>Coxa (Ant)</v>
      </c>
      <c r="AA168" s="11" t="str">
        <f t="shared" si="34"/>
        <v>Avanço</v>
      </c>
      <c r="AB168" s="12" t="str">
        <f t="shared" si="34"/>
        <v>Coxa (Pos)</v>
      </c>
      <c r="AC168" s="11">
        <f t="shared" si="34"/>
        <v>0</v>
      </c>
      <c r="AD168" s="12" t="str">
        <f t="shared" si="34"/>
        <v>Perna</v>
      </c>
      <c r="AE168" s="11">
        <f t="shared" si="34"/>
        <v>0</v>
      </c>
      <c r="AF168" s="12" t="str">
        <f t="shared" si="34"/>
        <v>Abdominal</v>
      </c>
      <c r="AG168" s="11">
        <f t="shared" si="34"/>
        <v>0</v>
      </c>
    </row>
    <row r="169" spans="1:33" x14ac:dyDescent="0.25">
      <c r="A169" s="344"/>
      <c r="B169" s="11">
        <f t="shared" si="35"/>
        <v>0</v>
      </c>
      <c r="C169" s="11" t="str">
        <f t="shared" si="36"/>
        <v xml:space="preserve"> </v>
      </c>
      <c r="D169" s="11" t="str">
        <f t="shared" si="34"/>
        <v xml:space="preserve">Trapézio </v>
      </c>
      <c r="E169" s="11">
        <f t="shared" si="34"/>
        <v>0</v>
      </c>
      <c r="F169" s="11" t="str">
        <f t="shared" si="34"/>
        <v>Ombro (Cla/Acr)</v>
      </c>
      <c r="G169" s="11">
        <f t="shared" si="34"/>
        <v>0</v>
      </c>
      <c r="H169" s="12" t="str">
        <f t="shared" si="34"/>
        <v>Ombro (Esp)</v>
      </c>
      <c r="I169" s="11">
        <f t="shared" si="34"/>
        <v>0</v>
      </c>
      <c r="J169" s="12" t="str">
        <f t="shared" si="34"/>
        <v>Costa</v>
      </c>
      <c r="K169" s="11" t="str">
        <f t="shared" si="34"/>
        <v>Hiperextensão</v>
      </c>
      <c r="L169" s="12" t="str">
        <f t="shared" si="34"/>
        <v>Peito</v>
      </c>
      <c r="M169" s="11" t="str">
        <f t="shared" si="34"/>
        <v>Voador</v>
      </c>
      <c r="N169" s="12" t="str">
        <f t="shared" si="34"/>
        <v>Bíceps</v>
      </c>
      <c r="O169" s="11">
        <f t="shared" si="34"/>
        <v>0</v>
      </c>
      <c r="P169" s="12" t="str">
        <f t="shared" si="34"/>
        <v>Tríceps</v>
      </c>
      <c r="Q169" s="11">
        <f t="shared" si="34"/>
        <v>0</v>
      </c>
      <c r="R169" s="11" t="str">
        <f t="shared" si="34"/>
        <v>AnteBraço</v>
      </c>
      <c r="S169" s="11" t="str">
        <f t="shared" si="34"/>
        <v>Tríceps uni. Curvado</v>
      </c>
      <c r="T169" s="11" t="str">
        <f t="shared" si="34"/>
        <v xml:space="preserve">Glúteo </v>
      </c>
      <c r="U169" s="11">
        <f t="shared" si="34"/>
        <v>0</v>
      </c>
      <c r="V169" s="12" t="str">
        <f t="shared" si="34"/>
        <v xml:space="preserve">Abdutor </v>
      </c>
      <c r="W169" s="11">
        <f t="shared" si="34"/>
        <v>0</v>
      </c>
      <c r="X169" s="12" t="str">
        <f t="shared" si="34"/>
        <v xml:space="preserve">Adutor </v>
      </c>
      <c r="Y169" s="11">
        <f t="shared" si="34"/>
        <v>0</v>
      </c>
      <c r="Z169" s="12" t="str">
        <f t="shared" si="34"/>
        <v>Coxa (Ant)</v>
      </c>
      <c r="AA169" s="11">
        <f t="shared" si="34"/>
        <v>0</v>
      </c>
      <c r="AB169" s="12" t="str">
        <f t="shared" si="34"/>
        <v>Coxa (Pos)</v>
      </c>
      <c r="AC169" s="11">
        <f t="shared" si="34"/>
        <v>0</v>
      </c>
      <c r="AD169" s="12" t="str">
        <f t="shared" si="34"/>
        <v>Perna</v>
      </c>
      <c r="AE169" s="11">
        <f t="shared" si="34"/>
        <v>0</v>
      </c>
      <c r="AF169" s="12" t="str">
        <f t="shared" si="34"/>
        <v>Abdominal</v>
      </c>
      <c r="AG169" s="11">
        <f t="shared" si="34"/>
        <v>0</v>
      </c>
    </row>
    <row r="170" spans="1:33" x14ac:dyDescent="0.25">
      <c r="A170" s="344"/>
      <c r="B170" s="11">
        <f t="shared" si="35"/>
        <v>0</v>
      </c>
      <c r="C170" s="11" t="str">
        <f t="shared" si="36"/>
        <v xml:space="preserve"> </v>
      </c>
      <c r="D170" s="11" t="str">
        <f t="shared" si="34"/>
        <v xml:space="preserve">Trapézio </v>
      </c>
      <c r="E170" s="11">
        <f t="shared" si="34"/>
        <v>0</v>
      </c>
      <c r="F170" s="11" t="str">
        <f t="shared" si="34"/>
        <v>Ombro (Cla/Acr)</v>
      </c>
      <c r="G170" s="11">
        <f t="shared" si="34"/>
        <v>0</v>
      </c>
      <c r="H170" s="12" t="str">
        <f t="shared" si="34"/>
        <v>Ombro (Esp)</v>
      </c>
      <c r="I170" s="11">
        <f t="shared" si="34"/>
        <v>0</v>
      </c>
      <c r="J170" s="12" t="str">
        <f t="shared" si="34"/>
        <v>Costa</v>
      </c>
      <c r="K170" s="11">
        <f t="shared" si="34"/>
        <v>0</v>
      </c>
      <c r="L170" s="12" t="str">
        <f t="shared" si="34"/>
        <v>Peito</v>
      </c>
      <c r="M170" s="11" t="str">
        <f t="shared" si="34"/>
        <v>Paralelas</v>
      </c>
      <c r="N170" s="12" t="str">
        <f t="shared" si="34"/>
        <v>Bíceps</v>
      </c>
      <c r="O170" s="11">
        <f t="shared" si="34"/>
        <v>0</v>
      </c>
      <c r="P170" s="12" t="str">
        <f t="shared" si="34"/>
        <v>Tríceps</v>
      </c>
      <c r="Q170" s="11">
        <f t="shared" si="34"/>
        <v>0</v>
      </c>
      <c r="R170" s="11" t="str">
        <f t="shared" si="34"/>
        <v>AnteBraço</v>
      </c>
      <c r="S170" s="11">
        <f t="shared" si="34"/>
        <v>0</v>
      </c>
      <c r="T170" s="11" t="str">
        <f t="shared" si="34"/>
        <v xml:space="preserve">Glúteo </v>
      </c>
      <c r="U170" s="11">
        <f t="shared" si="34"/>
        <v>0</v>
      </c>
      <c r="V170" s="12" t="str">
        <f t="shared" si="34"/>
        <v xml:space="preserve">Abdutor </v>
      </c>
      <c r="W170" s="11">
        <f t="shared" si="34"/>
        <v>0</v>
      </c>
      <c r="X170" s="12" t="str">
        <f t="shared" si="34"/>
        <v xml:space="preserve">Adutor </v>
      </c>
      <c r="Y170" s="11">
        <f t="shared" si="34"/>
        <v>0</v>
      </c>
      <c r="Z170" s="12" t="str">
        <f t="shared" si="34"/>
        <v>Coxa (Ant)</v>
      </c>
      <c r="AA170" s="11">
        <f t="shared" si="34"/>
        <v>0</v>
      </c>
      <c r="AB170" s="12" t="str">
        <f t="shared" si="34"/>
        <v>Coxa (Pos)</v>
      </c>
      <c r="AC170" s="11">
        <f t="shared" si="34"/>
        <v>0</v>
      </c>
      <c r="AD170" s="12" t="str">
        <f t="shared" si="34"/>
        <v>Perna</v>
      </c>
      <c r="AE170" s="11">
        <f t="shared" si="34"/>
        <v>0</v>
      </c>
      <c r="AF170" s="12" t="str">
        <f t="shared" si="34"/>
        <v>Abdominal</v>
      </c>
      <c r="AG170" s="11">
        <f t="shared" si="34"/>
        <v>0</v>
      </c>
    </row>
    <row r="171" spans="1:33" x14ac:dyDescent="0.25">
      <c r="A171" s="344"/>
      <c r="B171" s="11">
        <f t="shared" si="35"/>
        <v>0</v>
      </c>
      <c r="C171" s="11" t="str">
        <f t="shared" si="36"/>
        <v xml:space="preserve"> </v>
      </c>
      <c r="D171" s="11" t="str">
        <f t="shared" si="34"/>
        <v xml:space="preserve">Trapézio </v>
      </c>
      <c r="E171" s="11">
        <f t="shared" si="34"/>
        <v>0</v>
      </c>
      <c r="F171" s="11" t="str">
        <f t="shared" si="34"/>
        <v>Ombro (Cla/Acr)</v>
      </c>
      <c r="G171" s="11">
        <f t="shared" si="34"/>
        <v>0</v>
      </c>
      <c r="H171" s="12" t="str">
        <f t="shared" si="34"/>
        <v>Ombro (Esp)</v>
      </c>
      <c r="I171" s="11">
        <f t="shared" si="34"/>
        <v>0</v>
      </c>
      <c r="J171" s="12" t="str">
        <f t="shared" si="34"/>
        <v>Costa</v>
      </c>
      <c r="K171" s="11">
        <f t="shared" si="34"/>
        <v>0</v>
      </c>
      <c r="L171" s="12" t="str">
        <f t="shared" si="34"/>
        <v>Peito</v>
      </c>
      <c r="M171" s="11">
        <f t="shared" si="34"/>
        <v>0</v>
      </c>
      <c r="N171" s="12" t="str">
        <f t="shared" si="34"/>
        <v>Bíceps</v>
      </c>
      <c r="O171" s="11">
        <f t="shared" si="34"/>
        <v>0</v>
      </c>
      <c r="P171" s="12" t="str">
        <f t="shared" si="34"/>
        <v>Tríceps</v>
      </c>
      <c r="Q171" s="11">
        <f t="shared" si="34"/>
        <v>0</v>
      </c>
      <c r="R171" s="11" t="str">
        <f t="shared" si="34"/>
        <v>AnteBraço</v>
      </c>
      <c r="S171" s="11">
        <f t="shared" si="34"/>
        <v>0</v>
      </c>
      <c r="T171" s="11" t="str">
        <f t="shared" si="34"/>
        <v xml:space="preserve">Glúteo </v>
      </c>
      <c r="U171" s="11">
        <f t="shared" si="34"/>
        <v>0</v>
      </c>
      <c r="V171" s="12" t="str">
        <f t="shared" si="34"/>
        <v xml:space="preserve">Abdutor </v>
      </c>
      <c r="W171" s="11">
        <f t="shared" si="34"/>
        <v>0</v>
      </c>
      <c r="X171" s="12" t="str">
        <f t="shared" si="34"/>
        <v xml:space="preserve">Adutor </v>
      </c>
      <c r="Y171" s="11">
        <f t="shared" si="34"/>
        <v>0</v>
      </c>
      <c r="Z171" s="12" t="str">
        <f t="shared" si="34"/>
        <v>Coxa (Ant)</v>
      </c>
      <c r="AA171" s="11">
        <f t="shared" si="34"/>
        <v>0</v>
      </c>
      <c r="AB171" s="12" t="str">
        <f t="shared" si="34"/>
        <v>Coxa (Pos)</v>
      </c>
      <c r="AC171" s="11">
        <f t="shared" si="34"/>
        <v>0</v>
      </c>
      <c r="AD171" s="12" t="str">
        <f t="shared" si="34"/>
        <v>Perna</v>
      </c>
      <c r="AE171" s="11">
        <f t="shared" si="34"/>
        <v>0</v>
      </c>
      <c r="AF171" s="12" t="str">
        <f t="shared" si="34"/>
        <v>Abdominal</v>
      </c>
      <c r="AG171" s="11">
        <f t="shared" si="34"/>
        <v>0</v>
      </c>
    </row>
    <row r="172" spans="1:33" x14ac:dyDescent="0.25">
      <c r="A172" s="344"/>
      <c r="B172" s="11">
        <f t="shared" si="35"/>
        <v>0</v>
      </c>
      <c r="C172" s="11" t="str">
        <f t="shared" si="36"/>
        <v xml:space="preserve"> </v>
      </c>
      <c r="D172" s="11" t="str">
        <f t="shared" si="34"/>
        <v xml:space="preserve">Trapézio </v>
      </c>
      <c r="E172" s="11">
        <f t="shared" si="34"/>
        <v>0</v>
      </c>
      <c r="F172" s="11" t="str">
        <f t="shared" si="34"/>
        <v>Ombro (Cla/Acr)</v>
      </c>
      <c r="G172" s="11">
        <f t="shared" si="34"/>
        <v>0</v>
      </c>
      <c r="H172" s="12" t="str">
        <f t="shared" si="34"/>
        <v>Ombro (Esp)</v>
      </c>
      <c r="I172" s="11">
        <f t="shared" si="34"/>
        <v>0</v>
      </c>
      <c r="J172" s="12" t="str">
        <f t="shared" si="34"/>
        <v>Costa</v>
      </c>
      <c r="K172" s="11">
        <f t="shared" si="34"/>
        <v>0</v>
      </c>
      <c r="L172" s="12" t="str">
        <f t="shared" si="34"/>
        <v>Peito</v>
      </c>
      <c r="M172" s="11">
        <f t="shared" si="34"/>
        <v>0</v>
      </c>
      <c r="N172" s="12" t="str">
        <f t="shared" si="34"/>
        <v>Bíceps</v>
      </c>
      <c r="O172" s="11">
        <f t="shared" si="34"/>
        <v>0</v>
      </c>
      <c r="P172" s="12" t="str">
        <f t="shared" si="34"/>
        <v>Tríceps</v>
      </c>
      <c r="Q172" s="11">
        <f t="shared" si="34"/>
        <v>0</v>
      </c>
      <c r="R172" s="11" t="str">
        <f t="shared" si="34"/>
        <v>AnteBraço</v>
      </c>
      <c r="S172" s="11">
        <f t="shared" ref="D172:AG180" si="37">S152</f>
        <v>0</v>
      </c>
      <c r="T172" s="11" t="str">
        <f t="shared" si="37"/>
        <v xml:space="preserve">Glúteo </v>
      </c>
      <c r="U172" s="11">
        <f t="shared" si="37"/>
        <v>0</v>
      </c>
      <c r="V172" s="12" t="str">
        <f t="shared" si="37"/>
        <v xml:space="preserve">Abdutor </v>
      </c>
      <c r="W172" s="11">
        <f t="shared" si="37"/>
        <v>0</v>
      </c>
      <c r="X172" s="12" t="str">
        <f t="shared" si="37"/>
        <v xml:space="preserve">Adutor </v>
      </c>
      <c r="Y172" s="11">
        <f t="shared" si="37"/>
        <v>0</v>
      </c>
      <c r="Z172" s="12" t="str">
        <f t="shared" si="37"/>
        <v>Coxa (Ant)</v>
      </c>
      <c r="AA172" s="11">
        <f t="shared" si="37"/>
        <v>0</v>
      </c>
      <c r="AB172" s="12" t="str">
        <f t="shared" si="37"/>
        <v>Coxa (Pos)</v>
      </c>
      <c r="AC172" s="11">
        <f t="shared" si="37"/>
        <v>0</v>
      </c>
      <c r="AD172" s="12" t="str">
        <f t="shared" si="37"/>
        <v>Perna</v>
      </c>
      <c r="AE172" s="11">
        <f t="shared" si="37"/>
        <v>0</v>
      </c>
      <c r="AF172" s="12" t="str">
        <f t="shared" si="37"/>
        <v>Abdominal</v>
      </c>
      <c r="AG172" s="11">
        <f t="shared" si="37"/>
        <v>0</v>
      </c>
    </row>
    <row r="173" spans="1:33" x14ac:dyDescent="0.25">
      <c r="A173" s="344"/>
      <c r="B173" s="11">
        <f t="shared" si="35"/>
        <v>0</v>
      </c>
      <c r="C173" s="11" t="str">
        <f t="shared" si="36"/>
        <v xml:space="preserve"> </v>
      </c>
      <c r="D173" s="11" t="str">
        <f t="shared" si="37"/>
        <v xml:space="preserve">Trapézio </v>
      </c>
      <c r="E173" s="11">
        <f t="shared" si="37"/>
        <v>0</v>
      </c>
      <c r="F173" s="11" t="str">
        <f t="shared" si="37"/>
        <v>Ombro (Cla/Acr)</v>
      </c>
      <c r="G173" s="11">
        <f t="shared" si="37"/>
        <v>0</v>
      </c>
      <c r="H173" s="12" t="str">
        <f t="shared" si="37"/>
        <v>Ombro (Esp)</v>
      </c>
      <c r="I173" s="11">
        <f t="shared" si="37"/>
        <v>0</v>
      </c>
      <c r="J173" s="12" t="str">
        <f t="shared" si="37"/>
        <v>Costa</v>
      </c>
      <c r="K173" s="11">
        <f t="shared" si="37"/>
        <v>0</v>
      </c>
      <c r="L173" s="12" t="str">
        <f t="shared" si="37"/>
        <v>Peito</v>
      </c>
      <c r="M173" s="11">
        <f t="shared" si="37"/>
        <v>0</v>
      </c>
      <c r="N173" s="12" t="str">
        <f t="shared" si="37"/>
        <v>Bíceps</v>
      </c>
      <c r="O173" s="11">
        <f t="shared" si="37"/>
        <v>0</v>
      </c>
      <c r="P173" s="12" t="str">
        <f t="shared" si="37"/>
        <v>Tríceps</v>
      </c>
      <c r="Q173" s="11">
        <f t="shared" si="37"/>
        <v>0</v>
      </c>
      <c r="R173" s="11" t="str">
        <f t="shared" si="37"/>
        <v>AnteBraço</v>
      </c>
      <c r="S173" s="11">
        <f t="shared" si="37"/>
        <v>0</v>
      </c>
      <c r="T173" s="11" t="str">
        <f t="shared" si="37"/>
        <v xml:space="preserve">Glúteo </v>
      </c>
      <c r="U173" s="11">
        <f t="shared" si="37"/>
        <v>0</v>
      </c>
      <c r="V173" s="12" t="str">
        <f t="shared" si="37"/>
        <v xml:space="preserve">Abdutor </v>
      </c>
      <c r="W173" s="11">
        <f t="shared" si="37"/>
        <v>0</v>
      </c>
      <c r="X173" s="12" t="str">
        <f t="shared" si="37"/>
        <v xml:space="preserve">Adutor </v>
      </c>
      <c r="Y173" s="11">
        <f t="shared" si="37"/>
        <v>0</v>
      </c>
      <c r="Z173" s="12" t="str">
        <f t="shared" si="37"/>
        <v>Coxa (Ant)</v>
      </c>
      <c r="AA173" s="11">
        <f t="shared" si="37"/>
        <v>0</v>
      </c>
      <c r="AB173" s="12" t="str">
        <f t="shared" si="37"/>
        <v>Coxa (Pos)</v>
      </c>
      <c r="AC173" s="11">
        <f t="shared" si="37"/>
        <v>0</v>
      </c>
      <c r="AD173" s="12" t="str">
        <f t="shared" si="37"/>
        <v>Perna</v>
      </c>
      <c r="AE173" s="11">
        <f t="shared" si="37"/>
        <v>0</v>
      </c>
      <c r="AF173" s="12" t="str">
        <f t="shared" si="37"/>
        <v>Abdominal</v>
      </c>
      <c r="AG173" s="11">
        <f t="shared" si="37"/>
        <v>0</v>
      </c>
    </row>
    <row r="174" spans="1:33" x14ac:dyDescent="0.25">
      <c r="A174" s="344"/>
      <c r="B174" s="11">
        <f t="shared" si="35"/>
        <v>0</v>
      </c>
      <c r="C174" s="11" t="str">
        <f t="shared" si="36"/>
        <v xml:space="preserve"> </v>
      </c>
      <c r="D174" s="11" t="str">
        <f t="shared" si="37"/>
        <v xml:space="preserve">Trapézio </v>
      </c>
      <c r="E174" s="11">
        <f t="shared" si="37"/>
        <v>0</v>
      </c>
      <c r="F174" s="11" t="str">
        <f t="shared" si="37"/>
        <v>Ombro (Cla/Acr)</v>
      </c>
      <c r="G174" s="11">
        <f t="shared" si="37"/>
        <v>0</v>
      </c>
      <c r="H174" s="12" t="str">
        <f t="shared" si="37"/>
        <v>Ombro (Esp)</v>
      </c>
      <c r="I174" s="11">
        <f t="shared" si="37"/>
        <v>0</v>
      </c>
      <c r="J174" s="12" t="str">
        <f t="shared" si="37"/>
        <v>Costa</v>
      </c>
      <c r="K174" s="11">
        <f t="shared" si="37"/>
        <v>0</v>
      </c>
      <c r="L174" s="12" t="str">
        <f t="shared" si="37"/>
        <v>Peito</v>
      </c>
      <c r="M174" s="11">
        <f t="shared" si="37"/>
        <v>0</v>
      </c>
      <c r="N174" s="12" t="str">
        <f t="shared" si="37"/>
        <v>Bíceps</v>
      </c>
      <c r="O174" s="11">
        <f t="shared" si="37"/>
        <v>0</v>
      </c>
      <c r="P174" s="12" t="str">
        <f t="shared" si="37"/>
        <v>Tríceps</v>
      </c>
      <c r="Q174" s="11">
        <f t="shared" si="37"/>
        <v>0</v>
      </c>
      <c r="R174" s="11" t="str">
        <f t="shared" si="37"/>
        <v>AnteBraço</v>
      </c>
      <c r="S174" s="11">
        <f t="shared" si="37"/>
        <v>0</v>
      </c>
      <c r="T174" s="11" t="str">
        <f t="shared" si="37"/>
        <v xml:space="preserve">Glúteo </v>
      </c>
      <c r="U174" s="11">
        <f t="shared" si="37"/>
        <v>0</v>
      </c>
      <c r="V174" s="12" t="str">
        <f t="shared" si="37"/>
        <v xml:space="preserve">Abdutor </v>
      </c>
      <c r="W174" s="11">
        <f t="shared" si="37"/>
        <v>0</v>
      </c>
      <c r="X174" s="12" t="str">
        <f t="shared" si="37"/>
        <v xml:space="preserve">Adutor </v>
      </c>
      <c r="Y174" s="11">
        <f t="shared" si="37"/>
        <v>0</v>
      </c>
      <c r="Z174" s="12" t="str">
        <f t="shared" si="37"/>
        <v>Coxa (Ant)</v>
      </c>
      <c r="AA174" s="11">
        <f t="shared" si="37"/>
        <v>0</v>
      </c>
      <c r="AB174" s="12" t="str">
        <f t="shared" si="37"/>
        <v>Coxa (Pos)</v>
      </c>
      <c r="AC174" s="11">
        <f t="shared" si="37"/>
        <v>0</v>
      </c>
      <c r="AD174" s="12" t="str">
        <f t="shared" si="37"/>
        <v>Perna</v>
      </c>
      <c r="AE174" s="11">
        <f t="shared" si="37"/>
        <v>0</v>
      </c>
      <c r="AF174" s="12" t="str">
        <f t="shared" si="37"/>
        <v>Abdominal</v>
      </c>
      <c r="AG174" s="11">
        <f t="shared" si="37"/>
        <v>0</v>
      </c>
    </row>
    <row r="175" spans="1:33" x14ac:dyDescent="0.25">
      <c r="A175" s="344"/>
      <c r="B175" s="11">
        <f t="shared" si="35"/>
        <v>0</v>
      </c>
      <c r="C175" s="11" t="str">
        <f t="shared" si="36"/>
        <v xml:space="preserve"> </v>
      </c>
      <c r="D175" s="11" t="str">
        <f t="shared" si="37"/>
        <v xml:space="preserve">Trapézio </v>
      </c>
      <c r="E175" s="11">
        <f t="shared" si="37"/>
        <v>0</v>
      </c>
      <c r="F175" s="11" t="str">
        <f t="shared" si="37"/>
        <v>Ombro (Cla/Acr)</v>
      </c>
      <c r="G175" s="11">
        <f t="shared" si="37"/>
        <v>0</v>
      </c>
      <c r="H175" s="12" t="str">
        <f t="shared" si="37"/>
        <v>Ombro (Esp)</v>
      </c>
      <c r="I175" s="11">
        <f t="shared" si="37"/>
        <v>0</v>
      </c>
      <c r="J175" s="12" t="str">
        <f t="shared" si="37"/>
        <v>Costa</v>
      </c>
      <c r="K175" s="11">
        <f t="shared" si="37"/>
        <v>0</v>
      </c>
      <c r="L175" s="12" t="str">
        <f t="shared" si="37"/>
        <v>Peito</v>
      </c>
      <c r="M175" s="11">
        <f t="shared" si="37"/>
        <v>0</v>
      </c>
      <c r="N175" s="12" t="str">
        <f t="shared" si="37"/>
        <v>Bíceps</v>
      </c>
      <c r="O175" s="11">
        <f t="shared" si="37"/>
        <v>0</v>
      </c>
      <c r="P175" s="12" t="str">
        <f t="shared" si="37"/>
        <v>Tríceps</v>
      </c>
      <c r="Q175" s="11">
        <f t="shared" si="37"/>
        <v>0</v>
      </c>
      <c r="R175" s="11" t="str">
        <f t="shared" si="37"/>
        <v>AnteBraço</v>
      </c>
      <c r="S175" s="11">
        <f t="shared" si="37"/>
        <v>0</v>
      </c>
      <c r="T175" s="11" t="str">
        <f t="shared" si="37"/>
        <v xml:space="preserve">Glúteo </v>
      </c>
      <c r="U175" s="11">
        <f t="shared" si="37"/>
        <v>0</v>
      </c>
      <c r="V175" s="12" t="str">
        <f t="shared" si="37"/>
        <v xml:space="preserve">Abdutor </v>
      </c>
      <c r="W175" s="11">
        <f t="shared" si="37"/>
        <v>0</v>
      </c>
      <c r="X175" s="12" t="str">
        <f t="shared" si="37"/>
        <v xml:space="preserve">Adutor </v>
      </c>
      <c r="Y175" s="11">
        <f t="shared" si="37"/>
        <v>0</v>
      </c>
      <c r="Z175" s="12" t="str">
        <f t="shared" si="37"/>
        <v>Coxa (Ant)</v>
      </c>
      <c r="AA175" s="11">
        <f t="shared" si="37"/>
        <v>0</v>
      </c>
      <c r="AB175" s="12" t="str">
        <f t="shared" si="37"/>
        <v>Coxa (Pos)</v>
      </c>
      <c r="AC175" s="11">
        <f t="shared" si="37"/>
        <v>0</v>
      </c>
      <c r="AD175" s="12" t="str">
        <f t="shared" si="37"/>
        <v>Perna</v>
      </c>
      <c r="AE175" s="11">
        <f t="shared" si="37"/>
        <v>0</v>
      </c>
      <c r="AF175" s="12" t="str">
        <f t="shared" si="37"/>
        <v>Abdominal</v>
      </c>
      <c r="AG175" s="11">
        <f t="shared" si="37"/>
        <v>0</v>
      </c>
    </row>
    <row r="176" spans="1:33" x14ac:dyDescent="0.25">
      <c r="A176" s="344"/>
      <c r="B176" s="11">
        <f t="shared" si="35"/>
        <v>0</v>
      </c>
      <c r="C176" s="11" t="str">
        <f t="shared" si="36"/>
        <v xml:space="preserve"> </v>
      </c>
      <c r="D176" s="11" t="str">
        <f t="shared" si="37"/>
        <v xml:space="preserve">Trapézio </v>
      </c>
      <c r="E176" s="11">
        <f t="shared" si="37"/>
        <v>0</v>
      </c>
      <c r="F176" s="11" t="str">
        <f t="shared" si="37"/>
        <v>Ombro (Cla/Acr)</v>
      </c>
      <c r="G176" s="11">
        <f t="shared" si="37"/>
        <v>0</v>
      </c>
      <c r="H176" s="12" t="str">
        <f t="shared" si="37"/>
        <v>Ombro (Esp)</v>
      </c>
      <c r="I176" s="11">
        <f t="shared" si="37"/>
        <v>0</v>
      </c>
      <c r="J176" s="12" t="str">
        <f t="shared" si="37"/>
        <v>Costa</v>
      </c>
      <c r="K176" s="11">
        <f t="shared" si="37"/>
        <v>0</v>
      </c>
      <c r="L176" s="12" t="str">
        <f t="shared" si="37"/>
        <v>Peito</v>
      </c>
      <c r="M176" s="11">
        <f t="shared" si="37"/>
        <v>0</v>
      </c>
      <c r="N176" s="12" t="str">
        <f t="shared" si="37"/>
        <v>Bíceps</v>
      </c>
      <c r="O176" s="11">
        <f t="shared" si="37"/>
        <v>0</v>
      </c>
      <c r="P176" s="12" t="str">
        <f t="shared" si="37"/>
        <v>Tríceps</v>
      </c>
      <c r="Q176" s="11">
        <f t="shared" si="37"/>
        <v>0</v>
      </c>
      <c r="R176" s="11" t="str">
        <f t="shared" si="37"/>
        <v>AnteBraço</v>
      </c>
      <c r="S176" s="11">
        <f t="shared" si="37"/>
        <v>0</v>
      </c>
      <c r="T176" s="11" t="str">
        <f t="shared" si="37"/>
        <v xml:space="preserve">Glúteo </v>
      </c>
      <c r="U176" s="11">
        <f t="shared" si="37"/>
        <v>0</v>
      </c>
      <c r="V176" s="12" t="str">
        <f t="shared" si="37"/>
        <v xml:space="preserve">Abdutor </v>
      </c>
      <c r="W176" s="11">
        <f t="shared" si="37"/>
        <v>0</v>
      </c>
      <c r="X176" s="12" t="str">
        <f t="shared" si="37"/>
        <v xml:space="preserve">Adutor </v>
      </c>
      <c r="Y176" s="11">
        <f t="shared" si="37"/>
        <v>0</v>
      </c>
      <c r="Z176" s="12" t="str">
        <f t="shared" si="37"/>
        <v>Coxa (Ant)</v>
      </c>
      <c r="AA176" s="11">
        <f t="shared" si="37"/>
        <v>0</v>
      </c>
      <c r="AB176" s="12" t="str">
        <f t="shared" si="37"/>
        <v>Coxa (Pos)</v>
      </c>
      <c r="AC176" s="11">
        <f t="shared" si="37"/>
        <v>0</v>
      </c>
      <c r="AD176" s="12" t="str">
        <f t="shared" si="37"/>
        <v>Perna</v>
      </c>
      <c r="AE176" s="11">
        <f t="shared" si="37"/>
        <v>0</v>
      </c>
      <c r="AF176" s="12" t="str">
        <f t="shared" si="37"/>
        <v>Abdominal</v>
      </c>
      <c r="AG176" s="11">
        <f t="shared" si="37"/>
        <v>0</v>
      </c>
    </row>
    <row r="177" spans="1:33" x14ac:dyDescent="0.25">
      <c r="A177" s="344"/>
      <c r="B177" s="11">
        <f t="shared" si="35"/>
        <v>0</v>
      </c>
      <c r="C177" s="11" t="str">
        <f t="shared" si="36"/>
        <v xml:space="preserve"> </v>
      </c>
      <c r="D177" s="11" t="str">
        <f t="shared" si="37"/>
        <v xml:space="preserve">Trapézio </v>
      </c>
      <c r="E177" s="11">
        <f t="shared" si="37"/>
        <v>0</v>
      </c>
      <c r="F177" s="11" t="str">
        <f t="shared" si="37"/>
        <v>Ombro (Cla/Acr)</v>
      </c>
      <c r="G177" s="11">
        <f t="shared" si="37"/>
        <v>0</v>
      </c>
      <c r="H177" s="12" t="str">
        <f t="shared" si="37"/>
        <v>Ombro (Esp)</v>
      </c>
      <c r="I177" s="11">
        <f t="shared" si="37"/>
        <v>0</v>
      </c>
      <c r="J177" s="12" t="str">
        <f t="shared" si="37"/>
        <v>Costa</v>
      </c>
      <c r="K177" s="11">
        <f t="shared" si="37"/>
        <v>0</v>
      </c>
      <c r="L177" s="12" t="str">
        <f t="shared" si="37"/>
        <v>Peito</v>
      </c>
      <c r="M177" s="11">
        <f t="shared" si="37"/>
        <v>0</v>
      </c>
      <c r="N177" s="12" t="str">
        <f t="shared" si="37"/>
        <v>Bíceps</v>
      </c>
      <c r="O177" s="11">
        <f t="shared" si="37"/>
        <v>0</v>
      </c>
      <c r="P177" s="12" t="str">
        <f t="shared" si="37"/>
        <v>Tríceps</v>
      </c>
      <c r="Q177" s="11">
        <f t="shared" si="37"/>
        <v>0</v>
      </c>
      <c r="R177" s="11" t="str">
        <f t="shared" si="37"/>
        <v>AnteBraço</v>
      </c>
      <c r="S177" s="11">
        <f t="shared" si="37"/>
        <v>0</v>
      </c>
      <c r="T177" s="11" t="str">
        <f t="shared" si="37"/>
        <v xml:space="preserve">Glúteo </v>
      </c>
      <c r="U177" s="11">
        <f t="shared" si="37"/>
        <v>0</v>
      </c>
      <c r="V177" s="12" t="str">
        <f t="shared" si="37"/>
        <v xml:space="preserve">Abdutor </v>
      </c>
      <c r="W177" s="11">
        <f t="shared" si="37"/>
        <v>0</v>
      </c>
      <c r="X177" s="12" t="str">
        <f t="shared" si="37"/>
        <v xml:space="preserve">Adutor </v>
      </c>
      <c r="Y177" s="11">
        <f t="shared" si="37"/>
        <v>0</v>
      </c>
      <c r="Z177" s="12" t="str">
        <f t="shared" si="37"/>
        <v>Coxa (Ant)</v>
      </c>
      <c r="AA177" s="11">
        <f t="shared" si="37"/>
        <v>0</v>
      </c>
      <c r="AB177" s="12" t="str">
        <f t="shared" si="37"/>
        <v>Coxa (Pos)</v>
      </c>
      <c r="AC177" s="11">
        <f t="shared" si="37"/>
        <v>0</v>
      </c>
      <c r="AD177" s="12" t="str">
        <f t="shared" si="37"/>
        <v>Perna</v>
      </c>
      <c r="AE177" s="11">
        <f t="shared" si="37"/>
        <v>0</v>
      </c>
      <c r="AF177" s="12" t="str">
        <f t="shared" si="37"/>
        <v>Abdominal</v>
      </c>
      <c r="AG177" s="11">
        <f t="shared" si="37"/>
        <v>0</v>
      </c>
    </row>
    <row r="178" spans="1:33" x14ac:dyDescent="0.25">
      <c r="A178" s="344"/>
      <c r="B178" s="11">
        <f t="shared" si="35"/>
        <v>0</v>
      </c>
      <c r="C178" s="11" t="str">
        <f t="shared" si="36"/>
        <v xml:space="preserve"> </v>
      </c>
      <c r="D178" s="11" t="str">
        <f t="shared" si="37"/>
        <v xml:space="preserve">Trapézio </v>
      </c>
      <c r="E178" s="11">
        <f t="shared" si="37"/>
        <v>0</v>
      </c>
      <c r="F178" s="11" t="str">
        <f t="shared" si="37"/>
        <v>Ombro (Cla/Acr)</v>
      </c>
      <c r="G178" s="11">
        <f t="shared" si="37"/>
        <v>0</v>
      </c>
      <c r="H178" s="12" t="str">
        <f t="shared" si="37"/>
        <v>Ombro (Esp)</v>
      </c>
      <c r="I178" s="11">
        <f t="shared" si="37"/>
        <v>0</v>
      </c>
      <c r="J178" s="12" t="str">
        <f t="shared" si="37"/>
        <v>Costa</v>
      </c>
      <c r="K178" s="11">
        <f t="shared" si="37"/>
        <v>0</v>
      </c>
      <c r="L178" s="12" t="str">
        <f t="shared" si="37"/>
        <v>Peito</v>
      </c>
      <c r="M178" s="11">
        <f t="shared" si="37"/>
        <v>0</v>
      </c>
      <c r="N178" s="12" t="str">
        <f t="shared" si="37"/>
        <v>Bíceps</v>
      </c>
      <c r="O178" s="11">
        <f t="shared" si="37"/>
        <v>0</v>
      </c>
      <c r="P178" s="12" t="str">
        <f t="shared" si="37"/>
        <v>Tríceps</v>
      </c>
      <c r="Q178" s="11">
        <f t="shared" si="37"/>
        <v>0</v>
      </c>
      <c r="R178" s="11" t="str">
        <f t="shared" si="37"/>
        <v>AnteBraço</v>
      </c>
      <c r="S178" s="11">
        <f t="shared" si="37"/>
        <v>0</v>
      </c>
      <c r="T178" s="11" t="str">
        <f t="shared" si="37"/>
        <v xml:space="preserve">Glúteo </v>
      </c>
      <c r="U178" s="11">
        <f t="shared" si="37"/>
        <v>0</v>
      </c>
      <c r="V178" s="12" t="str">
        <f t="shared" si="37"/>
        <v xml:space="preserve">Abdutor </v>
      </c>
      <c r="W178" s="11">
        <f t="shared" si="37"/>
        <v>0</v>
      </c>
      <c r="X178" s="12" t="str">
        <f t="shared" si="37"/>
        <v xml:space="preserve">Adutor </v>
      </c>
      <c r="Y178" s="11">
        <f t="shared" si="37"/>
        <v>0</v>
      </c>
      <c r="Z178" s="12" t="str">
        <f t="shared" si="37"/>
        <v>Coxa (Ant)</v>
      </c>
      <c r="AA178" s="11">
        <f t="shared" si="37"/>
        <v>0</v>
      </c>
      <c r="AB178" s="12" t="str">
        <f t="shared" si="37"/>
        <v>Coxa (Pos)</v>
      </c>
      <c r="AC178" s="11">
        <f t="shared" si="37"/>
        <v>0</v>
      </c>
      <c r="AD178" s="12" t="str">
        <f t="shared" si="37"/>
        <v>Perna</v>
      </c>
      <c r="AE178" s="11">
        <f t="shared" si="37"/>
        <v>0</v>
      </c>
      <c r="AF178" s="12" t="str">
        <f t="shared" si="37"/>
        <v>Abdominal</v>
      </c>
      <c r="AG178" s="11">
        <f t="shared" si="37"/>
        <v>0</v>
      </c>
    </row>
    <row r="179" spans="1:33" x14ac:dyDescent="0.25">
      <c r="A179" s="344"/>
      <c r="B179" s="11">
        <f t="shared" si="35"/>
        <v>0</v>
      </c>
      <c r="C179" s="11" t="str">
        <f t="shared" si="36"/>
        <v xml:space="preserve"> </v>
      </c>
      <c r="D179" s="11" t="str">
        <f t="shared" si="37"/>
        <v xml:space="preserve">Trapézio </v>
      </c>
      <c r="E179" s="11">
        <f t="shared" si="37"/>
        <v>0</v>
      </c>
      <c r="F179" s="11" t="str">
        <f t="shared" si="37"/>
        <v>Ombro (Cla/Acr)</v>
      </c>
      <c r="G179" s="11">
        <f t="shared" si="37"/>
        <v>0</v>
      </c>
      <c r="H179" s="12" t="str">
        <f t="shared" si="37"/>
        <v>Ombro (Esp)</v>
      </c>
      <c r="I179" s="11">
        <f t="shared" si="37"/>
        <v>0</v>
      </c>
      <c r="J179" s="12" t="str">
        <f t="shared" si="37"/>
        <v>Costa</v>
      </c>
      <c r="K179" s="11">
        <f t="shared" si="37"/>
        <v>0</v>
      </c>
      <c r="L179" s="12" t="str">
        <f t="shared" si="37"/>
        <v>Peito</v>
      </c>
      <c r="M179" s="11">
        <f t="shared" si="37"/>
        <v>0</v>
      </c>
      <c r="N179" s="12" t="str">
        <f t="shared" si="37"/>
        <v>Bíceps</v>
      </c>
      <c r="O179" s="11">
        <f t="shared" si="37"/>
        <v>0</v>
      </c>
      <c r="P179" s="12" t="str">
        <f t="shared" si="37"/>
        <v>Tríceps</v>
      </c>
      <c r="Q179" s="11">
        <f t="shared" si="37"/>
        <v>0</v>
      </c>
      <c r="R179" s="11" t="str">
        <f t="shared" si="37"/>
        <v>AnteBraço</v>
      </c>
      <c r="S179" s="11">
        <f t="shared" si="37"/>
        <v>0</v>
      </c>
      <c r="T179" s="11" t="str">
        <f t="shared" si="37"/>
        <v xml:space="preserve">Glúteo </v>
      </c>
      <c r="U179" s="11">
        <f t="shared" si="37"/>
        <v>0</v>
      </c>
      <c r="V179" s="12" t="str">
        <f t="shared" si="37"/>
        <v xml:space="preserve">Abdutor </v>
      </c>
      <c r="W179" s="11">
        <f t="shared" si="37"/>
        <v>0</v>
      </c>
      <c r="X179" s="12" t="str">
        <f t="shared" si="37"/>
        <v xml:space="preserve">Adutor </v>
      </c>
      <c r="Y179" s="11">
        <f t="shared" si="37"/>
        <v>0</v>
      </c>
      <c r="Z179" s="12" t="str">
        <f t="shared" si="37"/>
        <v>Coxa (Ant)</v>
      </c>
      <c r="AA179" s="11">
        <f t="shared" si="37"/>
        <v>0</v>
      </c>
      <c r="AB179" s="12" t="str">
        <f t="shared" si="37"/>
        <v>Coxa (Pos)</v>
      </c>
      <c r="AC179" s="11">
        <f t="shared" si="37"/>
        <v>0</v>
      </c>
      <c r="AD179" s="12" t="str">
        <f t="shared" si="37"/>
        <v>Perna</v>
      </c>
      <c r="AE179" s="11">
        <f t="shared" si="37"/>
        <v>0</v>
      </c>
      <c r="AF179" s="12" t="str">
        <f t="shared" si="37"/>
        <v>Abdominal</v>
      </c>
      <c r="AG179" s="11">
        <f t="shared" si="37"/>
        <v>0</v>
      </c>
    </row>
    <row r="180" spans="1:33" x14ac:dyDescent="0.25">
      <c r="A180" s="344"/>
      <c r="B180" s="11">
        <f t="shared" si="35"/>
        <v>0</v>
      </c>
      <c r="C180" s="11" t="str">
        <f t="shared" si="36"/>
        <v xml:space="preserve"> </v>
      </c>
      <c r="D180" s="11" t="str">
        <f t="shared" si="37"/>
        <v xml:space="preserve">Trapézio </v>
      </c>
      <c r="E180" s="11">
        <f t="shared" si="37"/>
        <v>0</v>
      </c>
      <c r="F180" s="11" t="str">
        <f t="shared" si="37"/>
        <v>Ombro (Cla/Acr)</v>
      </c>
      <c r="G180" s="11">
        <f t="shared" si="37"/>
        <v>0</v>
      </c>
      <c r="H180" s="12" t="str">
        <f t="shared" si="37"/>
        <v>Ombro (Esp)</v>
      </c>
      <c r="I180" s="11">
        <f t="shared" si="37"/>
        <v>0</v>
      </c>
      <c r="J180" s="12" t="str">
        <f t="shared" si="37"/>
        <v>Costa</v>
      </c>
      <c r="K180" s="11">
        <f t="shared" si="37"/>
        <v>0</v>
      </c>
      <c r="L180" s="12" t="str">
        <f t="shared" si="37"/>
        <v>Peito</v>
      </c>
      <c r="M180" s="11">
        <f t="shared" si="37"/>
        <v>0</v>
      </c>
      <c r="N180" s="12" t="str">
        <f t="shared" si="37"/>
        <v>Bíceps</v>
      </c>
      <c r="O180" s="11">
        <f t="shared" si="37"/>
        <v>0</v>
      </c>
      <c r="P180" s="12" t="str">
        <f t="shared" si="37"/>
        <v>Tríceps</v>
      </c>
      <c r="Q180" s="11">
        <f t="shared" si="37"/>
        <v>0</v>
      </c>
      <c r="R180" s="11" t="str">
        <f t="shared" si="37"/>
        <v>AnteBraço</v>
      </c>
      <c r="S180" s="11">
        <f t="shared" si="37"/>
        <v>0</v>
      </c>
      <c r="T180" s="11" t="str">
        <f t="shared" si="37"/>
        <v xml:space="preserve">Glúteo </v>
      </c>
      <c r="U180" s="11">
        <f t="shared" si="37"/>
        <v>0</v>
      </c>
      <c r="V180" s="12" t="str">
        <f t="shared" si="37"/>
        <v xml:space="preserve">Abdutor </v>
      </c>
      <c r="W180" s="11">
        <f t="shared" si="37"/>
        <v>0</v>
      </c>
      <c r="X180" s="12" t="str">
        <f t="shared" si="37"/>
        <v xml:space="preserve">Adutor </v>
      </c>
      <c r="Y180" s="11">
        <f t="shared" si="37"/>
        <v>0</v>
      </c>
      <c r="Z180" s="12" t="str">
        <f t="shared" si="37"/>
        <v>Coxa (Ant)</v>
      </c>
      <c r="AA180" s="11">
        <f t="shared" si="37"/>
        <v>0</v>
      </c>
      <c r="AB180" s="12" t="str">
        <f t="shared" si="37"/>
        <v>Coxa (Pos)</v>
      </c>
      <c r="AC180" s="11">
        <f t="shared" si="37"/>
        <v>0</v>
      </c>
      <c r="AD180" s="12" t="str">
        <f t="shared" si="37"/>
        <v>Perna</v>
      </c>
      <c r="AE180" s="11">
        <f t="shared" si="37"/>
        <v>0</v>
      </c>
      <c r="AF180" s="12" t="str">
        <f t="shared" si="37"/>
        <v>Abdominal</v>
      </c>
      <c r="AG180" s="11">
        <f t="shared" si="37"/>
        <v>0</v>
      </c>
    </row>
    <row r="181" spans="1:3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:33" x14ac:dyDescent="0.25">
      <c r="A182" s="11" t="s">
        <v>40</v>
      </c>
      <c r="B182" s="11" t="s">
        <v>41</v>
      </c>
      <c r="C182" s="11"/>
      <c r="D182" s="341" t="str">
        <f>D162</f>
        <v xml:space="preserve">Trapézio </v>
      </c>
      <c r="E182" s="341"/>
      <c r="F182" s="341" t="str">
        <f>F162</f>
        <v>Ombro (Cla/Acr)</v>
      </c>
      <c r="G182" s="341"/>
      <c r="H182" s="341" t="str">
        <f>H162</f>
        <v>Ombro (Esp)</v>
      </c>
      <c r="I182" s="341"/>
      <c r="J182" s="341" t="str">
        <f>J162</f>
        <v>Costa</v>
      </c>
      <c r="K182" s="341"/>
      <c r="L182" s="341" t="str">
        <f>L162</f>
        <v>Peito</v>
      </c>
      <c r="M182" s="341"/>
      <c r="N182" s="341" t="str">
        <f>N162</f>
        <v>Bíceps</v>
      </c>
      <c r="O182" s="341"/>
      <c r="P182" s="341" t="str">
        <f>P162</f>
        <v>Tríceps</v>
      </c>
      <c r="Q182" s="341"/>
      <c r="R182" s="341" t="str">
        <f>R162</f>
        <v>AnteBraço</v>
      </c>
      <c r="S182" s="341"/>
      <c r="T182" s="341" t="str">
        <f>T162</f>
        <v xml:space="preserve">Glúteo </v>
      </c>
      <c r="U182" s="341"/>
      <c r="V182" s="341" t="str">
        <f>V162</f>
        <v xml:space="preserve">Abdutor </v>
      </c>
      <c r="W182" s="341"/>
      <c r="X182" s="341" t="str">
        <f>X162</f>
        <v xml:space="preserve">Adutor </v>
      </c>
      <c r="Y182" s="341"/>
      <c r="Z182" s="341" t="str">
        <f>Z162</f>
        <v>Coxa (Ant)</v>
      </c>
      <c r="AA182" s="341"/>
      <c r="AB182" s="341" t="str">
        <f>AB162</f>
        <v>Coxa (Pos)</v>
      </c>
      <c r="AC182" s="341"/>
      <c r="AD182" s="341" t="str">
        <f>AD162</f>
        <v>Perna</v>
      </c>
      <c r="AE182" s="341"/>
      <c r="AF182" s="341" t="str">
        <f>AF162</f>
        <v>Abdominal</v>
      </c>
      <c r="AG182" s="341"/>
    </row>
    <row r="183" spans="1:33" x14ac:dyDescent="0.25">
      <c r="A183" s="11"/>
      <c r="B183" s="343">
        <f>Planilha!D144</f>
        <v>0</v>
      </c>
      <c r="C183" s="343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</row>
    <row r="184" spans="1:33" x14ac:dyDescent="0.25">
      <c r="A184" s="344">
        <v>10</v>
      </c>
      <c r="B184" s="11">
        <f>B183</f>
        <v>0</v>
      </c>
      <c r="C184" s="11" t="str">
        <f>IF(AND(B184=D184),E184,IF(AND(B184=F184),G184,IF(AND(B184=H184),I184,IF(AND(B184=J184),K184,IF(AND(B184=L184),M184,IF(AND(B184=N184),O184,IF(AND(B184=P184),Q184,IF(AND(B184=R184),S184,IF(AND(B184=T184),U184,IF(AND(B184=V184),W184,IF(AND(B184=X184),Y184,IF(AND(B184=Z184),AA184,IF(AND(B184=AB184),AC184,IF(AND(B184=AD184),AE184,IF(AND(B184=AF184),AG184," ")))))))))))))))</f>
        <v xml:space="preserve"> </v>
      </c>
      <c r="D184" s="11" t="str">
        <f t="shared" ref="D184:AG192" si="38">D164</f>
        <v xml:space="preserve">Trapézio </v>
      </c>
      <c r="E184" s="11" t="str">
        <f t="shared" si="38"/>
        <v>Elevação de ombros</v>
      </c>
      <c r="F184" s="11" t="str">
        <f t="shared" si="38"/>
        <v>Ombro (Cla/Acr)</v>
      </c>
      <c r="G184" s="11" t="str">
        <f t="shared" si="38"/>
        <v>Desenvolvimento</v>
      </c>
      <c r="H184" s="12" t="str">
        <f t="shared" si="38"/>
        <v>Ombro (Esp)</v>
      </c>
      <c r="I184" s="11" t="str">
        <f t="shared" si="38"/>
        <v>Voador inv.</v>
      </c>
      <c r="J184" s="12" t="str">
        <f t="shared" si="38"/>
        <v>Costa</v>
      </c>
      <c r="K184" s="11" t="str">
        <f t="shared" si="38"/>
        <v>Puxada à frente</v>
      </c>
      <c r="L184" s="12" t="str">
        <f t="shared" si="38"/>
        <v>Peito</v>
      </c>
      <c r="M184" s="11" t="str">
        <f t="shared" si="38"/>
        <v>Supino</v>
      </c>
      <c r="N184" s="12" t="str">
        <f t="shared" si="38"/>
        <v>Bíceps</v>
      </c>
      <c r="O184" s="11" t="str">
        <f t="shared" si="38"/>
        <v>Rosca direta</v>
      </c>
      <c r="P184" s="12" t="str">
        <f t="shared" si="38"/>
        <v>Tríceps</v>
      </c>
      <c r="Q184" s="11" t="str">
        <f t="shared" si="38"/>
        <v>Rosca testa</v>
      </c>
      <c r="R184" s="11" t="str">
        <f t="shared" si="38"/>
        <v>AnteBraço</v>
      </c>
      <c r="S184" s="11" t="str">
        <f t="shared" si="38"/>
        <v>Rosca punho</v>
      </c>
      <c r="T184" s="11" t="str">
        <f t="shared" si="38"/>
        <v xml:space="preserve">Glúteo </v>
      </c>
      <c r="U184" s="11" t="str">
        <f t="shared" si="38"/>
        <v>Glúteo em pé</v>
      </c>
      <c r="V184" s="12" t="str">
        <f t="shared" si="38"/>
        <v xml:space="preserve">Abdutor </v>
      </c>
      <c r="W184" s="11" t="str">
        <f t="shared" si="38"/>
        <v>Abdutor maq.</v>
      </c>
      <c r="X184" s="12" t="str">
        <f t="shared" si="38"/>
        <v xml:space="preserve">Adutor </v>
      </c>
      <c r="Y184" s="11" t="str">
        <f t="shared" si="38"/>
        <v>Adutor maq</v>
      </c>
      <c r="Z184" s="12" t="str">
        <f t="shared" si="38"/>
        <v>Coxa (Ant)</v>
      </c>
      <c r="AA184" s="11" t="str">
        <f t="shared" si="38"/>
        <v>Agachamento</v>
      </c>
      <c r="AB184" s="12" t="str">
        <f t="shared" si="38"/>
        <v>Coxa (Pos)</v>
      </c>
      <c r="AC184" s="11" t="str">
        <f t="shared" si="38"/>
        <v>Stiff</v>
      </c>
      <c r="AD184" s="12" t="str">
        <f t="shared" si="38"/>
        <v>Perna</v>
      </c>
      <c r="AE184" s="11" t="str">
        <f t="shared" si="38"/>
        <v>Gêmeos em pé</v>
      </c>
      <c r="AF184" s="12" t="str">
        <f t="shared" si="38"/>
        <v>Abdominal</v>
      </c>
      <c r="AG184" s="11" t="str">
        <f t="shared" si="38"/>
        <v>Elevação de pernas</v>
      </c>
    </row>
    <row r="185" spans="1:33" x14ac:dyDescent="0.25">
      <c r="A185" s="344"/>
      <c r="B185" s="11">
        <f t="shared" ref="B185:B200" si="39">B184</f>
        <v>0</v>
      </c>
      <c r="C185" s="11" t="str">
        <f t="shared" ref="C185:C200" si="40">IF(AND(B185=D185),E185,IF(AND(B185=F185),G185,IF(AND(B185=H185),I185,IF(AND(B185=J185),K185,IF(AND(B185=L185),M185,IF(AND(B185=N185),O185,IF(AND(B185=P185),Q185,IF(AND(B185=R185),S185,IF(AND(B185=T185),U185,IF(AND(B185=V185),W185,IF(AND(B185=X185),Y185,IF(AND(B185=Z185),AA185,IF(AND(B185=AB185),AC185,IF(AND(B185=AD185),AE185,IF(AND(B185=AF185),AG185," ")))))))))))))))</f>
        <v xml:space="preserve"> </v>
      </c>
      <c r="D185" s="11" t="str">
        <f t="shared" si="38"/>
        <v xml:space="preserve">Trapézio </v>
      </c>
      <c r="E185" s="11" t="str">
        <f t="shared" si="38"/>
        <v>Remada alta</v>
      </c>
      <c r="F185" s="11" t="str">
        <f t="shared" si="38"/>
        <v>Ombro (Cla/Acr)</v>
      </c>
      <c r="G185" s="11" t="str">
        <f t="shared" si="38"/>
        <v>Levantamento lateral</v>
      </c>
      <c r="H185" s="12" t="str">
        <f t="shared" si="38"/>
        <v>Ombro (Esp)</v>
      </c>
      <c r="I185" s="11" t="str">
        <f t="shared" si="38"/>
        <v>Crucifixo inv.</v>
      </c>
      <c r="J185" s="12" t="str">
        <f t="shared" si="38"/>
        <v>Costa</v>
      </c>
      <c r="K185" s="11" t="str">
        <f t="shared" si="38"/>
        <v>Remada sentada</v>
      </c>
      <c r="L185" s="12" t="str">
        <f t="shared" si="38"/>
        <v>Peito</v>
      </c>
      <c r="M185" s="11" t="str">
        <f t="shared" si="38"/>
        <v>Supino inclinado</v>
      </c>
      <c r="N185" s="12" t="str">
        <f t="shared" si="38"/>
        <v>Bíceps</v>
      </c>
      <c r="O185" s="11" t="str">
        <f t="shared" si="38"/>
        <v>Rosca alternada</v>
      </c>
      <c r="P185" s="12" t="str">
        <f t="shared" si="38"/>
        <v>Tríceps</v>
      </c>
      <c r="Q185" s="11" t="str">
        <f t="shared" si="38"/>
        <v>Rosca francesa</v>
      </c>
      <c r="R185" s="11" t="str">
        <f t="shared" si="38"/>
        <v>AnteBraço</v>
      </c>
      <c r="S185" s="11" t="str">
        <f t="shared" si="38"/>
        <v>Rosca punho inv.</v>
      </c>
      <c r="T185" s="11" t="str">
        <f t="shared" si="38"/>
        <v xml:space="preserve">Glúteo </v>
      </c>
      <c r="U185" s="11" t="str">
        <f t="shared" si="38"/>
        <v>Glúteo 4 apoios</v>
      </c>
      <c r="V185" s="12" t="str">
        <f t="shared" si="38"/>
        <v xml:space="preserve">Abdutor </v>
      </c>
      <c r="W185" s="11" t="str">
        <f t="shared" si="38"/>
        <v>Abdutor apo.</v>
      </c>
      <c r="X185" s="12" t="str">
        <f t="shared" si="38"/>
        <v xml:space="preserve">Adutor </v>
      </c>
      <c r="Y185" s="11" t="str">
        <f t="shared" si="38"/>
        <v>Adutor apo.</v>
      </c>
      <c r="Z185" s="12" t="str">
        <f t="shared" si="38"/>
        <v>Coxa (Ant)</v>
      </c>
      <c r="AA185" s="11" t="str">
        <f t="shared" si="38"/>
        <v>Agachamento hack</v>
      </c>
      <c r="AB185" s="12" t="str">
        <f t="shared" si="38"/>
        <v>Coxa (Pos)</v>
      </c>
      <c r="AC185" s="11" t="str">
        <f t="shared" si="38"/>
        <v>Flexão de perna</v>
      </c>
      <c r="AD185" s="12" t="str">
        <f t="shared" si="38"/>
        <v>Perna</v>
      </c>
      <c r="AE185" s="11" t="str">
        <f t="shared" si="38"/>
        <v>Gêmeos sentado</v>
      </c>
      <c r="AF185" s="12" t="str">
        <f t="shared" si="38"/>
        <v>Abdominal</v>
      </c>
      <c r="AG185" s="11" t="str">
        <f t="shared" si="38"/>
        <v>Supra-abdominal</v>
      </c>
    </row>
    <row r="186" spans="1:33" x14ac:dyDescent="0.25">
      <c r="A186" s="344"/>
      <c r="B186" s="11">
        <f t="shared" si="39"/>
        <v>0</v>
      </c>
      <c r="C186" s="11" t="str">
        <f t="shared" si="40"/>
        <v xml:space="preserve"> </v>
      </c>
      <c r="D186" s="11" t="str">
        <f t="shared" si="38"/>
        <v xml:space="preserve">Trapézio </v>
      </c>
      <c r="E186" s="11">
        <f t="shared" si="38"/>
        <v>0</v>
      </c>
      <c r="F186" s="11" t="str">
        <f t="shared" si="38"/>
        <v>Ombro (Cla/Acr)</v>
      </c>
      <c r="G186" s="11" t="str">
        <f t="shared" si="38"/>
        <v>Elevação frontal</v>
      </c>
      <c r="H186" s="12" t="str">
        <f t="shared" si="38"/>
        <v>Ombro (Esp)</v>
      </c>
      <c r="I186" s="11">
        <f t="shared" si="38"/>
        <v>0</v>
      </c>
      <c r="J186" s="12" t="str">
        <f t="shared" si="38"/>
        <v>Costa</v>
      </c>
      <c r="K186" s="11" t="str">
        <f t="shared" si="38"/>
        <v>Remada unilteral</v>
      </c>
      <c r="L186" s="12" t="str">
        <f t="shared" si="38"/>
        <v>Peito</v>
      </c>
      <c r="M186" s="11" t="str">
        <f t="shared" si="38"/>
        <v>Supino declinado</v>
      </c>
      <c r="N186" s="12" t="str">
        <f t="shared" si="38"/>
        <v>Bíceps</v>
      </c>
      <c r="O186" s="11" t="str">
        <f t="shared" si="38"/>
        <v>Rosca concentrada</v>
      </c>
      <c r="P186" s="12" t="str">
        <f t="shared" si="38"/>
        <v>Tríceps</v>
      </c>
      <c r="Q186" s="11" t="str">
        <f t="shared" si="38"/>
        <v>Extensão de cotovelo (cabo)</v>
      </c>
      <c r="R186" s="11" t="str">
        <f t="shared" si="38"/>
        <v>AnteBraço</v>
      </c>
      <c r="S186" s="11" t="str">
        <f t="shared" si="38"/>
        <v>Rosca direta peg. pro.</v>
      </c>
      <c r="T186" s="11" t="str">
        <f t="shared" si="38"/>
        <v xml:space="preserve">Glúteo </v>
      </c>
      <c r="U186" s="11">
        <f t="shared" si="38"/>
        <v>0</v>
      </c>
      <c r="V186" s="12" t="str">
        <f t="shared" si="38"/>
        <v xml:space="preserve">Abdutor </v>
      </c>
      <c r="W186" s="11" t="str">
        <f t="shared" si="38"/>
        <v>Abdutor cabo</v>
      </c>
      <c r="X186" s="12" t="str">
        <f t="shared" si="38"/>
        <v xml:space="preserve">Adutor </v>
      </c>
      <c r="Y186" s="11" t="str">
        <f t="shared" si="38"/>
        <v>Adutor cabo</v>
      </c>
      <c r="Z186" s="12" t="str">
        <f t="shared" si="38"/>
        <v>Coxa (Ant)</v>
      </c>
      <c r="AA186" s="11" t="str">
        <f t="shared" si="38"/>
        <v>Extensão de perna</v>
      </c>
      <c r="AB186" s="12" t="str">
        <f t="shared" si="38"/>
        <v>Coxa (Pos)</v>
      </c>
      <c r="AC186" s="11" t="str">
        <f t="shared" si="38"/>
        <v>Flexora em pé</v>
      </c>
      <c r="AD186" s="12" t="str">
        <f t="shared" si="38"/>
        <v>Perna</v>
      </c>
      <c r="AE186" s="11" t="str">
        <f t="shared" si="38"/>
        <v>Burrinho maq.</v>
      </c>
      <c r="AF186" s="12" t="str">
        <f t="shared" si="38"/>
        <v>Abdominal</v>
      </c>
      <c r="AG186" s="11" t="str">
        <f t="shared" si="38"/>
        <v>Flexão lateral</v>
      </c>
    </row>
    <row r="187" spans="1:33" x14ac:dyDescent="0.25">
      <c r="A187" s="344"/>
      <c r="B187" s="11">
        <f t="shared" si="39"/>
        <v>0</v>
      </c>
      <c r="C187" s="11" t="str">
        <f t="shared" si="40"/>
        <v xml:space="preserve"> </v>
      </c>
      <c r="D187" s="11" t="str">
        <f t="shared" si="38"/>
        <v xml:space="preserve">Trapézio </v>
      </c>
      <c r="E187" s="11">
        <f t="shared" si="38"/>
        <v>0</v>
      </c>
      <c r="F187" s="11" t="str">
        <f t="shared" si="38"/>
        <v>Ombro (Cla/Acr)</v>
      </c>
      <c r="G187" s="11">
        <f t="shared" si="38"/>
        <v>0</v>
      </c>
      <c r="H187" s="12" t="str">
        <f t="shared" si="38"/>
        <v>Ombro (Esp)</v>
      </c>
      <c r="I187" s="11">
        <f t="shared" si="38"/>
        <v>0</v>
      </c>
      <c r="J187" s="12" t="str">
        <f t="shared" si="38"/>
        <v>Costa</v>
      </c>
      <c r="K187" s="11" t="str">
        <f t="shared" si="38"/>
        <v>Remada curvada</v>
      </c>
      <c r="L187" s="12" t="str">
        <f t="shared" si="38"/>
        <v>Peito</v>
      </c>
      <c r="M187" s="11" t="str">
        <f t="shared" si="38"/>
        <v>Crucifixo</v>
      </c>
      <c r="N187" s="12" t="str">
        <f t="shared" si="38"/>
        <v>Bíceps</v>
      </c>
      <c r="O187" s="11" t="str">
        <f t="shared" si="38"/>
        <v>Rosca scott</v>
      </c>
      <c r="P187" s="12" t="str">
        <f t="shared" si="38"/>
        <v>Tríceps</v>
      </c>
      <c r="Q187" s="11">
        <f t="shared" si="38"/>
        <v>0</v>
      </c>
      <c r="R187" s="11" t="str">
        <f t="shared" si="38"/>
        <v>AnteBraço</v>
      </c>
      <c r="S187" s="11" t="str">
        <f t="shared" si="38"/>
        <v>Extensão de cotovelo</v>
      </c>
      <c r="T187" s="11" t="str">
        <f t="shared" si="38"/>
        <v xml:space="preserve">Glúteo </v>
      </c>
      <c r="U187" s="11">
        <f t="shared" si="38"/>
        <v>0</v>
      </c>
      <c r="V187" s="12" t="str">
        <f t="shared" si="38"/>
        <v xml:space="preserve">Abdutor </v>
      </c>
      <c r="W187" s="11">
        <f t="shared" si="38"/>
        <v>0</v>
      </c>
      <c r="X187" s="12" t="str">
        <f t="shared" si="38"/>
        <v xml:space="preserve">Adutor </v>
      </c>
      <c r="Y187" s="11">
        <f t="shared" si="38"/>
        <v>0</v>
      </c>
      <c r="Z187" s="12" t="str">
        <f t="shared" si="38"/>
        <v>Coxa (Ant)</v>
      </c>
      <c r="AA187" s="11" t="str">
        <f t="shared" si="38"/>
        <v>Leg press</v>
      </c>
      <c r="AB187" s="12" t="str">
        <f t="shared" si="38"/>
        <v>Coxa (Pos)</v>
      </c>
      <c r="AC187" s="11" t="str">
        <f t="shared" si="38"/>
        <v>Flexora sentado</v>
      </c>
      <c r="AD187" s="12" t="str">
        <f t="shared" si="38"/>
        <v>Perna</v>
      </c>
      <c r="AE187" s="11" t="str">
        <f t="shared" si="38"/>
        <v>Tibial</v>
      </c>
      <c r="AF187" s="12" t="str">
        <f t="shared" si="38"/>
        <v>Abdominal</v>
      </c>
      <c r="AG187" s="11">
        <f t="shared" si="38"/>
        <v>0</v>
      </c>
    </row>
    <row r="188" spans="1:33" x14ac:dyDescent="0.25">
      <c r="A188" s="344"/>
      <c r="B188" s="11">
        <f t="shared" si="39"/>
        <v>0</v>
      </c>
      <c r="C188" s="11" t="str">
        <f t="shared" si="40"/>
        <v xml:space="preserve"> </v>
      </c>
      <c r="D188" s="11" t="str">
        <f t="shared" si="38"/>
        <v xml:space="preserve">Trapézio </v>
      </c>
      <c r="E188" s="11">
        <f t="shared" si="38"/>
        <v>0</v>
      </c>
      <c r="F188" s="11" t="str">
        <f t="shared" si="38"/>
        <v>Ombro (Cla/Acr)</v>
      </c>
      <c r="G188" s="11">
        <f t="shared" si="38"/>
        <v>0</v>
      </c>
      <c r="H188" s="12" t="str">
        <f t="shared" si="38"/>
        <v>Ombro (Esp)</v>
      </c>
      <c r="I188" s="11">
        <f t="shared" si="38"/>
        <v>0</v>
      </c>
      <c r="J188" s="12" t="str">
        <f t="shared" si="38"/>
        <v>Costa</v>
      </c>
      <c r="K188" s="11" t="str">
        <f t="shared" si="38"/>
        <v>Levantamento terra</v>
      </c>
      <c r="L188" s="12" t="str">
        <f t="shared" si="38"/>
        <v>Peito</v>
      </c>
      <c r="M188" s="11" t="str">
        <f t="shared" si="38"/>
        <v>Cross over</v>
      </c>
      <c r="N188" s="12" t="str">
        <f t="shared" si="38"/>
        <v>Bíceps</v>
      </c>
      <c r="O188" s="11">
        <f t="shared" si="38"/>
        <v>0</v>
      </c>
      <c r="P188" s="12" t="str">
        <f t="shared" si="38"/>
        <v>Tríceps</v>
      </c>
      <c r="Q188" s="11">
        <f t="shared" si="38"/>
        <v>0</v>
      </c>
      <c r="R188" s="11" t="str">
        <f t="shared" si="38"/>
        <v>AnteBraço</v>
      </c>
      <c r="S188" s="11" t="str">
        <f t="shared" si="38"/>
        <v>Extensão cot. uni.</v>
      </c>
      <c r="T188" s="11" t="str">
        <f t="shared" si="38"/>
        <v xml:space="preserve">Glúteo </v>
      </c>
      <c r="U188" s="11">
        <f t="shared" si="38"/>
        <v>0</v>
      </c>
      <c r="V188" s="12" t="str">
        <f t="shared" si="38"/>
        <v xml:space="preserve">Abdutor </v>
      </c>
      <c r="W188" s="11">
        <f t="shared" si="38"/>
        <v>0</v>
      </c>
      <c r="X188" s="12" t="str">
        <f t="shared" si="38"/>
        <v xml:space="preserve">Adutor </v>
      </c>
      <c r="Y188" s="11">
        <f t="shared" si="38"/>
        <v>0</v>
      </c>
      <c r="Z188" s="12" t="str">
        <f t="shared" si="38"/>
        <v>Coxa (Ant)</v>
      </c>
      <c r="AA188" s="11" t="str">
        <f t="shared" si="38"/>
        <v>Avanço</v>
      </c>
      <c r="AB188" s="12" t="str">
        <f t="shared" si="38"/>
        <v>Coxa (Pos)</v>
      </c>
      <c r="AC188" s="11">
        <f t="shared" si="38"/>
        <v>0</v>
      </c>
      <c r="AD188" s="12" t="str">
        <f t="shared" si="38"/>
        <v>Perna</v>
      </c>
      <c r="AE188" s="11">
        <f t="shared" si="38"/>
        <v>0</v>
      </c>
      <c r="AF188" s="12" t="str">
        <f t="shared" si="38"/>
        <v>Abdominal</v>
      </c>
      <c r="AG188" s="11">
        <f t="shared" si="38"/>
        <v>0</v>
      </c>
    </row>
    <row r="189" spans="1:33" x14ac:dyDescent="0.25">
      <c r="A189" s="344"/>
      <c r="B189" s="11">
        <f t="shared" si="39"/>
        <v>0</v>
      </c>
      <c r="C189" s="11" t="str">
        <f t="shared" si="40"/>
        <v xml:space="preserve"> </v>
      </c>
      <c r="D189" s="11" t="str">
        <f t="shared" si="38"/>
        <v xml:space="preserve">Trapézio </v>
      </c>
      <c r="E189" s="11">
        <f t="shared" si="38"/>
        <v>0</v>
      </c>
      <c r="F189" s="11" t="str">
        <f t="shared" si="38"/>
        <v>Ombro (Cla/Acr)</v>
      </c>
      <c r="G189" s="11">
        <f t="shared" si="38"/>
        <v>0</v>
      </c>
      <c r="H189" s="12" t="str">
        <f t="shared" si="38"/>
        <v>Ombro (Esp)</v>
      </c>
      <c r="I189" s="11">
        <f t="shared" si="38"/>
        <v>0</v>
      </c>
      <c r="J189" s="12" t="str">
        <f t="shared" si="38"/>
        <v>Costa</v>
      </c>
      <c r="K189" s="11" t="str">
        <f t="shared" si="38"/>
        <v>Hiperextensão</v>
      </c>
      <c r="L189" s="12" t="str">
        <f t="shared" si="38"/>
        <v>Peito</v>
      </c>
      <c r="M189" s="11" t="str">
        <f t="shared" si="38"/>
        <v>Voador</v>
      </c>
      <c r="N189" s="12" t="str">
        <f t="shared" si="38"/>
        <v>Bíceps</v>
      </c>
      <c r="O189" s="11">
        <f t="shared" si="38"/>
        <v>0</v>
      </c>
      <c r="P189" s="12" t="str">
        <f t="shared" si="38"/>
        <v>Tríceps</v>
      </c>
      <c r="Q189" s="11">
        <f t="shared" si="38"/>
        <v>0</v>
      </c>
      <c r="R189" s="11" t="str">
        <f t="shared" si="38"/>
        <v>AnteBraço</v>
      </c>
      <c r="S189" s="11" t="str">
        <f t="shared" si="38"/>
        <v>Tríceps uni. Curvado</v>
      </c>
      <c r="T189" s="11" t="str">
        <f t="shared" si="38"/>
        <v xml:space="preserve">Glúteo </v>
      </c>
      <c r="U189" s="11">
        <f t="shared" si="38"/>
        <v>0</v>
      </c>
      <c r="V189" s="12" t="str">
        <f t="shared" si="38"/>
        <v xml:space="preserve">Abdutor </v>
      </c>
      <c r="W189" s="11">
        <f t="shared" si="38"/>
        <v>0</v>
      </c>
      <c r="X189" s="12" t="str">
        <f t="shared" si="38"/>
        <v xml:space="preserve">Adutor </v>
      </c>
      <c r="Y189" s="11">
        <f t="shared" si="38"/>
        <v>0</v>
      </c>
      <c r="Z189" s="12" t="str">
        <f t="shared" si="38"/>
        <v>Coxa (Ant)</v>
      </c>
      <c r="AA189" s="11">
        <f t="shared" si="38"/>
        <v>0</v>
      </c>
      <c r="AB189" s="12" t="str">
        <f t="shared" si="38"/>
        <v>Coxa (Pos)</v>
      </c>
      <c r="AC189" s="11">
        <f t="shared" si="38"/>
        <v>0</v>
      </c>
      <c r="AD189" s="12" t="str">
        <f t="shared" si="38"/>
        <v>Perna</v>
      </c>
      <c r="AE189" s="11">
        <f t="shared" si="38"/>
        <v>0</v>
      </c>
      <c r="AF189" s="12" t="str">
        <f t="shared" si="38"/>
        <v>Abdominal</v>
      </c>
      <c r="AG189" s="11">
        <f t="shared" si="38"/>
        <v>0</v>
      </c>
    </row>
    <row r="190" spans="1:33" x14ac:dyDescent="0.25">
      <c r="A190" s="344"/>
      <c r="B190" s="11">
        <f t="shared" si="39"/>
        <v>0</v>
      </c>
      <c r="C190" s="11" t="str">
        <f t="shared" si="40"/>
        <v xml:space="preserve"> </v>
      </c>
      <c r="D190" s="11" t="str">
        <f t="shared" si="38"/>
        <v xml:space="preserve">Trapézio </v>
      </c>
      <c r="E190" s="11">
        <f t="shared" si="38"/>
        <v>0</v>
      </c>
      <c r="F190" s="11" t="str">
        <f t="shared" si="38"/>
        <v>Ombro (Cla/Acr)</v>
      </c>
      <c r="G190" s="11">
        <f t="shared" si="38"/>
        <v>0</v>
      </c>
      <c r="H190" s="12" t="str">
        <f t="shared" si="38"/>
        <v>Ombro (Esp)</v>
      </c>
      <c r="I190" s="11">
        <f t="shared" si="38"/>
        <v>0</v>
      </c>
      <c r="J190" s="12" t="str">
        <f t="shared" si="38"/>
        <v>Costa</v>
      </c>
      <c r="K190" s="11">
        <f t="shared" si="38"/>
        <v>0</v>
      </c>
      <c r="L190" s="12" t="str">
        <f t="shared" si="38"/>
        <v>Peito</v>
      </c>
      <c r="M190" s="11" t="str">
        <f t="shared" si="38"/>
        <v>Paralelas</v>
      </c>
      <c r="N190" s="12" t="str">
        <f t="shared" si="38"/>
        <v>Bíceps</v>
      </c>
      <c r="O190" s="11">
        <f t="shared" si="38"/>
        <v>0</v>
      </c>
      <c r="P190" s="12" t="str">
        <f t="shared" si="38"/>
        <v>Tríceps</v>
      </c>
      <c r="Q190" s="11">
        <f t="shared" si="38"/>
        <v>0</v>
      </c>
      <c r="R190" s="11" t="str">
        <f t="shared" si="38"/>
        <v>AnteBraço</v>
      </c>
      <c r="S190" s="11">
        <f t="shared" si="38"/>
        <v>0</v>
      </c>
      <c r="T190" s="11" t="str">
        <f t="shared" si="38"/>
        <v xml:space="preserve">Glúteo </v>
      </c>
      <c r="U190" s="11">
        <f t="shared" si="38"/>
        <v>0</v>
      </c>
      <c r="V190" s="12" t="str">
        <f t="shared" si="38"/>
        <v xml:space="preserve">Abdutor </v>
      </c>
      <c r="W190" s="11">
        <f t="shared" si="38"/>
        <v>0</v>
      </c>
      <c r="X190" s="12" t="str">
        <f t="shared" si="38"/>
        <v xml:space="preserve">Adutor </v>
      </c>
      <c r="Y190" s="11">
        <f t="shared" si="38"/>
        <v>0</v>
      </c>
      <c r="Z190" s="12" t="str">
        <f t="shared" si="38"/>
        <v>Coxa (Ant)</v>
      </c>
      <c r="AA190" s="11">
        <f t="shared" si="38"/>
        <v>0</v>
      </c>
      <c r="AB190" s="12" t="str">
        <f t="shared" si="38"/>
        <v>Coxa (Pos)</v>
      </c>
      <c r="AC190" s="11">
        <f t="shared" si="38"/>
        <v>0</v>
      </c>
      <c r="AD190" s="12" t="str">
        <f t="shared" si="38"/>
        <v>Perna</v>
      </c>
      <c r="AE190" s="11">
        <f t="shared" si="38"/>
        <v>0</v>
      </c>
      <c r="AF190" s="12" t="str">
        <f t="shared" si="38"/>
        <v>Abdominal</v>
      </c>
      <c r="AG190" s="11">
        <f t="shared" si="38"/>
        <v>0</v>
      </c>
    </row>
    <row r="191" spans="1:33" x14ac:dyDescent="0.25">
      <c r="A191" s="344"/>
      <c r="B191" s="11">
        <f t="shared" si="39"/>
        <v>0</v>
      </c>
      <c r="C191" s="11" t="str">
        <f t="shared" si="40"/>
        <v xml:space="preserve"> </v>
      </c>
      <c r="D191" s="11" t="str">
        <f t="shared" si="38"/>
        <v xml:space="preserve">Trapézio </v>
      </c>
      <c r="E191" s="11">
        <f t="shared" si="38"/>
        <v>0</v>
      </c>
      <c r="F191" s="11" t="str">
        <f t="shared" si="38"/>
        <v>Ombro (Cla/Acr)</v>
      </c>
      <c r="G191" s="11">
        <f t="shared" si="38"/>
        <v>0</v>
      </c>
      <c r="H191" s="12" t="str">
        <f t="shared" si="38"/>
        <v>Ombro (Esp)</v>
      </c>
      <c r="I191" s="11">
        <f t="shared" si="38"/>
        <v>0</v>
      </c>
      <c r="J191" s="12" t="str">
        <f t="shared" si="38"/>
        <v>Costa</v>
      </c>
      <c r="K191" s="11">
        <f t="shared" si="38"/>
        <v>0</v>
      </c>
      <c r="L191" s="12" t="str">
        <f t="shared" si="38"/>
        <v>Peito</v>
      </c>
      <c r="M191" s="11">
        <f t="shared" si="38"/>
        <v>0</v>
      </c>
      <c r="N191" s="12" t="str">
        <f t="shared" si="38"/>
        <v>Bíceps</v>
      </c>
      <c r="O191" s="11">
        <f t="shared" si="38"/>
        <v>0</v>
      </c>
      <c r="P191" s="12" t="str">
        <f t="shared" si="38"/>
        <v>Tríceps</v>
      </c>
      <c r="Q191" s="11">
        <f t="shared" si="38"/>
        <v>0</v>
      </c>
      <c r="R191" s="11" t="str">
        <f t="shared" si="38"/>
        <v>AnteBraço</v>
      </c>
      <c r="S191" s="11">
        <f t="shared" si="38"/>
        <v>0</v>
      </c>
      <c r="T191" s="11" t="str">
        <f t="shared" si="38"/>
        <v xml:space="preserve">Glúteo </v>
      </c>
      <c r="U191" s="11">
        <f t="shared" si="38"/>
        <v>0</v>
      </c>
      <c r="V191" s="12" t="str">
        <f t="shared" si="38"/>
        <v xml:space="preserve">Abdutor </v>
      </c>
      <c r="W191" s="11">
        <f t="shared" si="38"/>
        <v>0</v>
      </c>
      <c r="X191" s="12" t="str">
        <f t="shared" si="38"/>
        <v xml:space="preserve">Adutor </v>
      </c>
      <c r="Y191" s="11">
        <f t="shared" si="38"/>
        <v>0</v>
      </c>
      <c r="Z191" s="12" t="str">
        <f t="shared" si="38"/>
        <v>Coxa (Ant)</v>
      </c>
      <c r="AA191" s="11">
        <f t="shared" si="38"/>
        <v>0</v>
      </c>
      <c r="AB191" s="12" t="str">
        <f t="shared" si="38"/>
        <v>Coxa (Pos)</v>
      </c>
      <c r="AC191" s="11">
        <f t="shared" si="38"/>
        <v>0</v>
      </c>
      <c r="AD191" s="12" t="str">
        <f t="shared" si="38"/>
        <v>Perna</v>
      </c>
      <c r="AE191" s="11">
        <f t="shared" si="38"/>
        <v>0</v>
      </c>
      <c r="AF191" s="12" t="str">
        <f t="shared" si="38"/>
        <v>Abdominal</v>
      </c>
      <c r="AG191" s="11">
        <f t="shared" si="38"/>
        <v>0</v>
      </c>
    </row>
    <row r="192" spans="1:33" x14ac:dyDescent="0.25">
      <c r="A192" s="344"/>
      <c r="B192" s="11">
        <f t="shared" si="39"/>
        <v>0</v>
      </c>
      <c r="C192" s="11" t="str">
        <f t="shared" si="40"/>
        <v xml:space="preserve"> </v>
      </c>
      <c r="D192" s="11" t="str">
        <f t="shared" si="38"/>
        <v xml:space="preserve">Trapézio </v>
      </c>
      <c r="E192" s="11">
        <f t="shared" si="38"/>
        <v>0</v>
      </c>
      <c r="F192" s="11" t="str">
        <f t="shared" si="38"/>
        <v>Ombro (Cla/Acr)</v>
      </c>
      <c r="G192" s="11">
        <f t="shared" si="38"/>
        <v>0</v>
      </c>
      <c r="H192" s="12" t="str">
        <f t="shared" si="38"/>
        <v>Ombro (Esp)</v>
      </c>
      <c r="I192" s="11">
        <f t="shared" si="38"/>
        <v>0</v>
      </c>
      <c r="J192" s="12" t="str">
        <f t="shared" si="38"/>
        <v>Costa</v>
      </c>
      <c r="K192" s="11">
        <f t="shared" si="38"/>
        <v>0</v>
      </c>
      <c r="L192" s="12" t="str">
        <f t="shared" si="38"/>
        <v>Peito</v>
      </c>
      <c r="M192" s="11">
        <f t="shared" si="38"/>
        <v>0</v>
      </c>
      <c r="N192" s="12" t="str">
        <f t="shared" si="38"/>
        <v>Bíceps</v>
      </c>
      <c r="O192" s="11">
        <f t="shared" si="38"/>
        <v>0</v>
      </c>
      <c r="P192" s="12" t="str">
        <f t="shared" si="38"/>
        <v>Tríceps</v>
      </c>
      <c r="Q192" s="11">
        <f t="shared" si="38"/>
        <v>0</v>
      </c>
      <c r="R192" s="11" t="str">
        <f t="shared" si="38"/>
        <v>AnteBraço</v>
      </c>
      <c r="S192" s="11">
        <f t="shared" ref="S192:AG200" si="41">S172</f>
        <v>0</v>
      </c>
      <c r="T192" s="11" t="str">
        <f t="shared" si="41"/>
        <v xml:space="preserve">Glúteo </v>
      </c>
      <c r="U192" s="11">
        <f t="shared" si="41"/>
        <v>0</v>
      </c>
      <c r="V192" s="12" t="str">
        <f t="shared" si="41"/>
        <v xml:space="preserve">Abdutor </v>
      </c>
      <c r="W192" s="11">
        <f t="shared" si="41"/>
        <v>0</v>
      </c>
      <c r="X192" s="12" t="str">
        <f t="shared" si="41"/>
        <v xml:space="preserve">Adutor </v>
      </c>
      <c r="Y192" s="11">
        <f t="shared" si="41"/>
        <v>0</v>
      </c>
      <c r="Z192" s="12" t="str">
        <f t="shared" si="41"/>
        <v>Coxa (Ant)</v>
      </c>
      <c r="AA192" s="11">
        <f t="shared" si="41"/>
        <v>0</v>
      </c>
      <c r="AB192" s="12" t="str">
        <f t="shared" si="41"/>
        <v>Coxa (Pos)</v>
      </c>
      <c r="AC192" s="11">
        <f t="shared" si="41"/>
        <v>0</v>
      </c>
      <c r="AD192" s="12" t="str">
        <f t="shared" si="41"/>
        <v>Perna</v>
      </c>
      <c r="AE192" s="11">
        <f t="shared" si="41"/>
        <v>0</v>
      </c>
      <c r="AF192" s="12" t="str">
        <f t="shared" si="41"/>
        <v>Abdominal</v>
      </c>
      <c r="AG192" s="11">
        <f t="shared" si="41"/>
        <v>0</v>
      </c>
    </row>
    <row r="193" spans="1:33" x14ac:dyDescent="0.25">
      <c r="A193" s="344"/>
      <c r="B193" s="11">
        <f t="shared" si="39"/>
        <v>0</v>
      </c>
      <c r="C193" s="11" t="str">
        <f t="shared" si="40"/>
        <v xml:space="preserve"> </v>
      </c>
      <c r="D193" s="11" t="str">
        <f t="shared" ref="D193:R200" si="42">D173</f>
        <v xml:space="preserve">Trapézio </v>
      </c>
      <c r="E193" s="11">
        <f t="shared" si="42"/>
        <v>0</v>
      </c>
      <c r="F193" s="11" t="str">
        <f t="shared" si="42"/>
        <v>Ombro (Cla/Acr)</v>
      </c>
      <c r="G193" s="11">
        <f t="shared" si="42"/>
        <v>0</v>
      </c>
      <c r="H193" s="12" t="str">
        <f t="shared" si="42"/>
        <v>Ombro (Esp)</v>
      </c>
      <c r="I193" s="11">
        <f t="shared" si="42"/>
        <v>0</v>
      </c>
      <c r="J193" s="12" t="str">
        <f t="shared" si="42"/>
        <v>Costa</v>
      </c>
      <c r="K193" s="11">
        <f t="shared" si="42"/>
        <v>0</v>
      </c>
      <c r="L193" s="12" t="str">
        <f t="shared" si="42"/>
        <v>Peito</v>
      </c>
      <c r="M193" s="11">
        <f t="shared" si="42"/>
        <v>0</v>
      </c>
      <c r="N193" s="12" t="str">
        <f t="shared" si="42"/>
        <v>Bíceps</v>
      </c>
      <c r="O193" s="11">
        <f t="shared" si="42"/>
        <v>0</v>
      </c>
      <c r="P193" s="12" t="str">
        <f t="shared" si="42"/>
        <v>Tríceps</v>
      </c>
      <c r="Q193" s="11">
        <f t="shared" si="42"/>
        <v>0</v>
      </c>
      <c r="R193" s="11" t="str">
        <f t="shared" si="42"/>
        <v>AnteBraço</v>
      </c>
      <c r="S193" s="11">
        <f t="shared" si="41"/>
        <v>0</v>
      </c>
      <c r="T193" s="11" t="str">
        <f t="shared" si="41"/>
        <v xml:space="preserve">Glúteo </v>
      </c>
      <c r="U193" s="11">
        <f t="shared" si="41"/>
        <v>0</v>
      </c>
      <c r="V193" s="12" t="str">
        <f t="shared" si="41"/>
        <v xml:space="preserve">Abdutor </v>
      </c>
      <c r="W193" s="11">
        <f t="shared" si="41"/>
        <v>0</v>
      </c>
      <c r="X193" s="12" t="str">
        <f t="shared" si="41"/>
        <v xml:space="preserve">Adutor </v>
      </c>
      <c r="Y193" s="11">
        <f t="shared" si="41"/>
        <v>0</v>
      </c>
      <c r="Z193" s="12" t="str">
        <f t="shared" si="41"/>
        <v>Coxa (Ant)</v>
      </c>
      <c r="AA193" s="11">
        <f t="shared" si="41"/>
        <v>0</v>
      </c>
      <c r="AB193" s="12" t="str">
        <f t="shared" si="41"/>
        <v>Coxa (Pos)</v>
      </c>
      <c r="AC193" s="11">
        <f t="shared" si="41"/>
        <v>0</v>
      </c>
      <c r="AD193" s="12" t="str">
        <f t="shared" si="41"/>
        <v>Perna</v>
      </c>
      <c r="AE193" s="11">
        <f t="shared" si="41"/>
        <v>0</v>
      </c>
      <c r="AF193" s="12" t="str">
        <f t="shared" si="41"/>
        <v>Abdominal</v>
      </c>
      <c r="AG193" s="11">
        <f t="shared" si="41"/>
        <v>0</v>
      </c>
    </row>
    <row r="194" spans="1:33" x14ac:dyDescent="0.25">
      <c r="A194" s="344"/>
      <c r="B194" s="11">
        <f t="shared" si="39"/>
        <v>0</v>
      </c>
      <c r="C194" s="11" t="str">
        <f t="shared" si="40"/>
        <v xml:space="preserve"> </v>
      </c>
      <c r="D194" s="11" t="str">
        <f t="shared" si="42"/>
        <v xml:space="preserve">Trapézio </v>
      </c>
      <c r="E194" s="11">
        <f t="shared" si="42"/>
        <v>0</v>
      </c>
      <c r="F194" s="11" t="str">
        <f t="shared" si="42"/>
        <v>Ombro (Cla/Acr)</v>
      </c>
      <c r="G194" s="11">
        <f t="shared" si="42"/>
        <v>0</v>
      </c>
      <c r="H194" s="12" t="str">
        <f t="shared" si="42"/>
        <v>Ombro (Esp)</v>
      </c>
      <c r="I194" s="11">
        <f t="shared" si="42"/>
        <v>0</v>
      </c>
      <c r="J194" s="12" t="str">
        <f t="shared" si="42"/>
        <v>Costa</v>
      </c>
      <c r="K194" s="11">
        <f t="shared" si="42"/>
        <v>0</v>
      </c>
      <c r="L194" s="12" t="str">
        <f t="shared" si="42"/>
        <v>Peito</v>
      </c>
      <c r="M194" s="11">
        <f t="shared" si="42"/>
        <v>0</v>
      </c>
      <c r="N194" s="12" t="str">
        <f t="shared" si="42"/>
        <v>Bíceps</v>
      </c>
      <c r="O194" s="11">
        <f t="shared" si="42"/>
        <v>0</v>
      </c>
      <c r="P194" s="12" t="str">
        <f t="shared" si="42"/>
        <v>Tríceps</v>
      </c>
      <c r="Q194" s="11">
        <f t="shared" si="42"/>
        <v>0</v>
      </c>
      <c r="R194" s="11" t="str">
        <f t="shared" si="42"/>
        <v>AnteBraço</v>
      </c>
      <c r="S194" s="11">
        <f t="shared" si="41"/>
        <v>0</v>
      </c>
      <c r="T194" s="11" t="str">
        <f t="shared" si="41"/>
        <v xml:space="preserve">Glúteo </v>
      </c>
      <c r="U194" s="11">
        <f t="shared" si="41"/>
        <v>0</v>
      </c>
      <c r="V194" s="12" t="str">
        <f t="shared" si="41"/>
        <v xml:space="preserve">Abdutor </v>
      </c>
      <c r="W194" s="11">
        <f t="shared" si="41"/>
        <v>0</v>
      </c>
      <c r="X194" s="12" t="str">
        <f t="shared" si="41"/>
        <v xml:space="preserve">Adutor </v>
      </c>
      <c r="Y194" s="11">
        <f t="shared" si="41"/>
        <v>0</v>
      </c>
      <c r="Z194" s="12" t="str">
        <f t="shared" si="41"/>
        <v>Coxa (Ant)</v>
      </c>
      <c r="AA194" s="11">
        <f t="shared" si="41"/>
        <v>0</v>
      </c>
      <c r="AB194" s="12" t="str">
        <f t="shared" si="41"/>
        <v>Coxa (Pos)</v>
      </c>
      <c r="AC194" s="11">
        <f t="shared" si="41"/>
        <v>0</v>
      </c>
      <c r="AD194" s="12" t="str">
        <f t="shared" si="41"/>
        <v>Perna</v>
      </c>
      <c r="AE194" s="11">
        <f t="shared" si="41"/>
        <v>0</v>
      </c>
      <c r="AF194" s="12" t="str">
        <f t="shared" si="41"/>
        <v>Abdominal</v>
      </c>
      <c r="AG194" s="11">
        <f t="shared" si="41"/>
        <v>0</v>
      </c>
    </row>
    <row r="195" spans="1:33" x14ac:dyDescent="0.25">
      <c r="A195" s="344"/>
      <c r="B195" s="11">
        <f t="shared" si="39"/>
        <v>0</v>
      </c>
      <c r="C195" s="11" t="str">
        <f t="shared" si="40"/>
        <v xml:space="preserve"> </v>
      </c>
      <c r="D195" s="11" t="str">
        <f t="shared" si="42"/>
        <v xml:space="preserve">Trapézio </v>
      </c>
      <c r="E195" s="11">
        <f t="shared" si="42"/>
        <v>0</v>
      </c>
      <c r="F195" s="11" t="str">
        <f t="shared" si="42"/>
        <v>Ombro (Cla/Acr)</v>
      </c>
      <c r="G195" s="11">
        <f t="shared" si="42"/>
        <v>0</v>
      </c>
      <c r="H195" s="12" t="str">
        <f t="shared" si="42"/>
        <v>Ombro (Esp)</v>
      </c>
      <c r="I195" s="11">
        <f t="shared" si="42"/>
        <v>0</v>
      </c>
      <c r="J195" s="12" t="str">
        <f t="shared" si="42"/>
        <v>Costa</v>
      </c>
      <c r="K195" s="11">
        <f t="shared" si="42"/>
        <v>0</v>
      </c>
      <c r="L195" s="12" t="str">
        <f t="shared" si="42"/>
        <v>Peito</v>
      </c>
      <c r="M195" s="11">
        <f t="shared" si="42"/>
        <v>0</v>
      </c>
      <c r="N195" s="12" t="str">
        <f t="shared" si="42"/>
        <v>Bíceps</v>
      </c>
      <c r="O195" s="11">
        <f t="shared" si="42"/>
        <v>0</v>
      </c>
      <c r="P195" s="12" t="str">
        <f t="shared" si="42"/>
        <v>Tríceps</v>
      </c>
      <c r="Q195" s="11">
        <f t="shared" si="42"/>
        <v>0</v>
      </c>
      <c r="R195" s="11" t="str">
        <f t="shared" si="42"/>
        <v>AnteBraço</v>
      </c>
      <c r="S195" s="11">
        <f t="shared" si="41"/>
        <v>0</v>
      </c>
      <c r="T195" s="11" t="str">
        <f t="shared" si="41"/>
        <v xml:space="preserve">Glúteo </v>
      </c>
      <c r="U195" s="11">
        <f t="shared" si="41"/>
        <v>0</v>
      </c>
      <c r="V195" s="12" t="str">
        <f t="shared" si="41"/>
        <v xml:space="preserve">Abdutor </v>
      </c>
      <c r="W195" s="11">
        <f t="shared" si="41"/>
        <v>0</v>
      </c>
      <c r="X195" s="12" t="str">
        <f t="shared" si="41"/>
        <v xml:space="preserve">Adutor </v>
      </c>
      <c r="Y195" s="11">
        <f t="shared" si="41"/>
        <v>0</v>
      </c>
      <c r="Z195" s="12" t="str">
        <f t="shared" si="41"/>
        <v>Coxa (Ant)</v>
      </c>
      <c r="AA195" s="11">
        <f t="shared" si="41"/>
        <v>0</v>
      </c>
      <c r="AB195" s="12" t="str">
        <f t="shared" si="41"/>
        <v>Coxa (Pos)</v>
      </c>
      <c r="AC195" s="11">
        <f t="shared" si="41"/>
        <v>0</v>
      </c>
      <c r="AD195" s="12" t="str">
        <f t="shared" si="41"/>
        <v>Perna</v>
      </c>
      <c r="AE195" s="11">
        <f t="shared" si="41"/>
        <v>0</v>
      </c>
      <c r="AF195" s="12" t="str">
        <f t="shared" si="41"/>
        <v>Abdominal</v>
      </c>
      <c r="AG195" s="11">
        <f t="shared" si="41"/>
        <v>0</v>
      </c>
    </row>
    <row r="196" spans="1:33" x14ac:dyDescent="0.25">
      <c r="A196" s="344"/>
      <c r="B196" s="11">
        <f t="shared" si="39"/>
        <v>0</v>
      </c>
      <c r="C196" s="11" t="str">
        <f t="shared" si="40"/>
        <v xml:space="preserve"> </v>
      </c>
      <c r="D196" s="11" t="str">
        <f t="shared" si="42"/>
        <v xml:space="preserve">Trapézio </v>
      </c>
      <c r="E196" s="11">
        <f t="shared" si="42"/>
        <v>0</v>
      </c>
      <c r="F196" s="11" t="str">
        <f t="shared" si="42"/>
        <v>Ombro (Cla/Acr)</v>
      </c>
      <c r="G196" s="11">
        <f t="shared" si="42"/>
        <v>0</v>
      </c>
      <c r="H196" s="12" t="str">
        <f t="shared" si="42"/>
        <v>Ombro (Esp)</v>
      </c>
      <c r="I196" s="11">
        <f t="shared" si="42"/>
        <v>0</v>
      </c>
      <c r="J196" s="12" t="str">
        <f t="shared" si="42"/>
        <v>Costa</v>
      </c>
      <c r="K196" s="11">
        <f t="shared" si="42"/>
        <v>0</v>
      </c>
      <c r="L196" s="12" t="str">
        <f t="shared" si="42"/>
        <v>Peito</v>
      </c>
      <c r="M196" s="11">
        <f t="shared" si="42"/>
        <v>0</v>
      </c>
      <c r="N196" s="12" t="str">
        <f t="shared" si="42"/>
        <v>Bíceps</v>
      </c>
      <c r="O196" s="11">
        <f t="shared" si="42"/>
        <v>0</v>
      </c>
      <c r="P196" s="12" t="str">
        <f t="shared" si="42"/>
        <v>Tríceps</v>
      </c>
      <c r="Q196" s="11">
        <f t="shared" si="42"/>
        <v>0</v>
      </c>
      <c r="R196" s="11" t="str">
        <f t="shared" si="42"/>
        <v>AnteBraço</v>
      </c>
      <c r="S196" s="11">
        <f t="shared" si="41"/>
        <v>0</v>
      </c>
      <c r="T196" s="11" t="str">
        <f t="shared" si="41"/>
        <v xml:space="preserve">Glúteo </v>
      </c>
      <c r="U196" s="11">
        <f t="shared" si="41"/>
        <v>0</v>
      </c>
      <c r="V196" s="12" t="str">
        <f t="shared" si="41"/>
        <v xml:space="preserve">Abdutor </v>
      </c>
      <c r="W196" s="11">
        <f t="shared" si="41"/>
        <v>0</v>
      </c>
      <c r="X196" s="12" t="str">
        <f t="shared" si="41"/>
        <v xml:space="preserve">Adutor </v>
      </c>
      <c r="Y196" s="11">
        <f t="shared" si="41"/>
        <v>0</v>
      </c>
      <c r="Z196" s="12" t="str">
        <f t="shared" si="41"/>
        <v>Coxa (Ant)</v>
      </c>
      <c r="AA196" s="11">
        <f t="shared" si="41"/>
        <v>0</v>
      </c>
      <c r="AB196" s="12" t="str">
        <f t="shared" si="41"/>
        <v>Coxa (Pos)</v>
      </c>
      <c r="AC196" s="11">
        <f t="shared" si="41"/>
        <v>0</v>
      </c>
      <c r="AD196" s="12" t="str">
        <f t="shared" si="41"/>
        <v>Perna</v>
      </c>
      <c r="AE196" s="11">
        <f t="shared" si="41"/>
        <v>0</v>
      </c>
      <c r="AF196" s="12" t="str">
        <f t="shared" si="41"/>
        <v>Abdominal</v>
      </c>
      <c r="AG196" s="11">
        <f t="shared" si="41"/>
        <v>0</v>
      </c>
    </row>
    <row r="197" spans="1:33" x14ac:dyDescent="0.25">
      <c r="A197" s="344"/>
      <c r="B197" s="11">
        <f t="shared" si="39"/>
        <v>0</v>
      </c>
      <c r="C197" s="11" t="str">
        <f t="shared" si="40"/>
        <v xml:space="preserve"> </v>
      </c>
      <c r="D197" s="11" t="str">
        <f t="shared" si="42"/>
        <v xml:space="preserve">Trapézio </v>
      </c>
      <c r="E197" s="11">
        <f t="shared" si="42"/>
        <v>0</v>
      </c>
      <c r="F197" s="11" t="str">
        <f t="shared" si="42"/>
        <v>Ombro (Cla/Acr)</v>
      </c>
      <c r="G197" s="11">
        <f t="shared" si="42"/>
        <v>0</v>
      </c>
      <c r="H197" s="12" t="str">
        <f t="shared" si="42"/>
        <v>Ombro (Esp)</v>
      </c>
      <c r="I197" s="11">
        <f t="shared" si="42"/>
        <v>0</v>
      </c>
      <c r="J197" s="12" t="str">
        <f t="shared" si="42"/>
        <v>Costa</v>
      </c>
      <c r="K197" s="11">
        <f t="shared" si="42"/>
        <v>0</v>
      </c>
      <c r="L197" s="12" t="str">
        <f t="shared" si="42"/>
        <v>Peito</v>
      </c>
      <c r="M197" s="11">
        <f t="shared" si="42"/>
        <v>0</v>
      </c>
      <c r="N197" s="12" t="str">
        <f t="shared" si="42"/>
        <v>Bíceps</v>
      </c>
      <c r="O197" s="11">
        <f t="shared" si="42"/>
        <v>0</v>
      </c>
      <c r="P197" s="12" t="str">
        <f t="shared" si="42"/>
        <v>Tríceps</v>
      </c>
      <c r="Q197" s="11">
        <f t="shared" si="42"/>
        <v>0</v>
      </c>
      <c r="R197" s="11" t="str">
        <f t="shared" si="42"/>
        <v>AnteBraço</v>
      </c>
      <c r="S197" s="11">
        <f t="shared" si="41"/>
        <v>0</v>
      </c>
      <c r="T197" s="11" t="str">
        <f t="shared" si="41"/>
        <v xml:space="preserve">Glúteo </v>
      </c>
      <c r="U197" s="11">
        <f t="shared" si="41"/>
        <v>0</v>
      </c>
      <c r="V197" s="12" t="str">
        <f t="shared" si="41"/>
        <v xml:space="preserve">Abdutor </v>
      </c>
      <c r="W197" s="11">
        <f t="shared" si="41"/>
        <v>0</v>
      </c>
      <c r="X197" s="12" t="str">
        <f t="shared" si="41"/>
        <v xml:space="preserve">Adutor </v>
      </c>
      <c r="Y197" s="11">
        <f t="shared" si="41"/>
        <v>0</v>
      </c>
      <c r="Z197" s="12" t="str">
        <f t="shared" si="41"/>
        <v>Coxa (Ant)</v>
      </c>
      <c r="AA197" s="11">
        <f t="shared" si="41"/>
        <v>0</v>
      </c>
      <c r="AB197" s="12" t="str">
        <f t="shared" si="41"/>
        <v>Coxa (Pos)</v>
      </c>
      <c r="AC197" s="11">
        <f t="shared" si="41"/>
        <v>0</v>
      </c>
      <c r="AD197" s="12" t="str">
        <f t="shared" si="41"/>
        <v>Perna</v>
      </c>
      <c r="AE197" s="11">
        <f t="shared" si="41"/>
        <v>0</v>
      </c>
      <c r="AF197" s="12" t="str">
        <f t="shared" si="41"/>
        <v>Abdominal</v>
      </c>
      <c r="AG197" s="11">
        <f t="shared" si="41"/>
        <v>0</v>
      </c>
    </row>
    <row r="198" spans="1:33" x14ac:dyDescent="0.25">
      <c r="A198" s="344"/>
      <c r="B198" s="11">
        <f t="shared" si="39"/>
        <v>0</v>
      </c>
      <c r="C198" s="11" t="str">
        <f t="shared" si="40"/>
        <v xml:space="preserve"> </v>
      </c>
      <c r="D198" s="11" t="str">
        <f t="shared" si="42"/>
        <v xml:space="preserve">Trapézio </v>
      </c>
      <c r="E198" s="11">
        <f t="shared" si="42"/>
        <v>0</v>
      </c>
      <c r="F198" s="11" t="str">
        <f t="shared" si="42"/>
        <v>Ombro (Cla/Acr)</v>
      </c>
      <c r="G198" s="11">
        <f t="shared" si="42"/>
        <v>0</v>
      </c>
      <c r="H198" s="12" t="str">
        <f t="shared" si="42"/>
        <v>Ombro (Esp)</v>
      </c>
      <c r="I198" s="11">
        <f t="shared" si="42"/>
        <v>0</v>
      </c>
      <c r="J198" s="12" t="str">
        <f t="shared" si="42"/>
        <v>Costa</v>
      </c>
      <c r="K198" s="11">
        <f t="shared" si="42"/>
        <v>0</v>
      </c>
      <c r="L198" s="12" t="str">
        <f t="shared" si="42"/>
        <v>Peito</v>
      </c>
      <c r="M198" s="11">
        <f t="shared" si="42"/>
        <v>0</v>
      </c>
      <c r="N198" s="12" t="str">
        <f t="shared" si="42"/>
        <v>Bíceps</v>
      </c>
      <c r="O198" s="11">
        <f t="shared" si="42"/>
        <v>0</v>
      </c>
      <c r="P198" s="12" t="str">
        <f t="shared" si="42"/>
        <v>Tríceps</v>
      </c>
      <c r="Q198" s="11">
        <f t="shared" si="42"/>
        <v>0</v>
      </c>
      <c r="R198" s="11" t="str">
        <f t="shared" si="42"/>
        <v>AnteBraço</v>
      </c>
      <c r="S198" s="11">
        <f t="shared" si="41"/>
        <v>0</v>
      </c>
      <c r="T198" s="11" t="str">
        <f t="shared" si="41"/>
        <v xml:space="preserve">Glúteo </v>
      </c>
      <c r="U198" s="11">
        <f t="shared" si="41"/>
        <v>0</v>
      </c>
      <c r="V198" s="12" t="str">
        <f t="shared" si="41"/>
        <v xml:space="preserve">Abdutor </v>
      </c>
      <c r="W198" s="11">
        <f t="shared" si="41"/>
        <v>0</v>
      </c>
      <c r="X198" s="12" t="str">
        <f t="shared" si="41"/>
        <v xml:space="preserve">Adutor </v>
      </c>
      <c r="Y198" s="11">
        <f t="shared" si="41"/>
        <v>0</v>
      </c>
      <c r="Z198" s="12" t="str">
        <f t="shared" si="41"/>
        <v>Coxa (Ant)</v>
      </c>
      <c r="AA198" s="11">
        <f t="shared" si="41"/>
        <v>0</v>
      </c>
      <c r="AB198" s="12" t="str">
        <f t="shared" si="41"/>
        <v>Coxa (Pos)</v>
      </c>
      <c r="AC198" s="11">
        <f t="shared" si="41"/>
        <v>0</v>
      </c>
      <c r="AD198" s="12" t="str">
        <f t="shared" si="41"/>
        <v>Perna</v>
      </c>
      <c r="AE198" s="11">
        <f t="shared" si="41"/>
        <v>0</v>
      </c>
      <c r="AF198" s="12" t="str">
        <f t="shared" si="41"/>
        <v>Abdominal</v>
      </c>
      <c r="AG198" s="11">
        <f t="shared" si="41"/>
        <v>0</v>
      </c>
    </row>
    <row r="199" spans="1:33" x14ac:dyDescent="0.25">
      <c r="A199" s="344"/>
      <c r="B199" s="11">
        <f t="shared" si="39"/>
        <v>0</v>
      </c>
      <c r="C199" s="11" t="str">
        <f t="shared" si="40"/>
        <v xml:space="preserve"> </v>
      </c>
      <c r="D199" s="11" t="str">
        <f t="shared" si="42"/>
        <v xml:space="preserve">Trapézio </v>
      </c>
      <c r="E199" s="11">
        <f t="shared" si="42"/>
        <v>0</v>
      </c>
      <c r="F199" s="11" t="str">
        <f t="shared" si="42"/>
        <v>Ombro (Cla/Acr)</v>
      </c>
      <c r="G199" s="11">
        <f t="shared" si="42"/>
        <v>0</v>
      </c>
      <c r="H199" s="12" t="str">
        <f t="shared" si="42"/>
        <v>Ombro (Esp)</v>
      </c>
      <c r="I199" s="11">
        <f t="shared" si="42"/>
        <v>0</v>
      </c>
      <c r="J199" s="12" t="str">
        <f t="shared" si="42"/>
        <v>Costa</v>
      </c>
      <c r="K199" s="11">
        <f t="shared" si="42"/>
        <v>0</v>
      </c>
      <c r="L199" s="12" t="str">
        <f t="shared" si="42"/>
        <v>Peito</v>
      </c>
      <c r="M199" s="11">
        <f t="shared" si="42"/>
        <v>0</v>
      </c>
      <c r="N199" s="12" t="str">
        <f t="shared" si="42"/>
        <v>Bíceps</v>
      </c>
      <c r="O199" s="11">
        <f t="shared" si="42"/>
        <v>0</v>
      </c>
      <c r="P199" s="12" t="str">
        <f t="shared" si="42"/>
        <v>Tríceps</v>
      </c>
      <c r="Q199" s="11">
        <f t="shared" si="42"/>
        <v>0</v>
      </c>
      <c r="R199" s="11" t="str">
        <f t="shared" si="42"/>
        <v>AnteBraço</v>
      </c>
      <c r="S199" s="11">
        <f t="shared" si="41"/>
        <v>0</v>
      </c>
      <c r="T199" s="11" t="str">
        <f t="shared" si="41"/>
        <v xml:space="preserve">Glúteo </v>
      </c>
      <c r="U199" s="11">
        <f t="shared" si="41"/>
        <v>0</v>
      </c>
      <c r="V199" s="12" t="str">
        <f t="shared" si="41"/>
        <v xml:space="preserve">Abdutor </v>
      </c>
      <c r="W199" s="11">
        <f t="shared" si="41"/>
        <v>0</v>
      </c>
      <c r="X199" s="12" t="str">
        <f t="shared" si="41"/>
        <v xml:space="preserve">Adutor </v>
      </c>
      <c r="Y199" s="11">
        <f t="shared" si="41"/>
        <v>0</v>
      </c>
      <c r="Z199" s="12" t="str">
        <f t="shared" si="41"/>
        <v>Coxa (Ant)</v>
      </c>
      <c r="AA199" s="11">
        <f t="shared" si="41"/>
        <v>0</v>
      </c>
      <c r="AB199" s="12" t="str">
        <f t="shared" si="41"/>
        <v>Coxa (Pos)</v>
      </c>
      <c r="AC199" s="11">
        <f t="shared" si="41"/>
        <v>0</v>
      </c>
      <c r="AD199" s="12" t="str">
        <f t="shared" si="41"/>
        <v>Perna</v>
      </c>
      <c r="AE199" s="11">
        <f t="shared" si="41"/>
        <v>0</v>
      </c>
      <c r="AF199" s="12" t="str">
        <f t="shared" si="41"/>
        <v>Abdominal</v>
      </c>
      <c r="AG199" s="11">
        <f t="shared" si="41"/>
        <v>0</v>
      </c>
    </row>
    <row r="200" spans="1:33" x14ac:dyDescent="0.25">
      <c r="A200" s="344"/>
      <c r="B200" s="11">
        <f t="shared" si="39"/>
        <v>0</v>
      </c>
      <c r="C200" s="11" t="str">
        <f t="shared" si="40"/>
        <v xml:space="preserve"> </v>
      </c>
      <c r="D200" s="11" t="str">
        <f t="shared" si="42"/>
        <v xml:space="preserve">Trapézio </v>
      </c>
      <c r="E200" s="11">
        <f t="shared" si="42"/>
        <v>0</v>
      </c>
      <c r="F200" s="11" t="str">
        <f t="shared" si="42"/>
        <v>Ombro (Cla/Acr)</v>
      </c>
      <c r="G200" s="11">
        <f t="shared" si="42"/>
        <v>0</v>
      </c>
      <c r="H200" s="12" t="str">
        <f t="shared" si="42"/>
        <v>Ombro (Esp)</v>
      </c>
      <c r="I200" s="11">
        <f t="shared" si="42"/>
        <v>0</v>
      </c>
      <c r="J200" s="12" t="str">
        <f t="shared" si="42"/>
        <v>Costa</v>
      </c>
      <c r="K200" s="11">
        <f t="shared" si="42"/>
        <v>0</v>
      </c>
      <c r="L200" s="12" t="str">
        <f t="shared" si="42"/>
        <v>Peito</v>
      </c>
      <c r="M200" s="11">
        <f t="shared" si="42"/>
        <v>0</v>
      </c>
      <c r="N200" s="12" t="str">
        <f t="shared" si="42"/>
        <v>Bíceps</v>
      </c>
      <c r="O200" s="11">
        <f t="shared" si="42"/>
        <v>0</v>
      </c>
      <c r="P200" s="12" t="str">
        <f t="shared" si="42"/>
        <v>Tríceps</v>
      </c>
      <c r="Q200" s="11">
        <f t="shared" si="42"/>
        <v>0</v>
      </c>
      <c r="R200" s="11" t="str">
        <f t="shared" si="42"/>
        <v>AnteBraço</v>
      </c>
      <c r="S200" s="11">
        <f t="shared" si="41"/>
        <v>0</v>
      </c>
      <c r="T200" s="11" t="str">
        <f t="shared" si="41"/>
        <v xml:space="preserve">Glúteo </v>
      </c>
      <c r="U200" s="11">
        <f t="shared" si="41"/>
        <v>0</v>
      </c>
      <c r="V200" s="12" t="str">
        <f t="shared" si="41"/>
        <v xml:space="preserve">Abdutor </v>
      </c>
      <c r="W200" s="11">
        <f t="shared" si="41"/>
        <v>0</v>
      </c>
      <c r="X200" s="12" t="str">
        <f t="shared" si="41"/>
        <v xml:space="preserve">Adutor </v>
      </c>
      <c r="Y200" s="11">
        <f t="shared" si="41"/>
        <v>0</v>
      </c>
      <c r="Z200" s="12" t="str">
        <f t="shared" si="41"/>
        <v>Coxa (Ant)</v>
      </c>
      <c r="AA200" s="11">
        <f t="shared" si="41"/>
        <v>0</v>
      </c>
      <c r="AB200" s="12" t="str">
        <f t="shared" si="41"/>
        <v>Coxa (Pos)</v>
      </c>
      <c r="AC200" s="11">
        <f t="shared" si="41"/>
        <v>0</v>
      </c>
      <c r="AD200" s="12" t="str">
        <f t="shared" si="41"/>
        <v>Perna</v>
      </c>
      <c r="AE200" s="11">
        <f t="shared" si="41"/>
        <v>0</v>
      </c>
      <c r="AF200" s="12" t="str">
        <f t="shared" si="41"/>
        <v>Abdominal</v>
      </c>
      <c r="AG200" s="11">
        <f t="shared" si="41"/>
        <v>0</v>
      </c>
    </row>
    <row r="201" spans="1:3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  <row r="202" spans="1:33" x14ac:dyDescent="0.25">
      <c r="A202" s="11" t="s">
        <v>40</v>
      </c>
      <c r="B202" s="11" t="s">
        <v>41</v>
      </c>
      <c r="C202" s="11"/>
      <c r="D202" s="341" t="str">
        <f>D182</f>
        <v xml:space="preserve">Trapézio </v>
      </c>
      <c r="E202" s="341"/>
      <c r="F202" s="341" t="str">
        <f>F182</f>
        <v>Ombro (Cla/Acr)</v>
      </c>
      <c r="G202" s="341"/>
      <c r="H202" s="341" t="str">
        <f>H182</f>
        <v>Ombro (Esp)</v>
      </c>
      <c r="I202" s="341"/>
      <c r="J202" s="341" t="str">
        <f>J182</f>
        <v>Costa</v>
      </c>
      <c r="K202" s="341"/>
      <c r="L202" s="341" t="str">
        <f>L182</f>
        <v>Peito</v>
      </c>
      <c r="M202" s="341"/>
      <c r="N202" s="341" t="str">
        <f>N182</f>
        <v>Bíceps</v>
      </c>
      <c r="O202" s="341"/>
      <c r="P202" s="341" t="str">
        <f>P182</f>
        <v>Tríceps</v>
      </c>
      <c r="Q202" s="341"/>
      <c r="R202" s="341" t="str">
        <f>R182</f>
        <v>AnteBraço</v>
      </c>
      <c r="S202" s="341"/>
      <c r="T202" s="341" t="str">
        <f>T182</f>
        <v xml:space="preserve">Glúteo </v>
      </c>
      <c r="U202" s="341"/>
      <c r="V202" s="341" t="str">
        <f>V182</f>
        <v xml:space="preserve">Abdutor </v>
      </c>
      <c r="W202" s="341"/>
      <c r="X202" s="341" t="str">
        <f>X182</f>
        <v xml:space="preserve">Adutor </v>
      </c>
      <c r="Y202" s="341"/>
      <c r="Z202" s="341" t="str">
        <f>Z182</f>
        <v>Coxa (Ant)</v>
      </c>
      <c r="AA202" s="341"/>
      <c r="AB202" s="341" t="str">
        <f>AB182</f>
        <v>Coxa (Pos)</v>
      </c>
      <c r="AC202" s="341"/>
      <c r="AD202" s="341" t="str">
        <f>AD182</f>
        <v>Perna</v>
      </c>
      <c r="AE202" s="341"/>
      <c r="AF202" s="341" t="str">
        <f>AF182</f>
        <v>Abdominal</v>
      </c>
      <c r="AG202" s="341"/>
    </row>
    <row r="203" spans="1:33" x14ac:dyDescent="0.25">
      <c r="A203" s="11"/>
      <c r="B203" s="343">
        <f>Planilha!D145</f>
        <v>0</v>
      </c>
      <c r="C203" s="343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</row>
    <row r="204" spans="1:33" x14ac:dyDescent="0.25">
      <c r="A204" s="344">
        <v>11</v>
      </c>
      <c r="B204" s="11">
        <f>B203</f>
        <v>0</v>
      </c>
      <c r="C204" s="11" t="str">
        <f>IF(AND(B204=D204),E204,IF(AND(B204=F204),G204,IF(AND(B204=H204),I204,IF(AND(B204=J204),K204,IF(AND(B204=L204),M204,IF(AND(B204=N204),O204,IF(AND(B204=P204),Q204,IF(AND(B204=R204),S204,IF(AND(B204=T204),U204,IF(AND(B204=V204),W204,IF(AND(B204=X204),Y204,IF(AND(B204=Z204),AA204,IF(AND(B204=AB204),AC204,IF(AND(B204=AD204),AE204,IF(AND(B204=AF204),AG204," ")))))))))))))))</f>
        <v xml:space="preserve"> </v>
      </c>
      <c r="D204" s="11" t="str">
        <f t="shared" ref="D204:AG212" si="43">D184</f>
        <v xml:space="preserve">Trapézio </v>
      </c>
      <c r="E204" s="11" t="str">
        <f t="shared" si="43"/>
        <v>Elevação de ombros</v>
      </c>
      <c r="F204" s="11" t="str">
        <f t="shared" si="43"/>
        <v>Ombro (Cla/Acr)</v>
      </c>
      <c r="G204" s="11" t="str">
        <f t="shared" si="43"/>
        <v>Desenvolvimento</v>
      </c>
      <c r="H204" s="12" t="str">
        <f t="shared" si="43"/>
        <v>Ombro (Esp)</v>
      </c>
      <c r="I204" s="11" t="str">
        <f t="shared" si="43"/>
        <v>Voador inv.</v>
      </c>
      <c r="J204" s="12" t="str">
        <f t="shared" si="43"/>
        <v>Costa</v>
      </c>
      <c r="K204" s="11" t="str">
        <f t="shared" si="43"/>
        <v>Puxada à frente</v>
      </c>
      <c r="L204" s="12" t="str">
        <f t="shared" si="43"/>
        <v>Peito</v>
      </c>
      <c r="M204" s="11" t="str">
        <f t="shared" si="43"/>
        <v>Supino</v>
      </c>
      <c r="N204" s="12" t="str">
        <f t="shared" si="43"/>
        <v>Bíceps</v>
      </c>
      <c r="O204" s="11" t="str">
        <f t="shared" si="43"/>
        <v>Rosca direta</v>
      </c>
      <c r="P204" s="12" t="str">
        <f t="shared" si="43"/>
        <v>Tríceps</v>
      </c>
      <c r="Q204" s="11" t="str">
        <f t="shared" si="43"/>
        <v>Rosca testa</v>
      </c>
      <c r="R204" s="11" t="str">
        <f t="shared" si="43"/>
        <v>AnteBraço</v>
      </c>
      <c r="S204" s="11" t="str">
        <f t="shared" si="43"/>
        <v>Rosca punho</v>
      </c>
      <c r="T204" s="11" t="str">
        <f t="shared" si="43"/>
        <v xml:space="preserve">Glúteo </v>
      </c>
      <c r="U204" s="11" t="str">
        <f t="shared" si="43"/>
        <v>Glúteo em pé</v>
      </c>
      <c r="V204" s="12" t="str">
        <f t="shared" si="43"/>
        <v xml:space="preserve">Abdutor </v>
      </c>
      <c r="W204" s="11" t="str">
        <f t="shared" si="43"/>
        <v>Abdutor maq.</v>
      </c>
      <c r="X204" s="12" t="str">
        <f t="shared" si="43"/>
        <v xml:space="preserve">Adutor </v>
      </c>
      <c r="Y204" s="11" t="str">
        <f t="shared" si="43"/>
        <v>Adutor maq</v>
      </c>
      <c r="Z204" s="12" t="str">
        <f t="shared" si="43"/>
        <v>Coxa (Ant)</v>
      </c>
      <c r="AA204" s="11" t="str">
        <f t="shared" si="43"/>
        <v>Agachamento</v>
      </c>
      <c r="AB204" s="12" t="str">
        <f t="shared" si="43"/>
        <v>Coxa (Pos)</v>
      </c>
      <c r="AC204" s="11" t="str">
        <f t="shared" si="43"/>
        <v>Stiff</v>
      </c>
      <c r="AD204" s="12" t="str">
        <f t="shared" si="43"/>
        <v>Perna</v>
      </c>
      <c r="AE204" s="11" t="str">
        <f t="shared" si="43"/>
        <v>Gêmeos em pé</v>
      </c>
      <c r="AF204" s="12" t="str">
        <f t="shared" si="43"/>
        <v>Abdominal</v>
      </c>
      <c r="AG204" s="11" t="str">
        <f t="shared" si="43"/>
        <v>Elevação de pernas</v>
      </c>
    </row>
    <row r="205" spans="1:33" x14ac:dyDescent="0.25">
      <c r="A205" s="344"/>
      <c r="B205" s="11">
        <f t="shared" ref="B205:B220" si="44">B204</f>
        <v>0</v>
      </c>
      <c r="C205" s="11" t="str">
        <f t="shared" ref="C205:C220" si="45">IF(AND(B205=D205),E205,IF(AND(B205=F205),G205,IF(AND(B205=H205),I205,IF(AND(B205=J205),K205,IF(AND(B205=L205),M205,IF(AND(B205=N205),O205,IF(AND(B205=P205),Q205,IF(AND(B205=R205),S205,IF(AND(B205=T205),U205,IF(AND(B205=V205),W205,IF(AND(B205=X205),Y205,IF(AND(B205=Z205),AA205,IF(AND(B205=AB205),AC205,IF(AND(B205=AD205),AE205,IF(AND(B205=AF205),AG205," ")))))))))))))))</f>
        <v xml:space="preserve"> </v>
      </c>
      <c r="D205" s="11" t="str">
        <f t="shared" si="43"/>
        <v xml:space="preserve">Trapézio </v>
      </c>
      <c r="E205" s="11" t="str">
        <f t="shared" si="43"/>
        <v>Remada alta</v>
      </c>
      <c r="F205" s="11" t="str">
        <f t="shared" si="43"/>
        <v>Ombro (Cla/Acr)</v>
      </c>
      <c r="G205" s="11" t="str">
        <f t="shared" si="43"/>
        <v>Levantamento lateral</v>
      </c>
      <c r="H205" s="12" t="str">
        <f t="shared" si="43"/>
        <v>Ombro (Esp)</v>
      </c>
      <c r="I205" s="11" t="str">
        <f t="shared" si="43"/>
        <v>Crucifixo inv.</v>
      </c>
      <c r="J205" s="12" t="str">
        <f t="shared" si="43"/>
        <v>Costa</v>
      </c>
      <c r="K205" s="11" t="str">
        <f t="shared" si="43"/>
        <v>Remada sentada</v>
      </c>
      <c r="L205" s="12" t="str">
        <f t="shared" si="43"/>
        <v>Peito</v>
      </c>
      <c r="M205" s="11" t="str">
        <f t="shared" si="43"/>
        <v>Supino inclinado</v>
      </c>
      <c r="N205" s="12" t="str">
        <f t="shared" si="43"/>
        <v>Bíceps</v>
      </c>
      <c r="O205" s="11" t="str">
        <f t="shared" si="43"/>
        <v>Rosca alternada</v>
      </c>
      <c r="P205" s="12" t="str">
        <f t="shared" si="43"/>
        <v>Tríceps</v>
      </c>
      <c r="Q205" s="11" t="str">
        <f t="shared" si="43"/>
        <v>Rosca francesa</v>
      </c>
      <c r="R205" s="11" t="str">
        <f t="shared" si="43"/>
        <v>AnteBraço</v>
      </c>
      <c r="S205" s="11" t="str">
        <f t="shared" si="43"/>
        <v>Rosca punho inv.</v>
      </c>
      <c r="T205" s="11" t="str">
        <f t="shared" si="43"/>
        <v xml:space="preserve">Glúteo </v>
      </c>
      <c r="U205" s="11" t="str">
        <f t="shared" si="43"/>
        <v>Glúteo 4 apoios</v>
      </c>
      <c r="V205" s="12" t="str">
        <f t="shared" si="43"/>
        <v xml:space="preserve">Abdutor </v>
      </c>
      <c r="W205" s="11" t="str">
        <f t="shared" si="43"/>
        <v>Abdutor apo.</v>
      </c>
      <c r="X205" s="12" t="str">
        <f t="shared" si="43"/>
        <v xml:space="preserve">Adutor </v>
      </c>
      <c r="Y205" s="11" t="str">
        <f t="shared" si="43"/>
        <v>Adutor apo.</v>
      </c>
      <c r="Z205" s="12" t="str">
        <f t="shared" si="43"/>
        <v>Coxa (Ant)</v>
      </c>
      <c r="AA205" s="11" t="str">
        <f t="shared" si="43"/>
        <v>Agachamento hack</v>
      </c>
      <c r="AB205" s="12" t="str">
        <f t="shared" si="43"/>
        <v>Coxa (Pos)</v>
      </c>
      <c r="AC205" s="11" t="str">
        <f t="shared" si="43"/>
        <v>Flexão de perna</v>
      </c>
      <c r="AD205" s="12" t="str">
        <f t="shared" si="43"/>
        <v>Perna</v>
      </c>
      <c r="AE205" s="11" t="str">
        <f t="shared" si="43"/>
        <v>Gêmeos sentado</v>
      </c>
      <c r="AF205" s="12" t="str">
        <f t="shared" si="43"/>
        <v>Abdominal</v>
      </c>
      <c r="AG205" s="11" t="str">
        <f t="shared" si="43"/>
        <v>Supra-abdominal</v>
      </c>
    </row>
    <row r="206" spans="1:33" x14ac:dyDescent="0.25">
      <c r="A206" s="344"/>
      <c r="B206" s="11">
        <f t="shared" si="44"/>
        <v>0</v>
      </c>
      <c r="C206" s="11" t="str">
        <f t="shared" si="45"/>
        <v xml:space="preserve"> </v>
      </c>
      <c r="D206" s="11" t="str">
        <f t="shared" si="43"/>
        <v xml:space="preserve">Trapézio </v>
      </c>
      <c r="E206" s="11">
        <f t="shared" si="43"/>
        <v>0</v>
      </c>
      <c r="F206" s="11" t="str">
        <f t="shared" si="43"/>
        <v>Ombro (Cla/Acr)</v>
      </c>
      <c r="G206" s="11" t="str">
        <f t="shared" si="43"/>
        <v>Elevação frontal</v>
      </c>
      <c r="H206" s="12" t="str">
        <f t="shared" si="43"/>
        <v>Ombro (Esp)</v>
      </c>
      <c r="I206" s="11">
        <f t="shared" si="43"/>
        <v>0</v>
      </c>
      <c r="J206" s="12" t="str">
        <f t="shared" si="43"/>
        <v>Costa</v>
      </c>
      <c r="K206" s="11" t="str">
        <f t="shared" si="43"/>
        <v>Remada unilteral</v>
      </c>
      <c r="L206" s="12" t="str">
        <f t="shared" si="43"/>
        <v>Peito</v>
      </c>
      <c r="M206" s="11" t="str">
        <f t="shared" si="43"/>
        <v>Supino declinado</v>
      </c>
      <c r="N206" s="12" t="str">
        <f t="shared" si="43"/>
        <v>Bíceps</v>
      </c>
      <c r="O206" s="11" t="str">
        <f t="shared" si="43"/>
        <v>Rosca concentrada</v>
      </c>
      <c r="P206" s="12" t="str">
        <f t="shared" si="43"/>
        <v>Tríceps</v>
      </c>
      <c r="Q206" s="11" t="str">
        <f t="shared" si="43"/>
        <v>Extensão de cotovelo (cabo)</v>
      </c>
      <c r="R206" s="11" t="str">
        <f t="shared" si="43"/>
        <v>AnteBraço</v>
      </c>
      <c r="S206" s="11" t="str">
        <f t="shared" si="43"/>
        <v>Rosca direta peg. pro.</v>
      </c>
      <c r="T206" s="11" t="str">
        <f t="shared" si="43"/>
        <v xml:space="preserve">Glúteo </v>
      </c>
      <c r="U206" s="11">
        <f t="shared" si="43"/>
        <v>0</v>
      </c>
      <c r="V206" s="12" t="str">
        <f t="shared" si="43"/>
        <v xml:space="preserve">Abdutor </v>
      </c>
      <c r="W206" s="11" t="str">
        <f t="shared" si="43"/>
        <v>Abdutor cabo</v>
      </c>
      <c r="X206" s="12" t="str">
        <f t="shared" si="43"/>
        <v xml:space="preserve">Adutor </v>
      </c>
      <c r="Y206" s="11" t="str">
        <f t="shared" si="43"/>
        <v>Adutor cabo</v>
      </c>
      <c r="Z206" s="12" t="str">
        <f t="shared" si="43"/>
        <v>Coxa (Ant)</v>
      </c>
      <c r="AA206" s="11" t="str">
        <f t="shared" si="43"/>
        <v>Extensão de perna</v>
      </c>
      <c r="AB206" s="12" t="str">
        <f t="shared" si="43"/>
        <v>Coxa (Pos)</v>
      </c>
      <c r="AC206" s="11" t="str">
        <f t="shared" si="43"/>
        <v>Flexora em pé</v>
      </c>
      <c r="AD206" s="12" t="str">
        <f t="shared" si="43"/>
        <v>Perna</v>
      </c>
      <c r="AE206" s="11" t="str">
        <f t="shared" si="43"/>
        <v>Burrinho maq.</v>
      </c>
      <c r="AF206" s="12" t="str">
        <f t="shared" si="43"/>
        <v>Abdominal</v>
      </c>
      <c r="AG206" s="11" t="str">
        <f t="shared" si="43"/>
        <v>Flexão lateral</v>
      </c>
    </row>
    <row r="207" spans="1:33" x14ac:dyDescent="0.25">
      <c r="A207" s="344"/>
      <c r="B207" s="11">
        <f t="shared" si="44"/>
        <v>0</v>
      </c>
      <c r="C207" s="11" t="str">
        <f t="shared" si="45"/>
        <v xml:space="preserve"> </v>
      </c>
      <c r="D207" s="11" t="str">
        <f t="shared" si="43"/>
        <v xml:space="preserve">Trapézio </v>
      </c>
      <c r="E207" s="11">
        <f t="shared" si="43"/>
        <v>0</v>
      </c>
      <c r="F207" s="11" t="str">
        <f t="shared" si="43"/>
        <v>Ombro (Cla/Acr)</v>
      </c>
      <c r="G207" s="11">
        <f t="shared" si="43"/>
        <v>0</v>
      </c>
      <c r="H207" s="12" t="str">
        <f t="shared" si="43"/>
        <v>Ombro (Esp)</v>
      </c>
      <c r="I207" s="11">
        <f t="shared" si="43"/>
        <v>0</v>
      </c>
      <c r="J207" s="12" t="str">
        <f t="shared" si="43"/>
        <v>Costa</v>
      </c>
      <c r="K207" s="11" t="str">
        <f t="shared" si="43"/>
        <v>Remada curvada</v>
      </c>
      <c r="L207" s="12" t="str">
        <f t="shared" si="43"/>
        <v>Peito</v>
      </c>
      <c r="M207" s="11" t="str">
        <f t="shared" si="43"/>
        <v>Crucifixo</v>
      </c>
      <c r="N207" s="12" t="str">
        <f t="shared" si="43"/>
        <v>Bíceps</v>
      </c>
      <c r="O207" s="11" t="str">
        <f t="shared" si="43"/>
        <v>Rosca scott</v>
      </c>
      <c r="P207" s="12" t="str">
        <f t="shared" si="43"/>
        <v>Tríceps</v>
      </c>
      <c r="Q207" s="11">
        <f t="shared" si="43"/>
        <v>0</v>
      </c>
      <c r="R207" s="11" t="str">
        <f t="shared" si="43"/>
        <v>AnteBraço</v>
      </c>
      <c r="S207" s="11" t="str">
        <f t="shared" si="43"/>
        <v>Extensão de cotovelo</v>
      </c>
      <c r="T207" s="11" t="str">
        <f t="shared" si="43"/>
        <v xml:space="preserve">Glúteo </v>
      </c>
      <c r="U207" s="11">
        <f t="shared" si="43"/>
        <v>0</v>
      </c>
      <c r="V207" s="12" t="str">
        <f t="shared" si="43"/>
        <v xml:space="preserve">Abdutor </v>
      </c>
      <c r="W207" s="11">
        <f t="shared" si="43"/>
        <v>0</v>
      </c>
      <c r="X207" s="12" t="str">
        <f t="shared" si="43"/>
        <v xml:space="preserve">Adutor </v>
      </c>
      <c r="Y207" s="11">
        <f t="shared" si="43"/>
        <v>0</v>
      </c>
      <c r="Z207" s="12" t="str">
        <f t="shared" si="43"/>
        <v>Coxa (Ant)</v>
      </c>
      <c r="AA207" s="11" t="str">
        <f t="shared" si="43"/>
        <v>Leg press</v>
      </c>
      <c r="AB207" s="12" t="str">
        <f t="shared" si="43"/>
        <v>Coxa (Pos)</v>
      </c>
      <c r="AC207" s="11" t="str">
        <f t="shared" si="43"/>
        <v>Flexora sentado</v>
      </c>
      <c r="AD207" s="12" t="str">
        <f t="shared" si="43"/>
        <v>Perna</v>
      </c>
      <c r="AE207" s="11" t="str">
        <f t="shared" si="43"/>
        <v>Tibial</v>
      </c>
      <c r="AF207" s="12" t="str">
        <f t="shared" si="43"/>
        <v>Abdominal</v>
      </c>
      <c r="AG207" s="11">
        <f t="shared" si="43"/>
        <v>0</v>
      </c>
    </row>
    <row r="208" spans="1:33" x14ac:dyDescent="0.25">
      <c r="A208" s="344"/>
      <c r="B208" s="11">
        <f t="shared" si="44"/>
        <v>0</v>
      </c>
      <c r="C208" s="11" t="str">
        <f t="shared" si="45"/>
        <v xml:space="preserve"> </v>
      </c>
      <c r="D208" s="11" t="str">
        <f t="shared" si="43"/>
        <v xml:space="preserve">Trapézio </v>
      </c>
      <c r="E208" s="11">
        <f t="shared" si="43"/>
        <v>0</v>
      </c>
      <c r="F208" s="11" t="str">
        <f t="shared" si="43"/>
        <v>Ombro (Cla/Acr)</v>
      </c>
      <c r="G208" s="11">
        <f t="shared" si="43"/>
        <v>0</v>
      </c>
      <c r="H208" s="12" t="str">
        <f t="shared" si="43"/>
        <v>Ombro (Esp)</v>
      </c>
      <c r="I208" s="11">
        <f t="shared" si="43"/>
        <v>0</v>
      </c>
      <c r="J208" s="12" t="str">
        <f t="shared" si="43"/>
        <v>Costa</v>
      </c>
      <c r="K208" s="11" t="str">
        <f t="shared" si="43"/>
        <v>Levantamento terra</v>
      </c>
      <c r="L208" s="12" t="str">
        <f t="shared" si="43"/>
        <v>Peito</v>
      </c>
      <c r="M208" s="11" t="str">
        <f t="shared" si="43"/>
        <v>Cross over</v>
      </c>
      <c r="N208" s="12" t="str">
        <f t="shared" si="43"/>
        <v>Bíceps</v>
      </c>
      <c r="O208" s="11">
        <f t="shared" si="43"/>
        <v>0</v>
      </c>
      <c r="P208" s="12" t="str">
        <f t="shared" si="43"/>
        <v>Tríceps</v>
      </c>
      <c r="Q208" s="11">
        <f t="shared" si="43"/>
        <v>0</v>
      </c>
      <c r="R208" s="11" t="str">
        <f t="shared" si="43"/>
        <v>AnteBraço</v>
      </c>
      <c r="S208" s="11" t="str">
        <f t="shared" si="43"/>
        <v>Extensão cot. uni.</v>
      </c>
      <c r="T208" s="11" t="str">
        <f t="shared" si="43"/>
        <v xml:space="preserve">Glúteo </v>
      </c>
      <c r="U208" s="11">
        <f t="shared" si="43"/>
        <v>0</v>
      </c>
      <c r="V208" s="12" t="str">
        <f t="shared" si="43"/>
        <v xml:space="preserve">Abdutor </v>
      </c>
      <c r="W208" s="11">
        <f t="shared" si="43"/>
        <v>0</v>
      </c>
      <c r="X208" s="12" t="str">
        <f t="shared" si="43"/>
        <v xml:space="preserve">Adutor </v>
      </c>
      <c r="Y208" s="11">
        <f t="shared" si="43"/>
        <v>0</v>
      </c>
      <c r="Z208" s="12" t="str">
        <f t="shared" si="43"/>
        <v>Coxa (Ant)</v>
      </c>
      <c r="AA208" s="11" t="str">
        <f t="shared" si="43"/>
        <v>Avanço</v>
      </c>
      <c r="AB208" s="12" t="str">
        <f t="shared" si="43"/>
        <v>Coxa (Pos)</v>
      </c>
      <c r="AC208" s="11">
        <f t="shared" si="43"/>
        <v>0</v>
      </c>
      <c r="AD208" s="12" t="str">
        <f t="shared" si="43"/>
        <v>Perna</v>
      </c>
      <c r="AE208" s="11">
        <f t="shared" si="43"/>
        <v>0</v>
      </c>
      <c r="AF208" s="12" t="str">
        <f t="shared" si="43"/>
        <v>Abdominal</v>
      </c>
      <c r="AG208" s="11">
        <f t="shared" si="43"/>
        <v>0</v>
      </c>
    </row>
    <row r="209" spans="1:33" x14ac:dyDescent="0.25">
      <c r="A209" s="344"/>
      <c r="B209" s="11">
        <f t="shared" si="44"/>
        <v>0</v>
      </c>
      <c r="C209" s="11" t="str">
        <f t="shared" si="45"/>
        <v xml:space="preserve"> </v>
      </c>
      <c r="D209" s="11" t="str">
        <f t="shared" si="43"/>
        <v xml:space="preserve">Trapézio </v>
      </c>
      <c r="E209" s="11">
        <f t="shared" si="43"/>
        <v>0</v>
      </c>
      <c r="F209" s="11" t="str">
        <f t="shared" si="43"/>
        <v>Ombro (Cla/Acr)</v>
      </c>
      <c r="G209" s="11">
        <f t="shared" si="43"/>
        <v>0</v>
      </c>
      <c r="H209" s="12" t="str">
        <f t="shared" si="43"/>
        <v>Ombro (Esp)</v>
      </c>
      <c r="I209" s="11">
        <f t="shared" si="43"/>
        <v>0</v>
      </c>
      <c r="J209" s="12" t="str">
        <f t="shared" si="43"/>
        <v>Costa</v>
      </c>
      <c r="K209" s="11" t="str">
        <f t="shared" si="43"/>
        <v>Hiperextensão</v>
      </c>
      <c r="L209" s="12" t="str">
        <f t="shared" si="43"/>
        <v>Peito</v>
      </c>
      <c r="M209" s="11" t="str">
        <f t="shared" si="43"/>
        <v>Voador</v>
      </c>
      <c r="N209" s="12" t="str">
        <f t="shared" si="43"/>
        <v>Bíceps</v>
      </c>
      <c r="O209" s="11">
        <f t="shared" si="43"/>
        <v>0</v>
      </c>
      <c r="P209" s="12" t="str">
        <f t="shared" si="43"/>
        <v>Tríceps</v>
      </c>
      <c r="Q209" s="11">
        <f t="shared" si="43"/>
        <v>0</v>
      </c>
      <c r="R209" s="11" t="str">
        <f t="shared" si="43"/>
        <v>AnteBraço</v>
      </c>
      <c r="S209" s="11" t="str">
        <f t="shared" si="43"/>
        <v>Tríceps uni. Curvado</v>
      </c>
      <c r="T209" s="11" t="str">
        <f t="shared" si="43"/>
        <v xml:space="preserve">Glúteo </v>
      </c>
      <c r="U209" s="11">
        <f t="shared" si="43"/>
        <v>0</v>
      </c>
      <c r="V209" s="12" t="str">
        <f t="shared" si="43"/>
        <v xml:space="preserve">Abdutor </v>
      </c>
      <c r="W209" s="11">
        <f t="shared" si="43"/>
        <v>0</v>
      </c>
      <c r="X209" s="12" t="str">
        <f t="shared" si="43"/>
        <v xml:space="preserve">Adutor </v>
      </c>
      <c r="Y209" s="11">
        <f t="shared" si="43"/>
        <v>0</v>
      </c>
      <c r="Z209" s="12" t="str">
        <f t="shared" si="43"/>
        <v>Coxa (Ant)</v>
      </c>
      <c r="AA209" s="11">
        <f t="shared" si="43"/>
        <v>0</v>
      </c>
      <c r="AB209" s="12" t="str">
        <f t="shared" si="43"/>
        <v>Coxa (Pos)</v>
      </c>
      <c r="AC209" s="11">
        <f t="shared" si="43"/>
        <v>0</v>
      </c>
      <c r="AD209" s="12" t="str">
        <f t="shared" si="43"/>
        <v>Perna</v>
      </c>
      <c r="AE209" s="11">
        <f t="shared" si="43"/>
        <v>0</v>
      </c>
      <c r="AF209" s="12" t="str">
        <f t="shared" si="43"/>
        <v>Abdominal</v>
      </c>
      <c r="AG209" s="11">
        <f t="shared" si="43"/>
        <v>0</v>
      </c>
    </row>
    <row r="210" spans="1:33" x14ac:dyDescent="0.25">
      <c r="A210" s="344"/>
      <c r="B210" s="11">
        <f t="shared" si="44"/>
        <v>0</v>
      </c>
      <c r="C210" s="11" t="str">
        <f t="shared" si="45"/>
        <v xml:space="preserve"> </v>
      </c>
      <c r="D210" s="11" t="str">
        <f t="shared" si="43"/>
        <v xml:space="preserve">Trapézio </v>
      </c>
      <c r="E210" s="11">
        <f t="shared" si="43"/>
        <v>0</v>
      </c>
      <c r="F210" s="11" t="str">
        <f t="shared" si="43"/>
        <v>Ombro (Cla/Acr)</v>
      </c>
      <c r="G210" s="11">
        <f t="shared" si="43"/>
        <v>0</v>
      </c>
      <c r="H210" s="12" t="str">
        <f t="shared" si="43"/>
        <v>Ombro (Esp)</v>
      </c>
      <c r="I210" s="11">
        <f t="shared" si="43"/>
        <v>0</v>
      </c>
      <c r="J210" s="12" t="str">
        <f t="shared" si="43"/>
        <v>Costa</v>
      </c>
      <c r="K210" s="11">
        <f t="shared" si="43"/>
        <v>0</v>
      </c>
      <c r="L210" s="12" t="str">
        <f t="shared" si="43"/>
        <v>Peito</v>
      </c>
      <c r="M210" s="11" t="str">
        <f t="shared" si="43"/>
        <v>Paralelas</v>
      </c>
      <c r="N210" s="12" t="str">
        <f t="shared" si="43"/>
        <v>Bíceps</v>
      </c>
      <c r="O210" s="11">
        <f t="shared" si="43"/>
        <v>0</v>
      </c>
      <c r="P210" s="12" t="str">
        <f t="shared" si="43"/>
        <v>Tríceps</v>
      </c>
      <c r="Q210" s="11">
        <f t="shared" si="43"/>
        <v>0</v>
      </c>
      <c r="R210" s="11" t="str">
        <f t="shared" si="43"/>
        <v>AnteBraço</v>
      </c>
      <c r="S210" s="11">
        <f t="shared" si="43"/>
        <v>0</v>
      </c>
      <c r="T210" s="11" t="str">
        <f t="shared" si="43"/>
        <v xml:space="preserve">Glúteo </v>
      </c>
      <c r="U210" s="11">
        <f t="shared" si="43"/>
        <v>0</v>
      </c>
      <c r="V210" s="12" t="str">
        <f t="shared" si="43"/>
        <v xml:space="preserve">Abdutor </v>
      </c>
      <c r="W210" s="11">
        <f t="shared" si="43"/>
        <v>0</v>
      </c>
      <c r="X210" s="12" t="str">
        <f t="shared" si="43"/>
        <v xml:space="preserve">Adutor </v>
      </c>
      <c r="Y210" s="11">
        <f t="shared" si="43"/>
        <v>0</v>
      </c>
      <c r="Z210" s="12" t="str">
        <f t="shared" si="43"/>
        <v>Coxa (Ant)</v>
      </c>
      <c r="AA210" s="11">
        <f t="shared" si="43"/>
        <v>0</v>
      </c>
      <c r="AB210" s="12" t="str">
        <f t="shared" si="43"/>
        <v>Coxa (Pos)</v>
      </c>
      <c r="AC210" s="11">
        <f t="shared" si="43"/>
        <v>0</v>
      </c>
      <c r="AD210" s="12" t="str">
        <f t="shared" si="43"/>
        <v>Perna</v>
      </c>
      <c r="AE210" s="11">
        <f t="shared" si="43"/>
        <v>0</v>
      </c>
      <c r="AF210" s="12" t="str">
        <f t="shared" si="43"/>
        <v>Abdominal</v>
      </c>
      <c r="AG210" s="11">
        <f t="shared" si="43"/>
        <v>0</v>
      </c>
    </row>
    <row r="211" spans="1:33" x14ac:dyDescent="0.25">
      <c r="A211" s="344"/>
      <c r="B211" s="11">
        <f t="shared" si="44"/>
        <v>0</v>
      </c>
      <c r="C211" s="11" t="str">
        <f t="shared" si="45"/>
        <v xml:space="preserve"> </v>
      </c>
      <c r="D211" s="11" t="str">
        <f t="shared" si="43"/>
        <v xml:space="preserve">Trapézio </v>
      </c>
      <c r="E211" s="11">
        <f t="shared" si="43"/>
        <v>0</v>
      </c>
      <c r="F211" s="11" t="str">
        <f t="shared" si="43"/>
        <v>Ombro (Cla/Acr)</v>
      </c>
      <c r="G211" s="11">
        <f t="shared" si="43"/>
        <v>0</v>
      </c>
      <c r="H211" s="12" t="str">
        <f t="shared" si="43"/>
        <v>Ombro (Esp)</v>
      </c>
      <c r="I211" s="11">
        <f t="shared" si="43"/>
        <v>0</v>
      </c>
      <c r="J211" s="12" t="str">
        <f t="shared" si="43"/>
        <v>Costa</v>
      </c>
      <c r="K211" s="11">
        <f t="shared" si="43"/>
        <v>0</v>
      </c>
      <c r="L211" s="12" t="str">
        <f t="shared" si="43"/>
        <v>Peito</v>
      </c>
      <c r="M211" s="11">
        <f t="shared" si="43"/>
        <v>0</v>
      </c>
      <c r="N211" s="12" t="str">
        <f t="shared" si="43"/>
        <v>Bíceps</v>
      </c>
      <c r="O211" s="11">
        <f t="shared" si="43"/>
        <v>0</v>
      </c>
      <c r="P211" s="12" t="str">
        <f t="shared" si="43"/>
        <v>Tríceps</v>
      </c>
      <c r="Q211" s="11">
        <f t="shared" si="43"/>
        <v>0</v>
      </c>
      <c r="R211" s="11" t="str">
        <f t="shared" si="43"/>
        <v>AnteBraço</v>
      </c>
      <c r="S211" s="11">
        <f t="shared" si="43"/>
        <v>0</v>
      </c>
      <c r="T211" s="11" t="str">
        <f t="shared" si="43"/>
        <v xml:space="preserve">Glúteo </v>
      </c>
      <c r="U211" s="11">
        <f t="shared" si="43"/>
        <v>0</v>
      </c>
      <c r="V211" s="12" t="str">
        <f t="shared" si="43"/>
        <v xml:space="preserve">Abdutor </v>
      </c>
      <c r="W211" s="11">
        <f t="shared" si="43"/>
        <v>0</v>
      </c>
      <c r="X211" s="12" t="str">
        <f t="shared" si="43"/>
        <v xml:space="preserve">Adutor </v>
      </c>
      <c r="Y211" s="11">
        <f t="shared" si="43"/>
        <v>0</v>
      </c>
      <c r="Z211" s="12" t="str">
        <f t="shared" si="43"/>
        <v>Coxa (Ant)</v>
      </c>
      <c r="AA211" s="11">
        <f t="shared" si="43"/>
        <v>0</v>
      </c>
      <c r="AB211" s="12" t="str">
        <f t="shared" si="43"/>
        <v>Coxa (Pos)</v>
      </c>
      <c r="AC211" s="11">
        <f t="shared" si="43"/>
        <v>0</v>
      </c>
      <c r="AD211" s="12" t="str">
        <f t="shared" si="43"/>
        <v>Perna</v>
      </c>
      <c r="AE211" s="11">
        <f t="shared" si="43"/>
        <v>0</v>
      </c>
      <c r="AF211" s="12" t="str">
        <f t="shared" si="43"/>
        <v>Abdominal</v>
      </c>
      <c r="AG211" s="11">
        <f t="shared" si="43"/>
        <v>0</v>
      </c>
    </row>
    <row r="212" spans="1:33" x14ac:dyDescent="0.25">
      <c r="A212" s="344"/>
      <c r="B212" s="11">
        <f t="shared" si="44"/>
        <v>0</v>
      </c>
      <c r="C212" s="11" t="str">
        <f t="shared" si="45"/>
        <v xml:space="preserve"> </v>
      </c>
      <c r="D212" s="11" t="str">
        <f t="shared" si="43"/>
        <v xml:space="preserve">Trapézio </v>
      </c>
      <c r="E212" s="11">
        <f t="shared" si="43"/>
        <v>0</v>
      </c>
      <c r="F212" s="11" t="str">
        <f t="shared" si="43"/>
        <v>Ombro (Cla/Acr)</v>
      </c>
      <c r="G212" s="11">
        <f t="shared" si="43"/>
        <v>0</v>
      </c>
      <c r="H212" s="12" t="str">
        <f t="shared" si="43"/>
        <v>Ombro (Esp)</v>
      </c>
      <c r="I212" s="11">
        <f t="shared" si="43"/>
        <v>0</v>
      </c>
      <c r="J212" s="12" t="str">
        <f t="shared" si="43"/>
        <v>Costa</v>
      </c>
      <c r="K212" s="11">
        <f t="shared" si="43"/>
        <v>0</v>
      </c>
      <c r="L212" s="12" t="str">
        <f t="shared" si="43"/>
        <v>Peito</v>
      </c>
      <c r="M212" s="11">
        <f t="shared" si="43"/>
        <v>0</v>
      </c>
      <c r="N212" s="12" t="str">
        <f t="shared" si="43"/>
        <v>Bíceps</v>
      </c>
      <c r="O212" s="11">
        <f t="shared" si="43"/>
        <v>0</v>
      </c>
      <c r="P212" s="12" t="str">
        <f t="shared" si="43"/>
        <v>Tríceps</v>
      </c>
      <c r="Q212" s="11">
        <f t="shared" si="43"/>
        <v>0</v>
      </c>
      <c r="R212" s="11" t="str">
        <f t="shared" si="43"/>
        <v>AnteBraço</v>
      </c>
      <c r="S212" s="11">
        <f t="shared" ref="D212:AG220" si="46">S192</f>
        <v>0</v>
      </c>
      <c r="T212" s="11" t="str">
        <f t="shared" si="46"/>
        <v xml:space="preserve">Glúteo </v>
      </c>
      <c r="U212" s="11">
        <f t="shared" si="46"/>
        <v>0</v>
      </c>
      <c r="V212" s="12" t="str">
        <f t="shared" si="46"/>
        <v xml:space="preserve">Abdutor </v>
      </c>
      <c r="W212" s="11">
        <f t="shared" si="46"/>
        <v>0</v>
      </c>
      <c r="X212" s="12" t="str">
        <f t="shared" si="46"/>
        <v xml:space="preserve">Adutor </v>
      </c>
      <c r="Y212" s="11">
        <f t="shared" si="46"/>
        <v>0</v>
      </c>
      <c r="Z212" s="12" t="str">
        <f t="shared" si="46"/>
        <v>Coxa (Ant)</v>
      </c>
      <c r="AA212" s="11">
        <f t="shared" si="46"/>
        <v>0</v>
      </c>
      <c r="AB212" s="12" t="str">
        <f t="shared" si="46"/>
        <v>Coxa (Pos)</v>
      </c>
      <c r="AC212" s="11">
        <f t="shared" si="46"/>
        <v>0</v>
      </c>
      <c r="AD212" s="12" t="str">
        <f t="shared" si="46"/>
        <v>Perna</v>
      </c>
      <c r="AE212" s="11">
        <f t="shared" si="46"/>
        <v>0</v>
      </c>
      <c r="AF212" s="12" t="str">
        <f t="shared" si="46"/>
        <v>Abdominal</v>
      </c>
      <c r="AG212" s="11">
        <f t="shared" si="46"/>
        <v>0</v>
      </c>
    </row>
    <row r="213" spans="1:33" x14ac:dyDescent="0.25">
      <c r="A213" s="344"/>
      <c r="B213" s="11">
        <f t="shared" si="44"/>
        <v>0</v>
      </c>
      <c r="C213" s="11" t="str">
        <f t="shared" si="45"/>
        <v xml:space="preserve"> </v>
      </c>
      <c r="D213" s="11" t="str">
        <f t="shared" si="46"/>
        <v xml:space="preserve">Trapézio </v>
      </c>
      <c r="E213" s="11">
        <f t="shared" si="46"/>
        <v>0</v>
      </c>
      <c r="F213" s="11" t="str">
        <f t="shared" si="46"/>
        <v>Ombro (Cla/Acr)</v>
      </c>
      <c r="G213" s="11">
        <f t="shared" si="46"/>
        <v>0</v>
      </c>
      <c r="H213" s="12" t="str">
        <f t="shared" si="46"/>
        <v>Ombro (Esp)</v>
      </c>
      <c r="I213" s="11">
        <f t="shared" si="46"/>
        <v>0</v>
      </c>
      <c r="J213" s="12" t="str">
        <f t="shared" si="46"/>
        <v>Costa</v>
      </c>
      <c r="K213" s="11">
        <f t="shared" si="46"/>
        <v>0</v>
      </c>
      <c r="L213" s="12" t="str">
        <f t="shared" si="46"/>
        <v>Peito</v>
      </c>
      <c r="M213" s="11">
        <f t="shared" si="46"/>
        <v>0</v>
      </c>
      <c r="N213" s="12" t="str">
        <f t="shared" si="46"/>
        <v>Bíceps</v>
      </c>
      <c r="O213" s="11">
        <f t="shared" si="46"/>
        <v>0</v>
      </c>
      <c r="P213" s="12" t="str">
        <f t="shared" si="46"/>
        <v>Tríceps</v>
      </c>
      <c r="Q213" s="11">
        <f t="shared" si="46"/>
        <v>0</v>
      </c>
      <c r="R213" s="11" t="str">
        <f t="shared" si="46"/>
        <v>AnteBraço</v>
      </c>
      <c r="S213" s="11">
        <f t="shared" si="46"/>
        <v>0</v>
      </c>
      <c r="T213" s="11" t="str">
        <f t="shared" si="46"/>
        <v xml:space="preserve">Glúteo </v>
      </c>
      <c r="U213" s="11">
        <f t="shared" si="46"/>
        <v>0</v>
      </c>
      <c r="V213" s="12" t="str">
        <f t="shared" si="46"/>
        <v xml:space="preserve">Abdutor </v>
      </c>
      <c r="W213" s="11">
        <f t="shared" si="46"/>
        <v>0</v>
      </c>
      <c r="X213" s="12" t="str">
        <f t="shared" si="46"/>
        <v xml:space="preserve">Adutor </v>
      </c>
      <c r="Y213" s="11">
        <f t="shared" si="46"/>
        <v>0</v>
      </c>
      <c r="Z213" s="12" t="str">
        <f t="shared" si="46"/>
        <v>Coxa (Ant)</v>
      </c>
      <c r="AA213" s="11">
        <f t="shared" si="46"/>
        <v>0</v>
      </c>
      <c r="AB213" s="12" t="str">
        <f t="shared" si="46"/>
        <v>Coxa (Pos)</v>
      </c>
      <c r="AC213" s="11">
        <f t="shared" si="46"/>
        <v>0</v>
      </c>
      <c r="AD213" s="12" t="str">
        <f t="shared" si="46"/>
        <v>Perna</v>
      </c>
      <c r="AE213" s="11">
        <f t="shared" si="46"/>
        <v>0</v>
      </c>
      <c r="AF213" s="12" t="str">
        <f t="shared" si="46"/>
        <v>Abdominal</v>
      </c>
      <c r="AG213" s="11">
        <f t="shared" si="46"/>
        <v>0</v>
      </c>
    </row>
    <row r="214" spans="1:33" x14ac:dyDescent="0.25">
      <c r="A214" s="344"/>
      <c r="B214" s="11">
        <f t="shared" si="44"/>
        <v>0</v>
      </c>
      <c r="C214" s="11" t="str">
        <f t="shared" si="45"/>
        <v xml:space="preserve"> </v>
      </c>
      <c r="D214" s="11" t="str">
        <f t="shared" si="46"/>
        <v xml:space="preserve">Trapézio </v>
      </c>
      <c r="E214" s="11">
        <f t="shared" si="46"/>
        <v>0</v>
      </c>
      <c r="F214" s="11" t="str">
        <f t="shared" si="46"/>
        <v>Ombro (Cla/Acr)</v>
      </c>
      <c r="G214" s="11">
        <f t="shared" si="46"/>
        <v>0</v>
      </c>
      <c r="H214" s="12" t="str">
        <f t="shared" si="46"/>
        <v>Ombro (Esp)</v>
      </c>
      <c r="I214" s="11">
        <f t="shared" si="46"/>
        <v>0</v>
      </c>
      <c r="J214" s="12" t="str">
        <f t="shared" si="46"/>
        <v>Costa</v>
      </c>
      <c r="K214" s="11">
        <f t="shared" si="46"/>
        <v>0</v>
      </c>
      <c r="L214" s="12" t="str">
        <f t="shared" si="46"/>
        <v>Peito</v>
      </c>
      <c r="M214" s="11">
        <f t="shared" si="46"/>
        <v>0</v>
      </c>
      <c r="N214" s="12" t="str">
        <f t="shared" si="46"/>
        <v>Bíceps</v>
      </c>
      <c r="O214" s="11">
        <f t="shared" si="46"/>
        <v>0</v>
      </c>
      <c r="P214" s="12" t="str">
        <f t="shared" si="46"/>
        <v>Tríceps</v>
      </c>
      <c r="Q214" s="11">
        <f t="shared" si="46"/>
        <v>0</v>
      </c>
      <c r="R214" s="11" t="str">
        <f t="shared" si="46"/>
        <v>AnteBraço</v>
      </c>
      <c r="S214" s="11">
        <f t="shared" si="46"/>
        <v>0</v>
      </c>
      <c r="T214" s="11" t="str">
        <f t="shared" si="46"/>
        <v xml:space="preserve">Glúteo </v>
      </c>
      <c r="U214" s="11">
        <f t="shared" si="46"/>
        <v>0</v>
      </c>
      <c r="V214" s="12" t="str">
        <f t="shared" si="46"/>
        <v xml:space="preserve">Abdutor </v>
      </c>
      <c r="W214" s="11">
        <f t="shared" si="46"/>
        <v>0</v>
      </c>
      <c r="X214" s="12" t="str">
        <f t="shared" si="46"/>
        <v xml:space="preserve">Adutor </v>
      </c>
      <c r="Y214" s="11">
        <f t="shared" si="46"/>
        <v>0</v>
      </c>
      <c r="Z214" s="12" t="str">
        <f t="shared" si="46"/>
        <v>Coxa (Ant)</v>
      </c>
      <c r="AA214" s="11">
        <f t="shared" si="46"/>
        <v>0</v>
      </c>
      <c r="AB214" s="12" t="str">
        <f t="shared" si="46"/>
        <v>Coxa (Pos)</v>
      </c>
      <c r="AC214" s="11">
        <f t="shared" si="46"/>
        <v>0</v>
      </c>
      <c r="AD214" s="12" t="str">
        <f t="shared" si="46"/>
        <v>Perna</v>
      </c>
      <c r="AE214" s="11">
        <f t="shared" si="46"/>
        <v>0</v>
      </c>
      <c r="AF214" s="12" t="str">
        <f t="shared" si="46"/>
        <v>Abdominal</v>
      </c>
      <c r="AG214" s="11">
        <f t="shared" si="46"/>
        <v>0</v>
      </c>
    </row>
    <row r="215" spans="1:33" x14ac:dyDescent="0.25">
      <c r="A215" s="344"/>
      <c r="B215" s="11">
        <f t="shared" si="44"/>
        <v>0</v>
      </c>
      <c r="C215" s="11" t="str">
        <f t="shared" si="45"/>
        <v xml:space="preserve"> </v>
      </c>
      <c r="D215" s="11" t="str">
        <f t="shared" si="46"/>
        <v xml:space="preserve">Trapézio </v>
      </c>
      <c r="E215" s="11">
        <f t="shared" si="46"/>
        <v>0</v>
      </c>
      <c r="F215" s="11" t="str">
        <f t="shared" si="46"/>
        <v>Ombro (Cla/Acr)</v>
      </c>
      <c r="G215" s="11">
        <f t="shared" si="46"/>
        <v>0</v>
      </c>
      <c r="H215" s="12" t="str">
        <f t="shared" si="46"/>
        <v>Ombro (Esp)</v>
      </c>
      <c r="I215" s="11">
        <f t="shared" si="46"/>
        <v>0</v>
      </c>
      <c r="J215" s="12" t="str">
        <f t="shared" si="46"/>
        <v>Costa</v>
      </c>
      <c r="K215" s="11">
        <f t="shared" si="46"/>
        <v>0</v>
      </c>
      <c r="L215" s="12" t="str">
        <f t="shared" si="46"/>
        <v>Peito</v>
      </c>
      <c r="M215" s="11">
        <f t="shared" si="46"/>
        <v>0</v>
      </c>
      <c r="N215" s="12" t="str">
        <f t="shared" si="46"/>
        <v>Bíceps</v>
      </c>
      <c r="O215" s="11">
        <f t="shared" si="46"/>
        <v>0</v>
      </c>
      <c r="P215" s="12" t="str">
        <f t="shared" si="46"/>
        <v>Tríceps</v>
      </c>
      <c r="Q215" s="11">
        <f t="shared" si="46"/>
        <v>0</v>
      </c>
      <c r="R215" s="11" t="str">
        <f t="shared" si="46"/>
        <v>AnteBraço</v>
      </c>
      <c r="S215" s="11">
        <f t="shared" si="46"/>
        <v>0</v>
      </c>
      <c r="T215" s="11" t="str">
        <f t="shared" si="46"/>
        <v xml:space="preserve">Glúteo </v>
      </c>
      <c r="U215" s="11">
        <f t="shared" si="46"/>
        <v>0</v>
      </c>
      <c r="V215" s="12" t="str">
        <f t="shared" si="46"/>
        <v xml:space="preserve">Abdutor </v>
      </c>
      <c r="W215" s="11">
        <f t="shared" si="46"/>
        <v>0</v>
      </c>
      <c r="X215" s="12" t="str">
        <f t="shared" si="46"/>
        <v xml:space="preserve">Adutor </v>
      </c>
      <c r="Y215" s="11">
        <f t="shared" si="46"/>
        <v>0</v>
      </c>
      <c r="Z215" s="12" t="str">
        <f t="shared" si="46"/>
        <v>Coxa (Ant)</v>
      </c>
      <c r="AA215" s="11">
        <f t="shared" si="46"/>
        <v>0</v>
      </c>
      <c r="AB215" s="12" t="str">
        <f t="shared" si="46"/>
        <v>Coxa (Pos)</v>
      </c>
      <c r="AC215" s="11">
        <f t="shared" si="46"/>
        <v>0</v>
      </c>
      <c r="AD215" s="12" t="str">
        <f t="shared" si="46"/>
        <v>Perna</v>
      </c>
      <c r="AE215" s="11">
        <f t="shared" si="46"/>
        <v>0</v>
      </c>
      <c r="AF215" s="12" t="str">
        <f t="shared" si="46"/>
        <v>Abdominal</v>
      </c>
      <c r="AG215" s="11">
        <f t="shared" si="46"/>
        <v>0</v>
      </c>
    </row>
    <row r="216" spans="1:33" x14ac:dyDescent="0.25">
      <c r="A216" s="344"/>
      <c r="B216" s="11">
        <f t="shared" si="44"/>
        <v>0</v>
      </c>
      <c r="C216" s="11" t="str">
        <f t="shared" si="45"/>
        <v xml:space="preserve"> </v>
      </c>
      <c r="D216" s="11" t="str">
        <f t="shared" si="46"/>
        <v xml:space="preserve">Trapézio </v>
      </c>
      <c r="E216" s="11">
        <f t="shared" si="46"/>
        <v>0</v>
      </c>
      <c r="F216" s="11" t="str">
        <f t="shared" si="46"/>
        <v>Ombro (Cla/Acr)</v>
      </c>
      <c r="G216" s="11">
        <f t="shared" si="46"/>
        <v>0</v>
      </c>
      <c r="H216" s="12" t="str">
        <f t="shared" si="46"/>
        <v>Ombro (Esp)</v>
      </c>
      <c r="I216" s="11">
        <f t="shared" si="46"/>
        <v>0</v>
      </c>
      <c r="J216" s="12" t="str">
        <f t="shared" si="46"/>
        <v>Costa</v>
      </c>
      <c r="K216" s="11">
        <f t="shared" si="46"/>
        <v>0</v>
      </c>
      <c r="L216" s="12" t="str">
        <f t="shared" si="46"/>
        <v>Peito</v>
      </c>
      <c r="M216" s="11">
        <f t="shared" si="46"/>
        <v>0</v>
      </c>
      <c r="N216" s="12" t="str">
        <f t="shared" si="46"/>
        <v>Bíceps</v>
      </c>
      <c r="O216" s="11">
        <f t="shared" si="46"/>
        <v>0</v>
      </c>
      <c r="P216" s="12" t="str">
        <f t="shared" si="46"/>
        <v>Tríceps</v>
      </c>
      <c r="Q216" s="11">
        <f t="shared" si="46"/>
        <v>0</v>
      </c>
      <c r="R216" s="11" t="str">
        <f t="shared" si="46"/>
        <v>AnteBraço</v>
      </c>
      <c r="S216" s="11">
        <f t="shared" si="46"/>
        <v>0</v>
      </c>
      <c r="T216" s="11" t="str">
        <f t="shared" si="46"/>
        <v xml:space="preserve">Glúteo </v>
      </c>
      <c r="U216" s="11">
        <f t="shared" si="46"/>
        <v>0</v>
      </c>
      <c r="V216" s="12" t="str">
        <f t="shared" si="46"/>
        <v xml:space="preserve">Abdutor </v>
      </c>
      <c r="W216" s="11">
        <f t="shared" si="46"/>
        <v>0</v>
      </c>
      <c r="X216" s="12" t="str">
        <f t="shared" si="46"/>
        <v xml:space="preserve">Adutor </v>
      </c>
      <c r="Y216" s="11">
        <f t="shared" si="46"/>
        <v>0</v>
      </c>
      <c r="Z216" s="12" t="str">
        <f t="shared" si="46"/>
        <v>Coxa (Ant)</v>
      </c>
      <c r="AA216" s="11">
        <f t="shared" si="46"/>
        <v>0</v>
      </c>
      <c r="AB216" s="12" t="str">
        <f t="shared" si="46"/>
        <v>Coxa (Pos)</v>
      </c>
      <c r="AC216" s="11">
        <f t="shared" si="46"/>
        <v>0</v>
      </c>
      <c r="AD216" s="12" t="str">
        <f t="shared" si="46"/>
        <v>Perna</v>
      </c>
      <c r="AE216" s="11">
        <f t="shared" si="46"/>
        <v>0</v>
      </c>
      <c r="AF216" s="12" t="str">
        <f t="shared" si="46"/>
        <v>Abdominal</v>
      </c>
      <c r="AG216" s="11">
        <f t="shared" si="46"/>
        <v>0</v>
      </c>
    </row>
    <row r="217" spans="1:33" x14ac:dyDescent="0.25">
      <c r="A217" s="344"/>
      <c r="B217" s="11">
        <f t="shared" si="44"/>
        <v>0</v>
      </c>
      <c r="C217" s="11" t="str">
        <f t="shared" si="45"/>
        <v xml:space="preserve"> </v>
      </c>
      <c r="D217" s="11" t="str">
        <f t="shared" si="46"/>
        <v xml:space="preserve">Trapézio </v>
      </c>
      <c r="E217" s="11">
        <f t="shared" si="46"/>
        <v>0</v>
      </c>
      <c r="F217" s="11" t="str">
        <f t="shared" si="46"/>
        <v>Ombro (Cla/Acr)</v>
      </c>
      <c r="G217" s="11">
        <f t="shared" si="46"/>
        <v>0</v>
      </c>
      <c r="H217" s="12" t="str">
        <f t="shared" si="46"/>
        <v>Ombro (Esp)</v>
      </c>
      <c r="I217" s="11">
        <f t="shared" si="46"/>
        <v>0</v>
      </c>
      <c r="J217" s="12" t="str">
        <f t="shared" si="46"/>
        <v>Costa</v>
      </c>
      <c r="K217" s="11">
        <f t="shared" si="46"/>
        <v>0</v>
      </c>
      <c r="L217" s="12" t="str">
        <f t="shared" si="46"/>
        <v>Peito</v>
      </c>
      <c r="M217" s="11">
        <f t="shared" si="46"/>
        <v>0</v>
      </c>
      <c r="N217" s="12" t="str">
        <f t="shared" si="46"/>
        <v>Bíceps</v>
      </c>
      <c r="O217" s="11">
        <f t="shared" si="46"/>
        <v>0</v>
      </c>
      <c r="P217" s="12" t="str">
        <f t="shared" si="46"/>
        <v>Tríceps</v>
      </c>
      <c r="Q217" s="11">
        <f t="shared" si="46"/>
        <v>0</v>
      </c>
      <c r="R217" s="11" t="str">
        <f t="shared" si="46"/>
        <v>AnteBraço</v>
      </c>
      <c r="S217" s="11">
        <f t="shared" si="46"/>
        <v>0</v>
      </c>
      <c r="T217" s="11" t="str">
        <f t="shared" si="46"/>
        <v xml:space="preserve">Glúteo </v>
      </c>
      <c r="U217" s="11">
        <f t="shared" si="46"/>
        <v>0</v>
      </c>
      <c r="V217" s="12" t="str">
        <f t="shared" si="46"/>
        <v xml:space="preserve">Abdutor </v>
      </c>
      <c r="W217" s="11">
        <f t="shared" si="46"/>
        <v>0</v>
      </c>
      <c r="X217" s="12" t="str">
        <f t="shared" si="46"/>
        <v xml:space="preserve">Adutor </v>
      </c>
      <c r="Y217" s="11">
        <f t="shared" si="46"/>
        <v>0</v>
      </c>
      <c r="Z217" s="12" t="str">
        <f t="shared" si="46"/>
        <v>Coxa (Ant)</v>
      </c>
      <c r="AA217" s="11">
        <f t="shared" si="46"/>
        <v>0</v>
      </c>
      <c r="AB217" s="12" t="str">
        <f t="shared" si="46"/>
        <v>Coxa (Pos)</v>
      </c>
      <c r="AC217" s="11">
        <f t="shared" si="46"/>
        <v>0</v>
      </c>
      <c r="AD217" s="12" t="str">
        <f t="shared" si="46"/>
        <v>Perna</v>
      </c>
      <c r="AE217" s="11">
        <f t="shared" si="46"/>
        <v>0</v>
      </c>
      <c r="AF217" s="12" t="str">
        <f t="shared" si="46"/>
        <v>Abdominal</v>
      </c>
      <c r="AG217" s="11">
        <f t="shared" si="46"/>
        <v>0</v>
      </c>
    </row>
    <row r="218" spans="1:33" x14ac:dyDescent="0.25">
      <c r="A218" s="344"/>
      <c r="B218" s="11">
        <f t="shared" si="44"/>
        <v>0</v>
      </c>
      <c r="C218" s="11" t="str">
        <f t="shared" si="45"/>
        <v xml:space="preserve"> </v>
      </c>
      <c r="D218" s="11" t="str">
        <f t="shared" si="46"/>
        <v xml:space="preserve">Trapézio </v>
      </c>
      <c r="E218" s="11">
        <f t="shared" si="46"/>
        <v>0</v>
      </c>
      <c r="F218" s="11" t="str">
        <f t="shared" si="46"/>
        <v>Ombro (Cla/Acr)</v>
      </c>
      <c r="G218" s="11">
        <f t="shared" si="46"/>
        <v>0</v>
      </c>
      <c r="H218" s="12" t="str">
        <f t="shared" si="46"/>
        <v>Ombro (Esp)</v>
      </c>
      <c r="I218" s="11">
        <f t="shared" si="46"/>
        <v>0</v>
      </c>
      <c r="J218" s="12" t="str">
        <f t="shared" si="46"/>
        <v>Costa</v>
      </c>
      <c r="K218" s="11">
        <f t="shared" si="46"/>
        <v>0</v>
      </c>
      <c r="L218" s="12" t="str">
        <f t="shared" si="46"/>
        <v>Peito</v>
      </c>
      <c r="M218" s="11">
        <f t="shared" si="46"/>
        <v>0</v>
      </c>
      <c r="N218" s="12" t="str">
        <f t="shared" si="46"/>
        <v>Bíceps</v>
      </c>
      <c r="O218" s="11">
        <f t="shared" si="46"/>
        <v>0</v>
      </c>
      <c r="P218" s="12" t="str">
        <f t="shared" si="46"/>
        <v>Tríceps</v>
      </c>
      <c r="Q218" s="11">
        <f t="shared" si="46"/>
        <v>0</v>
      </c>
      <c r="R218" s="11" t="str">
        <f t="shared" si="46"/>
        <v>AnteBraço</v>
      </c>
      <c r="S218" s="11">
        <f t="shared" si="46"/>
        <v>0</v>
      </c>
      <c r="T218" s="11" t="str">
        <f t="shared" si="46"/>
        <v xml:space="preserve">Glúteo </v>
      </c>
      <c r="U218" s="11">
        <f t="shared" si="46"/>
        <v>0</v>
      </c>
      <c r="V218" s="12" t="str">
        <f t="shared" si="46"/>
        <v xml:space="preserve">Abdutor </v>
      </c>
      <c r="W218" s="11">
        <f t="shared" si="46"/>
        <v>0</v>
      </c>
      <c r="X218" s="12" t="str">
        <f t="shared" si="46"/>
        <v xml:space="preserve">Adutor </v>
      </c>
      <c r="Y218" s="11">
        <f t="shared" si="46"/>
        <v>0</v>
      </c>
      <c r="Z218" s="12" t="str">
        <f t="shared" si="46"/>
        <v>Coxa (Ant)</v>
      </c>
      <c r="AA218" s="11">
        <f t="shared" si="46"/>
        <v>0</v>
      </c>
      <c r="AB218" s="12" t="str">
        <f t="shared" si="46"/>
        <v>Coxa (Pos)</v>
      </c>
      <c r="AC218" s="11">
        <f t="shared" si="46"/>
        <v>0</v>
      </c>
      <c r="AD218" s="12" t="str">
        <f t="shared" si="46"/>
        <v>Perna</v>
      </c>
      <c r="AE218" s="11">
        <f t="shared" si="46"/>
        <v>0</v>
      </c>
      <c r="AF218" s="12" t="str">
        <f t="shared" si="46"/>
        <v>Abdominal</v>
      </c>
      <c r="AG218" s="11">
        <f t="shared" si="46"/>
        <v>0</v>
      </c>
    </row>
    <row r="219" spans="1:33" x14ac:dyDescent="0.25">
      <c r="A219" s="344"/>
      <c r="B219" s="11">
        <f t="shared" si="44"/>
        <v>0</v>
      </c>
      <c r="C219" s="11" t="str">
        <f t="shared" si="45"/>
        <v xml:space="preserve"> </v>
      </c>
      <c r="D219" s="11" t="str">
        <f t="shared" si="46"/>
        <v xml:space="preserve">Trapézio </v>
      </c>
      <c r="E219" s="11">
        <f t="shared" si="46"/>
        <v>0</v>
      </c>
      <c r="F219" s="11" t="str">
        <f t="shared" si="46"/>
        <v>Ombro (Cla/Acr)</v>
      </c>
      <c r="G219" s="11">
        <f t="shared" si="46"/>
        <v>0</v>
      </c>
      <c r="H219" s="12" t="str">
        <f t="shared" si="46"/>
        <v>Ombro (Esp)</v>
      </c>
      <c r="I219" s="11">
        <f t="shared" si="46"/>
        <v>0</v>
      </c>
      <c r="J219" s="12" t="str">
        <f t="shared" si="46"/>
        <v>Costa</v>
      </c>
      <c r="K219" s="11">
        <f t="shared" si="46"/>
        <v>0</v>
      </c>
      <c r="L219" s="12" t="str">
        <f t="shared" si="46"/>
        <v>Peito</v>
      </c>
      <c r="M219" s="11">
        <f t="shared" si="46"/>
        <v>0</v>
      </c>
      <c r="N219" s="12" t="str">
        <f t="shared" si="46"/>
        <v>Bíceps</v>
      </c>
      <c r="O219" s="11">
        <f t="shared" si="46"/>
        <v>0</v>
      </c>
      <c r="P219" s="12" t="str">
        <f t="shared" si="46"/>
        <v>Tríceps</v>
      </c>
      <c r="Q219" s="11">
        <f t="shared" si="46"/>
        <v>0</v>
      </c>
      <c r="R219" s="11" t="str">
        <f t="shared" si="46"/>
        <v>AnteBraço</v>
      </c>
      <c r="S219" s="11">
        <f t="shared" si="46"/>
        <v>0</v>
      </c>
      <c r="T219" s="11" t="str">
        <f t="shared" si="46"/>
        <v xml:space="preserve">Glúteo </v>
      </c>
      <c r="U219" s="11">
        <f t="shared" si="46"/>
        <v>0</v>
      </c>
      <c r="V219" s="12" t="str">
        <f t="shared" si="46"/>
        <v xml:space="preserve">Abdutor </v>
      </c>
      <c r="W219" s="11">
        <f t="shared" si="46"/>
        <v>0</v>
      </c>
      <c r="X219" s="12" t="str">
        <f t="shared" si="46"/>
        <v xml:space="preserve">Adutor </v>
      </c>
      <c r="Y219" s="11">
        <f t="shared" si="46"/>
        <v>0</v>
      </c>
      <c r="Z219" s="12" t="str">
        <f t="shared" si="46"/>
        <v>Coxa (Ant)</v>
      </c>
      <c r="AA219" s="11">
        <f t="shared" si="46"/>
        <v>0</v>
      </c>
      <c r="AB219" s="12" t="str">
        <f t="shared" si="46"/>
        <v>Coxa (Pos)</v>
      </c>
      <c r="AC219" s="11">
        <f t="shared" si="46"/>
        <v>0</v>
      </c>
      <c r="AD219" s="12" t="str">
        <f t="shared" si="46"/>
        <v>Perna</v>
      </c>
      <c r="AE219" s="11">
        <f t="shared" si="46"/>
        <v>0</v>
      </c>
      <c r="AF219" s="12" t="str">
        <f t="shared" si="46"/>
        <v>Abdominal</v>
      </c>
      <c r="AG219" s="11">
        <f t="shared" si="46"/>
        <v>0</v>
      </c>
    </row>
    <row r="220" spans="1:33" x14ac:dyDescent="0.25">
      <c r="A220" s="344"/>
      <c r="B220" s="11">
        <f t="shared" si="44"/>
        <v>0</v>
      </c>
      <c r="C220" s="11" t="str">
        <f t="shared" si="45"/>
        <v xml:space="preserve"> </v>
      </c>
      <c r="D220" s="11" t="str">
        <f t="shared" si="46"/>
        <v xml:space="preserve">Trapézio </v>
      </c>
      <c r="E220" s="11">
        <f t="shared" si="46"/>
        <v>0</v>
      </c>
      <c r="F220" s="11" t="str">
        <f t="shared" si="46"/>
        <v>Ombro (Cla/Acr)</v>
      </c>
      <c r="G220" s="11">
        <f t="shared" si="46"/>
        <v>0</v>
      </c>
      <c r="H220" s="12" t="str">
        <f t="shared" si="46"/>
        <v>Ombro (Esp)</v>
      </c>
      <c r="I220" s="11">
        <f t="shared" si="46"/>
        <v>0</v>
      </c>
      <c r="J220" s="12" t="str">
        <f t="shared" si="46"/>
        <v>Costa</v>
      </c>
      <c r="K220" s="11">
        <f t="shared" si="46"/>
        <v>0</v>
      </c>
      <c r="L220" s="12" t="str">
        <f t="shared" si="46"/>
        <v>Peito</v>
      </c>
      <c r="M220" s="11">
        <f t="shared" si="46"/>
        <v>0</v>
      </c>
      <c r="N220" s="12" t="str">
        <f t="shared" si="46"/>
        <v>Bíceps</v>
      </c>
      <c r="O220" s="11">
        <f t="shared" si="46"/>
        <v>0</v>
      </c>
      <c r="P220" s="12" t="str">
        <f t="shared" si="46"/>
        <v>Tríceps</v>
      </c>
      <c r="Q220" s="11">
        <f t="shared" si="46"/>
        <v>0</v>
      </c>
      <c r="R220" s="11" t="str">
        <f t="shared" si="46"/>
        <v>AnteBraço</v>
      </c>
      <c r="S220" s="11">
        <f t="shared" si="46"/>
        <v>0</v>
      </c>
      <c r="T220" s="11" t="str">
        <f t="shared" si="46"/>
        <v xml:space="preserve">Glúteo </v>
      </c>
      <c r="U220" s="11">
        <f t="shared" si="46"/>
        <v>0</v>
      </c>
      <c r="V220" s="12" t="str">
        <f t="shared" si="46"/>
        <v xml:space="preserve">Abdutor </v>
      </c>
      <c r="W220" s="11">
        <f t="shared" si="46"/>
        <v>0</v>
      </c>
      <c r="X220" s="12" t="str">
        <f t="shared" si="46"/>
        <v xml:space="preserve">Adutor </v>
      </c>
      <c r="Y220" s="11">
        <f t="shared" si="46"/>
        <v>0</v>
      </c>
      <c r="Z220" s="12" t="str">
        <f t="shared" si="46"/>
        <v>Coxa (Ant)</v>
      </c>
      <c r="AA220" s="11">
        <f t="shared" si="46"/>
        <v>0</v>
      </c>
      <c r="AB220" s="12" t="str">
        <f t="shared" si="46"/>
        <v>Coxa (Pos)</v>
      </c>
      <c r="AC220" s="11">
        <f t="shared" si="46"/>
        <v>0</v>
      </c>
      <c r="AD220" s="12" t="str">
        <f t="shared" si="46"/>
        <v>Perna</v>
      </c>
      <c r="AE220" s="11">
        <f t="shared" si="46"/>
        <v>0</v>
      </c>
      <c r="AF220" s="12" t="str">
        <f t="shared" si="46"/>
        <v>Abdominal</v>
      </c>
      <c r="AG220" s="11">
        <f t="shared" si="46"/>
        <v>0</v>
      </c>
    </row>
    <row r="221" spans="1:3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</row>
    <row r="222" spans="1:33" x14ac:dyDescent="0.25">
      <c r="A222" s="11" t="s">
        <v>40</v>
      </c>
      <c r="B222" s="11" t="s">
        <v>41</v>
      </c>
      <c r="C222" s="11"/>
      <c r="D222" s="341" t="str">
        <f>D202</f>
        <v xml:space="preserve">Trapézio </v>
      </c>
      <c r="E222" s="341"/>
      <c r="F222" s="341" t="str">
        <f>F202</f>
        <v>Ombro (Cla/Acr)</v>
      </c>
      <c r="G222" s="341"/>
      <c r="H222" s="341" t="str">
        <f>H202</f>
        <v>Ombro (Esp)</v>
      </c>
      <c r="I222" s="341"/>
      <c r="J222" s="341" t="str">
        <f>J202</f>
        <v>Costa</v>
      </c>
      <c r="K222" s="341"/>
      <c r="L222" s="341" t="str">
        <f>L202</f>
        <v>Peito</v>
      </c>
      <c r="M222" s="341"/>
      <c r="N222" s="341" t="str">
        <f>N202</f>
        <v>Bíceps</v>
      </c>
      <c r="O222" s="341"/>
      <c r="P222" s="341" t="str">
        <f>P202</f>
        <v>Tríceps</v>
      </c>
      <c r="Q222" s="341"/>
      <c r="R222" s="341" t="str">
        <f>R202</f>
        <v>AnteBraço</v>
      </c>
      <c r="S222" s="341"/>
      <c r="T222" s="341" t="str">
        <f>T202</f>
        <v xml:space="preserve">Glúteo </v>
      </c>
      <c r="U222" s="341"/>
      <c r="V222" s="341" t="str">
        <f>V202</f>
        <v xml:space="preserve">Abdutor </v>
      </c>
      <c r="W222" s="341"/>
      <c r="X222" s="341" t="str">
        <f>X202</f>
        <v xml:space="preserve">Adutor </v>
      </c>
      <c r="Y222" s="341"/>
      <c r="Z222" s="341" t="str">
        <f>Z202</f>
        <v>Coxa (Ant)</v>
      </c>
      <c r="AA222" s="341"/>
      <c r="AB222" s="341" t="str">
        <f>AB202</f>
        <v>Coxa (Pos)</v>
      </c>
      <c r="AC222" s="341"/>
      <c r="AD222" s="341" t="str">
        <f>AD202</f>
        <v>Perna</v>
      </c>
      <c r="AE222" s="341"/>
      <c r="AF222" s="341" t="str">
        <f>AF202</f>
        <v>Abdominal</v>
      </c>
      <c r="AG222" s="341"/>
    </row>
    <row r="223" spans="1:33" x14ac:dyDescent="0.25">
      <c r="A223" s="11"/>
      <c r="B223" s="343">
        <f>Planilha!D146</f>
        <v>0</v>
      </c>
      <c r="C223" s="343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</row>
    <row r="224" spans="1:33" x14ac:dyDescent="0.25">
      <c r="A224" s="344">
        <v>12</v>
      </c>
      <c r="B224" s="11">
        <f>B223</f>
        <v>0</v>
      </c>
      <c r="C224" s="11" t="str">
        <f>IF(AND(B224=D224),E224,IF(AND(B224=F224),G224,IF(AND(B224=H224),I224,IF(AND(B224=J224),K224,IF(AND(B224=L224),M224,IF(AND(B224=N224),O224,IF(AND(B224=P224),Q224,IF(AND(B224=R224),S224,IF(AND(B224=T224),U224,IF(AND(B224=V224),W224,IF(AND(B224=X224),Y224,IF(AND(B224=Z224),AA224,IF(AND(B224=AB224),AC224,IF(AND(B224=AD224),AE224,IF(AND(B224=AF224),AG224," ")))))))))))))))</f>
        <v xml:space="preserve"> </v>
      </c>
      <c r="D224" s="11" t="str">
        <f t="shared" ref="D224:AG232" si="47">D204</f>
        <v xml:space="preserve">Trapézio </v>
      </c>
      <c r="E224" s="11" t="str">
        <f t="shared" si="47"/>
        <v>Elevação de ombros</v>
      </c>
      <c r="F224" s="11" t="str">
        <f t="shared" si="47"/>
        <v>Ombro (Cla/Acr)</v>
      </c>
      <c r="G224" s="11" t="str">
        <f t="shared" si="47"/>
        <v>Desenvolvimento</v>
      </c>
      <c r="H224" s="12" t="str">
        <f t="shared" si="47"/>
        <v>Ombro (Esp)</v>
      </c>
      <c r="I224" s="11" t="str">
        <f t="shared" si="47"/>
        <v>Voador inv.</v>
      </c>
      <c r="J224" s="12" t="str">
        <f t="shared" si="47"/>
        <v>Costa</v>
      </c>
      <c r="K224" s="11" t="str">
        <f t="shared" si="47"/>
        <v>Puxada à frente</v>
      </c>
      <c r="L224" s="12" t="str">
        <f t="shared" si="47"/>
        <v>Peito</v>
      </c>
      <c r="M224" s="11" t="str">
        <f t="shared" si="47"/>
        <v>Supino</v>
      </c>
      <c r="N224" s="12" t="str">
        <f t="shared" si="47"/>
        <v>Bíceps</v>
      </c>
      <c r="O224" s="11" t="str">
        <f t="shared" si="47"/>
        <v>Rosca direta</v>
      </c>
      <c r="P224" s="12" t="str">
        <f t="shared" si="47"/>
        <v>Tríceps</v>
      </c>
      <c r="Q224" s="11" t="str">
        <f t="shared" si="47"/>
        <v>Rosca testa</v>
      </c>
      <c r="R224" s="11" t="str">
        <f t="shared" si="47"/>
        <v>AnteBraço</v>
      </c>
      <c r="S224" s="11" t="str">
        <f t="shared" si="47"/>
        <v>Rosca punho</v>
      </c>
      <c r="T224" s="11" t="str">
        <f t="shared" si="47"/>
        <v xml:space="preserve">Glúteo </v>
      </c>
      <c r="U224" s="11" t="str">
        <f t="shared" si="47"/>
        <v>Glúteo em pé</v>
      </c>
      <c r="V224" s="12" t="str">
        <f t="shared" si="47"/>
        <v xml:space="preserve">Abdutor </v>
      </c>
      <c r="W224" s="11" t="str">
        <f t="shared" si="47"/>
        <v>Abdutor maq.</v>
      </c>
      <c r="X224" s="12" t="str">
        <f t="shared" si="47"/>
        <v xml:space="preserve">Adutor </v>
      </c>
      <c r="Y224" s="11" t="str">
        <f t="shared" si="47"/>
        <v>Adutor maq</v>
      </c>
      <c r="Z224" s="12" t="str">
        <f t="shared" si="47"/>
        <v>Coxa (Ant)</v>
      </c>
      <c r="AA224" s="11" t="str">
        <f t="shared" si="47"/>
        <v>Agachamento</v>
      </c>
      <c r="AB224" s="12" t="str">
        <f t="shared" si="47"/>
        <v>Coxa (Pos)</v>
      </c>
      <c r="AC224" s="11" t="str">
        <f t="shared" si="47"/>
        <v>Stiff</v>
      </c>
      <c r="AD224" s="12" t="str">
        <f t="shared" si="47"/>
        <v>Perna</v>
      </c>
      <c r="AE224" s="11" t="str">
        <f t="shared" si="47"/>
        <v>Gêmeos em pé</v>
      </c>
      <c r="AF224" s="12" t="str">
        <f t="shared" si="47"/>
        <v>Abdominal</v>
      </c>
      <c r="AG224" s="11" t="str">
        <f t="shared" si="47"/>
        <v>Elevação de pernas</v>
      </c>
    </row>
    <row r="225" spans="1:33" x14ac:dyDescent="0.25">
      <c r="A225" s="344"/>
      <c r="B225" s="11">
        <f t="shared" ref="B225:B240" si="48">B224</f>
        <v>0</v>
      </c>
      <c r="C225" s="11" t="str">
        <f t="shared" ref="C225:C240" si="49">IF(AND(B225=D225),E225,IF(AND(B225=F225),G225,IF(AND(B225=H225),I225,IF(AND(B225=J225),K225,IF(AND(B225=L225),M225,IF(AND(B225=N225),O225,IF(AND(B225=P225),Q225,IF(AND(B225=R225),S225,IF(AND(B225=T225),U225,IF(AND(B225=V225),W225,IF(AND(B225=X225),Y225,IF(AND(B225=Z225),AA225,IF(AND(B225=AB225),AC225,IF(AND(B225=AD225),AE225,IF(AND(B225=AF225),AG225," ")))))))))))))))</f>
        <v xml:space="preserve"> </v>
      </c>
      <c r="D225" s="11" t="str">
        <f t="shared" si="47"/>
        <v xml:space="preserve">Trapézio </v>
      </c>
      <c r="E225" s="11" t="str">
        <f t="shared" si="47"/>
        <v>Remada alta</v>
      </c>
      <c r="F225" s="11" t="str">
        <f t="shared" si="47"/>
        <v>Ombro (Cla/Acr)</v>
      </c>
      <c r="G225" s="11" t="str">
        <f t="shared" si="47"/>
        <v>Levantamento lateral</v>
      </c>
      <c r="H225" s="12" t="str">
        <f t="shared" si="47"/>
        <v>Ombro (Esp)</v>
      </c>
      <c r="I225" s="11" t="str">
        <f t="shared" si="47"/>
        <v>Crucifixo inv.</v>
      </c>
      <c r="J225" s="12" t="str">
        <f t="shared" si="47"/>
        <v>Costa</v>
      </c>
      <c r="K225" s="11" t="str">
        <f t="shared" si="47"/>
        <v>Remada sentada</v>
      </c>
      <c r="L225" s="12" t="str">
        <f t="shared" si="47"/>
        <v>Peito</v>
      </c>
      <c r="M225" s="11" t="str">
        <f t="shared" si="47"/>
        <v>Supino inclinado</v>
      </c>
      <c r="N225" s="12" t="str">
        <f t="shared" si="47"/>
        <v>Bíceps</v>
      </c>
      <c r="O225" s="11" t="str">
        <f t="shared" si="47"/>
        <v>Rosca alternada</v>
      </c>
      <c r="P225" s="12" t="str">
        <f t="shared" si="47"/>
        <v>Tríceps</v>
      </c>
      <c r="Q225" s="11" t="str">
        <f t="shared" si="47"/>
        <v>Rosca francesa</v>
      </c>
      <c r="R225" s="11" t="str">
        <f t="shared" si="47"/>
        <v>AnteBraço</v>
      </c>
      <c r="S225" s="11" t="str">
        <f t="shared" si="47"/>
        <v>Rosca punho inv.</v>
      </c>
      <c r="T225" s="11" t="str">
        <f t="shared" si="47"/>
        <v xml:space="preserve">Glúteo </v>
      </c>
      <c r="U225" s="11" t="str">
        <f t="shared" si="47"/>
        <v>Glúteo 4 apoios</v>
      </c>
      <c r="V225" s="12" t="str">
        <f t="shared" si="47"/>
        <v xml:space="preserve">Abdutor </v>
      </c>
      <c r="W225" s="11" t="str">
        <f t="shared" si="47"/>
        <v>Abdutor apo.</v>
      </c>
      <c r="X225" s="12" t="str">
        <f t="shared" si="47"/>
        <v xml:space="preserve">Adutor </v>
      </c>
      <c r="Y225" s="11" t="str">
        <f t="shared" si="47"/>
        <v>Adutor apo.</v>
      </c>
      <c r="Z225" s="12" t="str">
        <f t="shared" si="47"/>
        <v>Coxa (Ant)</v>
      </c>
      <c r="AA225" s="11" t="str">
        <f t="shared" si="47"/>
        <v>Agachamento hack</v>
      </c>
      <c r="AB225" s="12" t="str">
        <f t="shared" si="47"/>
        <v>Coxa (Pos)</v>
      </c>
      <c r="AC225" s="11" t="str">
        <f t="shared" si="47"/>
        <v>Flexão de perna</v>
      </c>
      <c r="AD225" s="12" t="str">
        <f t="shared" si="47"/>
        <v>Perna</v>
      </c>
      <c r="AE225" s="11" t="str">
        <f t="shared" si="47"/>
        <v>Gêmeos sentado</v>
      </c>
      <c r="AF225" s="12" t="str">
        <f t="shared" si="47"/>
        <v>Abdominal</v>
      </c>
      <c r="AG225" s="11" t="str">
        <f t="shared" si="47"/>
        <v>Supra-abdominal</v>
      </c>
    </row>
    <row r="226" spans="1:33" x14ac:dyDescent="0.25">
      <c r="A226" s="344"/>
      <c r="B226" s="11">
        <f t="shared" si="48"/>
        <v>0</v>
      </c>
      <c r="C226" s="11" t="str">
        <f t="shared" si="49"/>
        <v xml:space="preserve"> </v>
      </c>
      <c r="D226" s="11" t="str">
        <f t="shared" si="47"/>
        <v xml:space="preserve">Trapézio </v>
      </c>
      <c r="E226" s="11">
        <f t="shared" si="47"/>
        <v>0</v>
      </c>
      <c r="F226" s="11" t="str">
        <f t="shared" si="47"/>
        <v>Ombro (Cla/Acr)</v>
      </c>
      <c r="G226" s="11" t="str">
        <f t="shared" si="47"/>
        <v>Elevação frontal</v>
      </c>
      <c r="H226" s="12" t="str">
        <f t="shared" si="47"/>
        <v>Ombro (Esp)</v>
      </c>
      <c r="I226" s="11">
        <f t="shared" si="47"/>
        <v>0</v>
      </c>
      <c r="J226" s="12" t="str">
        <f t="shared" si="47"/>
        <v>Costa</v>
      </c>
      <c r="K226" s="11" t="str">
        <f t="shared" si="47"/>
        <v>Remada unilteral</v>
      </c>
      <c r="L226" s="12" t="str">
        <f t="shared" si="47"/>
        <v>Peito</v>
      </c>
      <c r="M226" s="11" t="str">
        <f t="shared" si="47"/>
        <v>Supino declinado</v>
      </c>
      <c r="N226" s="12" t="str">
        <f t="shared" si="47"/>
        <v>Bíceps</v>
      </c>
      <c r="O226" s="11" t="str">
        <f t="shared" si="47"/>
        <v>Rosca concentrada</v>
      </c>
      <c r="P226" s="12" t="str">
        <f t="shared" si="47"/>
        <v>Tríceps</v>
      </c>
      <c r="Q226" s="11" t="str">
        <f t="shared" si="47"/>
        <v>Extensão de cotovelo (cabo)</v>
      </c>
      <c r="R226" s="11" t="str">
        <f t="shared" si="47"/>
        <v>AnteBraço</v>
      </c>
      <c r="S226" s="11" t="str">
        <f t="shared" si="47"/>
        <v>Rosca direta peg. pro.</v>
      </c>
      <c r="T226" s="11" t="str">
        <f t="shared" si="47"/>
        <v xml:space="preserve">Glúteo </v>
      </c>
      <c r="U226" s="11">
        <f t="shared" si="47"/>
        <v>0</v>
      </c>
      <c r="V226" s="12" t="str">
        <f t="shared" si="47"/>
        <v xml:space="preserve">Abdutor </v>
      </c>
      <c r="W226" s="11" t="str">
        <f t="shared" si="47"/>
        <v>Abdutor cabo</v>
      </c>
      <c r="X226" s="12" t="str">
        <f t="shared" si="47"/>
        <v xml:space="preserve">Adutor </v>
      </c>
      <c r="Y226" s="11" t="str">
        <f t="shared" si="47"/>
        <v>Adutor cabo</v>
      </c>
      <c r="Z226" s="12" t="str">
        <f t="shared" si="47"/>
        <v>Coxa (Ant)</v>
      </c>
      <c r="AA226" s="11" t="str">
        <f t="shared" si="47"/>
        <v>Extensão de perna</v>
      </c>
      <c r="AB226" s="12" t="str">
        <f t="shared" si="47"/>
        <v>Coxa (Pos)</v>
      </c>
      <c r="AC226" s="11" t="str">
        <f t="shared" si="47"/>
        <v>Flexora em pé</v>
      </c>
      <c r="AD226" s="12" t="str">
        <f t="shared" si="47"/>
        <v>Perna</v>
      </c>
      <c r="AE226" s="11" t="str">
        <f t="shared" si="47"/>
        <v>Burrinho maq.</v>
      </c>
      <c r="AF226" s="12" t="str">
        <f t="shared" si="47"/>
        <v>Abdominal</v>
      </c>
      <c r="AG226" s="11" t="str">
        <f t="shared" si="47"/>
        <v>Flexão lateral</v>
      </c>
    </row>
    <row r="227" spans="1:33" x14ac:dyDescent="0.25">
      <c r="A227" s="344"/>
      <c r="B227" s="11">
        <f t="shared" si="48"/>
        <v>0</v>
      </c>
      <c r="C227" s="11" t="str">
        <f t="shared" si="49"/>
        <v xml:space="preserve"> </v>
      </c>
      <c r="D227" s="11" t="str">
        <f t="shared" si="47"/>
        <v xml:space="preserve">Trapézio </v>
      </c>
      <c r="E227" s="11">
        <f t="shared" si="47"/>
        <v>0</v>
      </c>
      <c r="F227" s="11" t="str">
        <f t="shared" si="47"/>
        <v>Ombro (Cla/Acr)</v>
      </c>
      <c r="G227" s="11">
        <f t="shared" si="47"/>
        <v>0</v>
      </c>
      <c r="H227" s="12" t="str">
        <f t="shared" si="47"/>
        <v>Ombro (Esp)</v>
      </c>
      <c r="I227" s="11">
        <f t="shared" si="47"/>
        <v>0</v>
      </c>
      <c r="J227" s="12" t="str">
        <f t="shared" si="47"/>
        <v>Costa</v>
      </c>
      <c r="K227" s="11" t="str">
        <f t="shared" si="47"/>
        <v>Remada curvada</v>
      </c>
      <c r="L227" s="12" t="str">
        <f t="shared" si="47"/>
        <v>Peito</v>
      </c>
      <c r="M227" s="11" t="str">
        <f t="shared" si="47"/>
        <v>Crucifixo</v>
      </c>
      <c r="N227" s="12" t="str">
        <f t="shared" si="47"/>
        <v>Bíceps</v>
      </c>
      <c r="O227" s="11" t="str">
        <f t="shared" si="47"/>
        <v>Rosca scott</v>
      </c>
      <c r="P227" s="12" t="str">
        <f t="shared" si="47"/>
        <v>Tríceps</v>
      </c>
      <c r="Q227" s="11">
        <f t="shared" si="47"/>
        <v>0</v>
      </c>
      <c r="R227" s="11" t="str">
        <f t="shared" si="47"/>
        <v>AnteBraço</v>
      </c>
      <c r="S227" s="11" t="str">
        <f t="shared" si="47"/>
        <v>Extensão de cotovelo</v>
      </c>
      <c r="T227" s="11" t="str">
        <f t="shared" si="47"/>
        <v xml:space="preserve">Glúteo </v>
      </c>
      <c r="U227" s="11">
        <f t="shared" si="47"/>
        <v>0</v>
      </c>
      <c r="V227" s="12" t="str">
        <f t="shared" si="47"/>
        <v xml:space="preserve">Abdutor </v>
      </c>
      <c r="W227" s="11">
        <f t="shared" si="47"/>
        <v>0</v>
      </c>
      <c r="X227" s="12" t="str">
        <f t="shared" si="47"/>
        <v xml:space="preserve">Adutor </v>
      </c>
      <c r="Y227" s="11">
        <f t="shared" si="47"/>
        <v>0</v>
      </c>
      <c r="Z227" s="12" t="str">
        <f t="shared" si="47"/>
        <v>Coxa (Ant)</v>
      </c>
      <c r="AA227" s="11" t="str">
        <f t="shared" si="47"/>
        <v>Leg press</v>
      </c>
      <c r="AB227" s="12" t="str">
        <f t="shared" si="47"/>
        <v>Coxa (Pos)</v>
      </c>
      <c r="AC227" s="11" t="str">
        <f t="shared" si="47"/>
        <v>Flexora sentado</v>
      </c>
      <c r="AD227" s="12" t="str">
        <f t="shared" si="47"/>
        <v>Perna</v>
      </c>
      <c r="AE227" s="11" t="str">
        <f t="shared" si="47"/>
        <v>Tibial</v>
      </c>
      <c r="AF227" s="12" t="str">
        <f t="shared" si="47"/>
        <v>Abdominal</v>
      </c>
      <c r="AG227" s="11">
        <f t="shared" si="47"/>
        <v>0</v>
      </c>
    </row>
    <row r="228" spans="1:33" x14ac:dyDescent="0.25">
      <c r="A228" s="344"/>
      <c r="B228" s="11">
        <f t="shared" si="48"/>
        <v>0</v>
      </c>
      <c r="C228" s="11" t="str">
        <f t="shared" si="49"/>
        <v xml:space="preserve"> </v>
      </c>
      <c r="D228" s="11" t="str">
        <f t="shared" si="47"/>
        <v xml:space="preserve">Trapézio </v>
      </c>
      <c r="E228" s="11">
        <f t="shared" si="47"/>
        <v>0</v>
      </c>
      <c r="F228" s="11" t="str">
        <f t="shared" si="47"/>
        <v>Ombro (Cla/Acr)</v>
      </c>
      <c r="G228" s="11">
        <f t="shared" si="47"/>
        <v>0</v>
      </c>
      <c r="H228" s="12" t="str">
        <f t="shared" si="47"/>
        <v>Ombro (Esp)</v>
      </c>
      <c r="I228" s="11">
        <f t="shared" si="47"/>
        <v>0</v>
      </c>
      <c r="J228" s="12" t="str">
        <f t="shared" si="47"/>
        <v>Costa</v>
      </c>
      <c r="K228" s="11" t="str">
        <f t="shared" si="47"/>
        <v>Levantamento terra</v>
      </c>
      <c r="L228" s="12" t="str">
        <f t="shared" si="47"/>
        <v>Peito</v>
      </c>
      <c r="M228" s="11" t="str">
        <f t="shared" si="47"/>
        <v>Cross over</v>
      </c>
      <c r="N228" s="12" t="str">
        <f t="shared" si="47"/>
        <v>Bíceps</v>
      </c>
      <c r="O228" s="11">
        <f t="shared" si="47"/>
        <v>0</v>
      </c>
      <c r="P228" s="12" t="str">
        <f t="shared" si="47"/>
        <v>Tríceps</v>
      </c>
      <c r="Q228" s="11">
        <f t="shared" si="47"/>
        <v>0</v>
      </c>
      <c r="R228" s="11" t="str">
        <f t="shared" si="47"/>
        <v>AnteBraço</v>
      </c>
      <c r="S228" s="11" t="str">
        <f t="shared" si="47"/>
        <v>Extensão cot. uni.</v>
      </c>
      <c r="T228" s="11" t="str">
        <f t="shared" si="47"/>
        <v xml:space="preserve">Glúteo </v>
      </c>
      <c r="U228" s="11">
        <f t="shared" si="47"/>
        <v>0</v>
      </c>
      <c r="V228" s="12" t="str">
        <f t="shared" si="47"/>
        <v xml:space="preserve">Abdutor </v>
      </c>
      <c r="W228" s="11">
        <f t="shared" si="47"/>
        <v>0</v>
      </c>
      <c r="X228" s="12" t="str">
        <f t="shared" si="47"/>
        <v xml:space="preserve">Adutor </v>
      </c>
      <c r="Y228" s="11">
        <f t="shared" si="47"/>
        <v>0</v>
      </c>
      <c r="Z228" s="12" t="str">
        <f t="shared" si="47"/>
        <v>Coxa (Ant)</v>
      </c>
      <c r="AA228" s="11" t="str">
        <f t="shared" si="47"/>
        <v>Avanço</v>
      </c>
      <c r="AB228" s="12" t="str">
        <f t="shared" si="47"/>
        <v>Coxa (Pos)</v>
      </c>
      <c r="AC228" s="11">
        <f t="shared" si="47"/>
        <v>0</v>
      </c>
      <c r="AD228" s="12" t="str">
        <f t="shared" si="47"/>
        <v>Perna</v>
      </c>
      <c r="AE228" s="11">
        <f t="shared" si="47"/>
        <v>0</v>
      </c>
      <c r="AF228" s="12" t="str">
        <f t="shared" si="47"/>
        <v>Abdominal</v>
      </c>
      <c r="AG228" s="11">
        <f t="shared" si="47"/>
        <v>0</v>
      </c>
    </row>
    <row r="229" spans="1:33" x14ac:dyDescent="0.25">
      <c r="A229" s="344"/>
      <c r="B229" s="11">
        <f t="shared" si="48"/>
        <v>0</v>
      </c>
      <c r="C229" s="11" t="str">
        <f t="shared" si="49"/>
        <v xml:space="preserve"> </v>
      </c>
      <c r="D229" s="11" t="str">
        <f t="shared" si="47"/>
        <v xml:space="preserve">Trapézio </v>
      </c>
      <c r="E229" s="11">
        <f t="shared" si="47"/>
        <v>0</v>
      </c>
      <c r="F229" s="11" t="str">
        <f t="shared" si="47"/>
        <v>Ombro (Cla/Acr)</v>
      </c>
      <c r="G229" s="11">
        <f t="shared" si="47"/>
        <v>0</v>
      </c>
      <c r="H229" s="12" t="str">
        <f t="shared" si="47"/>
        <v>Ombro (Esp)</v>
      </c>
      <c r="I229" s="11">
        <f t="shared" si="47"/>
        <v>0</v>
      </c>
      <c r="J229" s="12" t="str">
        <f t="shared" si="47"/>
        <v>Costa</v>
      </c>
      <c r="K229" s="11" t="str">
        <f t="shared" si="47"/>
        <v>Hiperextensão</v>
      </c>
      <c r="L229" s="12" t="str">
        <f t="shared" si="47"/>
        <v>Peito</v>
      </c>
      <c r="M229" s="11" t="str">
        <f t="shared" si="47"/>
        <v>Voador</v>
      </c>
      <c r="N229" s="12" t="str">
        <f t="shared" si="47"/>
        <v>Bíceps</v>
      </c>
      <c r="O229" s="11">
        <f t="shared" si="47"/>
        <v>0</v>
      </c>
      <c r="P229" s="12" t="str">
        <f t="shared" si="47"/>
        <v>Tríceps</v>
      </c>
      <c r="Q229" s="11">
        <f t="shared" si="47"/>
        <v>0</v>
      </c>
      <c r="R229" s="11" t="str">
        <f t="shared" si="47"/>
        <v>AnteBraço</v>
      </c>
      <c r="S229" s="11" t="str">
        <f t="shared" si="47"/>
        <v>Tríceps uni. Curvado</v>
      </c>
      <c r="T229" s="11" t="str">
        <f t="shared" si="47"/>
        <v xml:space="preserve">Glúteo </v>
      </c>
      <c r="U229" s="11">
        <f t="shared" si="47"/>
        <v>0</v>
      </c>
      <c r="V229" s="12" t="str">
        <f t="shared" si="47"/>
        <v xml:space="preserve">Abdutor </v>
      </c>
      <c r="W229" s="11">
        <f t="shared" si="47"/>
        <v>0</v>
      </c>
      <c r="X229" s="12" t="str">
        <f t="shared" si="47"/>
        <v xml:space="preserve">Adutor </v>
      </c>
      <c r="Y229" s="11">
        <f t="shared" si="47"/>
        <v>0</v>
      </c>
      <c r="Z229" s="12" t="str">
        <f t="shared" si="47"/>
        <v>Coxa (Ant)</v>
      </c>
      <c r="AA229" s="11">
        <f t="shared" si="47"/>
        <v>0</v>
      </c>
      <c r="AB229" s="12" t="str">
        <f t="shared" si="47"/>
        <v>Coxa (Pos)</v>
      </c>
      <c r="AC229" s="11">
        <f t="shared" si="47"/>
        <v>0</v>
      </c>
      <c r="AD229" s="12" t="str">
        <f t="shared" si="47"/>
        <v>Perna</v>
      </c>
      <c r="AE229" s="11">
        <f t="shared" si="47"/>
        <v>0</v>
      </c>
      <c r="AF229" s="12" t="str">
        <f t="shared" si="47"/>
        <v>Abdominal</v>
      </c>
      <c r="AG229" s="11">
        <f t="shared" si="47"/>
        <v>0</v>
      </c>
    </row>
    <row r="230" spans="1:33" x14ac:dyDescent="0.25">
      <c r="A230" s="344"/>
      <c r="B230" s="11">
        <f t="shared" si="48"/>
        <v>0</v>
      </c>
      <c r="C230" s="11" t="str">
        <f t="shared" si="49"/>
        <v xml:space="preserve"> </v>
      </c>
      <c r="D230" s="11" t="str">
        <f t="shared" si="47"/>
        <v xml:space="preserve">Trapézio </v>
      </c>
      <c r="E230" s="11">
        <f t="shared" si="47"/>
        <v>0</v>
      </c>
      <c r="F230" s="11" t="str">
        <f t="shared" si="47"/>
        <v>Ombro (Cla/Acr)</v>
      </c>
      <c r="G230" s="11">
        <f t="shared" si="47"/>
        <v>0</v>
      </c>
      <c r="H230" s="12" t="str">
        <f t="shared" si="47"/>
        <v>Ombro (Esp)</v>
      </c>
      <c r="I230" s="11">
        <f t="shared" si="47"/>
        <v>0</v>
      </c>
      <c r="J230" s="12" t="str">
        <f t="shared" si="47"/>
        <v>Costa</v>
      </c>
      <c r="K230" s="11">
        <f t="shared" si="47"/>
        <v>0</v>
      </c>
      <c r="L230" s="12" t="str">
        <f t="shared" si="47"/>
        <v>Peito</v>
      </c>
      <c r="M230" s="11" t="str">
        <f t="shared" si="47"/>
        <v>Paralelas</v>
      </c>
      <c r="N230" s="12" t="str">
        <f t="shared" si="47"/>
        <v>Bíceps</v>
      </c>
      <c r="O230" s="11">
        <f t="shared" si="47"/>
        <v>0</v>
      </c>
      <c r="P230" s="12" t="str">
        <f t="shared" si="47"/>
        <v>Tríceps</v>
      </c>
      <c r="Q230" s="11">
        <f t="shared" si="47"/>
        <v>0</v>
      </c>
      <c r="R230" s="11" t="str">
        <f t="shared" si="47"/>
        <v>AnteBraço</v>
      </c>
      <c r="S230" s="11">
        <f t="shared" si="47"/>
        <v>0</v>
      </c>
      <c r="T230" s="11" t="str">
        <f t="shared" si="47"/>
        <v xml:space="preserve">Glúteo </v>
      </c>
      <c r="U230" s="11">
        <f t="shared" si="47"/>
        <v>0</v>
      </c>
      <c r="V230" s="12" t="str">
        <f t="shared" si="47"/>
        <v xml:space="preserve">Abdutor </v>
      </c>
      <c r="W230" s="11">
        <f t="shared" si="47"/>
        <v>0</v>
      </c>
      <c r="X230" s="12" t="str">
        <f t="shared" si="47"/>
        <v xml:space="preserve">Adutor </v>
      </c>
      <c r="Y230" s="11">
        <f t="shared" si="47"/>
        <v>0</v>
      </c>
      <c r="Z230" s="12" t="str">
        <f t="shared" si="47"/>
        <v>Coxa (Ant)</v>
      </c>
      <c r="AA230" s="11">
        <f t="shared" si="47"/>
        <v>0</v>
      </c>
      <c r="AB230" s="12" t="str">
        <f t="shared" si="47"/>
        <v>Coxa (Pos)</v>
      </c>
      <c r="AC230" s="11">
        <f t="shared" si="47"/>
        <v>0</v>
      </c>
      <c r="AD230" s="12" t="str">
        <f t="shared" si="47"/>
        <v>Perna</v>
      </c>
      <c r="AE230" s="11">
        <f t="shared" si="47"/>
        <v>0</v>
      </c>
      <c r="AF230" s="12" t="str">
        <f t="shared" si="47"/>
        <v>Abdominal</v>
      </c>
      <c r="AG230" s="11">
        <f t="shared" si="47"/>
        <v>0</v>
      </c>
    </row>
    <row r="231" spans="1:33" x14ac:dyDescent="0.25">
      <c r="A231" s="344"/>
      <c r="B231" s="11">
        <f t="shared" si="48"/>
        <v>0</v>
      </c>
      <c r="C231" s="11" t="str">
        <f t="shared" si="49"/>
        <v xml:space="preserve"> </v>
      </c>
      <c r="D231" s="11" t="str">
        <f t="shared" si="47"/>
        <v xml:space="preserve">Trapézio </v>
      </c>
      <c r="E231" s="11">
        <f t="shared" si="47"/>
        <v>0</v>
      </c>
      <c r="F231" s="11" t="str">
        <f t="shared" si="47"/>
        <v>Ombro (Cla/Acr)</v>
      </c>
      <c r="G231" s="11">
        <f t="shared" si="47"/>
        <v>0</v>
      </c>
      <c r="H231" s="12" t="str">
        <f t="shared" si="47"/>
        <v>Ombro (Esp)</v>
      </c>
      <c r="I231" s="11">
        <f t="shared" si="47"/>
        <v>0</v>
      </c>
      <c r="J231" s="12" t="str">
        <f t="shared" si="47"/>
        <v>Costa</v>
      </c>
      <c r="K231" s="11">
        <f t="shared" si="47"/>
        <v>0</v>
      </c>
      <c r="L231" s="12" t="str">
        <f t="shared" si="47"/>
        <v>Peito</v>
      </c>
      <c r="M231" s="11">
        <f t="shared" si="47"/>
        <v>0</v>
      </c>
      <c r="N231" s="12" t="str">
        <f t="shared" si="47"/>
        <v>Bíceps</v>
      </c>
      <c r="O231" s="11">
        <f t="shared" si="47"/>
        <v>0</v>
      </c>
      <c r="P231" s="12" t="str">
        <f t="shared" si="47"/>
        <v>Tríceps</v>
      </c>
      <c r="Q231" s="11">
        <f t="shared" si="47"/>
        <v>0</v>
      </c>
      <c r="R231" s="11" t="str">
        <f t="shared" si="47"/>
        <v>AnteBraço</v>
      </c>
      <c r="S231" s="11">
        <f t="shared" si="47"/>
        <v>0</v>
      </c>
      <c r="T231" s="11" t="str">
        <f t="shared" si="47"/>
        <v xml:space="preserve">Glúteo </v>
      </c>
      <c r="U231" s="11">
        <f t="shared" si="47"/>
        <v>0</v>
      </c>
      <c r="V231" s="12" t="str">
        <f t="shared" si="47"/>
        <v xml:space="preserve">Abdutor </v>
      </c>
      <c r="W231" s="11">
        <f t="shared" si="47"/>
        <v>0</v>
      </c>
      <c r="X231" s="12" t="str">
        <f t="shared" si="47"/>
        <v xml:space="preserve">Adutor </v>
      </c>
      <c r="Y231" s="11">
        <f t="shared" si="47"/>
        <v>0</v>
      </c>
      <c r="Z231" s="12" t="str">
        <f t="shared" si="47"/>
        <v>Coxa (Ant)</v>
      </c>
      <c r="AA231" s="11">
        <f t="shared" si="47"/>
        <v>0</v>
      </c>
      <c r="AB231" s="12" t="str">
        <f t="shared" si="47"/>
        <v>Coxa (Pos)</v>
      </c>
      <c r="AC231" s="11">
        <f t="shared" si="47"/>
        <v>0</v>
      </c>
      <c r="AD231" s="12" t="str">
        <f t="shared" si="47"/>
        <v>Perna</v>
      </c>
      <c r="AE231" s="11">
        <f t="shared" si="47"/>
        <v>0</v>
      </c>
      <c r="AF231" s="12" t="str">
        <f t="shared" si="47"/>
        <v>Abdominal</v>
      </c>
      <c r="AG231" s="11">
        <f t="shared" si="47"/>
        <v>0</v>
      </c>
    </row>
    <row r="232" spans="1:33" x14ac:dyDescent="0.25">
      <c r="A232" s="344"/>
      <c r="B232" s="11">
        <f t="shared" si="48"/>
        <v>0</v>
      </c>
      <c r="C232" s="11" t="str">
        <f t="shared" si="49"/>
        <v xml:space="preserve"> </v>
      </c>
      <c r="D232" s="11" t="str">
        <f t="shared" si="47"/>
        <v xml:space="preserve">Trapézio </v>
      </c>
      <c r="E232" s="11">
        <f t="shared" si="47"/>
        <v>0</v>
      </c>
      <c r="F232" s="11" t="str">
        <f t="shared" si="47"/>
        <v>Ombro (Cla/Acr)</v>
      </c>
      <c r="G232" s="11">
        <f t="shared" si="47"/>
        <v>0</v>
      </c>
      <c r="H232" s="12" t="str">
        <f t="shared" si="47"/>
        <v>Ombro (Esp)</v>
      </c>
      <c r="I232" s="11">
        <f t="shared" si="47"/>
        <v>0</v>
      </c>
      <c r="J232" s="12" t="str">
        <f t="shared" si="47"/>
        <v>Costa</v>
      </c>
      <c r="K232" s="11">
        <f t="shared" si="47"/>
        <v>0</v>
      </c>
      <c r="L232" s="12" t="str">
        <f t="shared" si="47"/>
        <v>Peito</v>
      </c>
      <c r="M232" s="11">
        <f t="shared" si="47"/>
        <v>0</v>
      </c>
      <c r="N232" s="12" t="str">
        <f t="shared" si="47"/>
        <v>Bíceps</v>
      </c>
      <c r="O232" s="11">
        <f t="shared" si="47"/>
        <v>0</v>
      </c>
      <c r="P232" s="12" t="str">
        <f t="shared" si="47"/>
        <v>Tríceps</v>
      </c>
      <c r="Q232" s="11">
        <f t="shared" si="47"/>
        <v>0</v>
      </c>
      <c r="R232" s="11" t="str">
        <f t="shared" si="47"/>
        <v>AnteBraço</v>
      </c>
      <c r="S232" s="11">
        <f t="shared" ref="D232:AG240" si="50">S212</f>
        <v>0</v>
      </c>
      <c r="T232" s="11" t="str">
        <f t="shared" si="50"/>
        <v xml:space="preserve">Glúteo </v>
      </c>
      <c r="U232" s="11">
        <f t="shared" si="50"/>
        <v>0</v>
      </c>
      <c r="V232" s="12" t="str">
        <f t="shared" si="50"/>
        <v xml:space="preserve">Abdutor </v>
      </c>
      <c r="W232" s="11">
        <f t="shared" si="50"/>
        <v>0</v>
      </c>
      <c r="X232" s="12" t="str">
        <f t="shared" si="50"/>
        <v xml:space="preserve">Adutor </v>
      </c>
      <c r="Y232" s="11">
        <f t="shared" si="50"/>
        <v>0</v>
      </c>
      <c r="Z232" s="12" t="str">
        <f t="shared" si="50"/>
        <v>Coxa (Ant)</v>
      </c>
      <c r="AA232" s="11">
        <f t="shared" si="50"/>
        <v>0</v>
      </c>
      <c r="AB232" s="12" t="str">
        <f t="shared" si="50"/>
        <v>Coxa (Pos)</v>
      </c>
      <c r="AC232" s="11">
        <f t="shared" si="50"/>
        <v>0</v>
      </c>
      <c r="AD232" s="12" t="str">
        <f t="shared" si="50"/>
        <v>Perna</v>
      </c>
      <c r="AE232" s="11">
        <f t="shared" si="50"/>
        <v>0</v>
      </c>
      <c r="AF232" s="12" t="str">
        <f t="shared" si="50"/>
        <v>Abdominal</v>
      </c>
      <c r="AG232" s="11">
        <f t="shared" si="50"/>
        <v>0</v>
      </c>
    </row>
    <row r="233" spans="1:33" x14ac:dyDescent="0.25">
      <c r="A233" s="344"/>
      <c r="B233" s="11">
        <f t="shared" si="48"/>
        <v>0</v>
      </c>
      <c r="C233" s="11" t="str">
        <f t="shared" si="49"/>
        <v xml:space="preserve"> </v>
      </c>
      <c r="D233" s="11" t="str">
        <f t="shared" si="50"/>
        <v xml:space="preserve">Trapézio </v>
      </c>
      <c r="E233" s="11">
        <f t="shared" si="50"/>
        <v>0</v>
      </c>
      <c r="F233" s="11" t="str">
        <f t="shared" si="50"/>
        <v>Ombro (Cla/Acr)</v>
      </c>
      <c r="G233" s="11">
        <f t="shared" si="50"/>
        <v>0</v>
      </c>
      <c r="H233" s="12" t="str">
        <f t="shared" si="50"/>
        <v>Ombro (Esp)</v>
      </c>
      <c r="I233" s="11">
        <f t="shared" si="50"/>
        <v>0</v>
      </c>
      <c r="J233" s="12" t="str">
        <f t="shared" si="50"/>
        <v>Costa</v>
      </c>
      <c r="K233" s="11">
        <f t="shared" si="50"/>
        <v>0</v>
      </c>
      <c r="L233" s="12" t="str">
        <f t="shared" si="50"/>
        <v>Peito</v>
      </c>
      <c r="M233" s="11">
        <f t="shared" si="50"/>
        <v>0</v>
      </c>
      <c r="N233" s="12" t="str">
        <f t="shared" si="50"/>
        <v>Bíceps</v>
      </c>
      <c r="O233" s="11">
        <f t="shared" si="50"/>
        <v>0</v>
      </c>
      <c r="P233" s="12" t="str">
        <f t="shared" si="50"/>
        <v>Tríceps</v>
      </c>
      <c r="Q233" s="11">
        <f t="shared" si="50"/>
        <v>0</v>
      </c>
      <c r="R233" s="11" t="str">
        <f t="shared" si="50"/>
        <v>AnteBraço</v>
      </c>
      <c r="S233" s="11">
        <f t="shared" si="50"/>
        <v>0</v>
      </c>
      <c r="T233" s="11" t="str">
        <f t="shared" si="50"/>
        <v xml:space="preserve">Glúteo </v>
      </c>
      <c r="U233" s="11">
        <f t="shared" si="50"/>
        <v>0</v>
      </c>
      <c r="V233" s="12" t="str">
        <f t="shared" si="50"/>
        <v xml:space="preserve">Abdutor </v>
      </c>
      <c r="W233" s="11">
        <f t="shared" si="50"/>
        <v>0</v>
      </c>
      <c r="X233" s="12" t="str">
        <f t="shared" si="50"/>
        <v xml:space="preserve">Adutor </v>
      </c>
      <c r="Y233" s="11">
        <f t="shared" si="50"/>
        <v>0</v>
      </c>
      <c r="Z233" s="12" t="str">
        <f t="shared" si="50"/>
        <v>Coxa (Ant)</v>
      </c>
      <c r="AA233" s="11">
        <f t="shared" si="50"/>
        <v>0</v>
      </c>
      <c r="AB233" s="12" t="str">
        <f t="shared" si="50"/>
        <v>Coxa (Pos)</v>
      </c>
      <c r="AC233" s="11">
        <f t="shared" si="50"/>
        <v>0</v>
      </c>
      <c r="AD233" s="12" t="str">
        <f t="shared" si="50"/>
        <v>Perna</v>
      </c>
      <c r="AE233" s="11">
        <f t="shared" si="50"/>
        <v>0</v>
      </c>
      <c r="AF233" s="12" t="str">
        <f t="shared" si="50"/>
        <v>Abdominal</v>
      </c>
      <c r="AG233" s="11">
        <f t="shared" si="50"/>
        <v>0</v>
      </c>
    </row>
    <row r="234" spans="1:33" x14ac:dyDescent="0.25">
      <c r="A234" s="344"/>
      <c r="B234" s="11">
        <f t="shared" si="48"/>
        <v>0</v>
      </c>
      <c r="C234" s="11" t="str">
        <f t="shared" si="49"/>
        <v xml:space="preserve"> </v>
      </c>
      <c r="D234" s="11" t="str">
        <f t="shared" si="50"/>
        <v xml:space="preserve">Trapézio </v>
      </c>
      <c r="E234" s="11">
        <f t="shared" si="50"/>
        <v>0</v>
      </c>
      <c r="F234" s="11" t="str">
        <f t="shared" si="50"/>
        <v>Ombro (Cla/Acr)</v>
      </c>
      <c r="G234" s="11">
        <f t="shared" si="50"/>
        <v>0</v>
      </c>
      <c r="H234" s="12" t="str">
        <f t="shared" si="50"/>
        <v>Ombro (Esp)</v>
      </c>
      <c r="I234" s="11">
        <f t="shared" si="50"/>
        <v>0</v>
      </c>
      <c r="J234" s="12" t="str">
        <f t="shared" si="50"/>
        <v>Costa</v>
      </c>
      <c r="K234" s="11">
        <f t="shared" si="50"/>
        <v>0</v>
      </c>
      <c r="L234" s="12" t="str">
        <f t="shared" si="50"/>
        <v>Peito</v>
      </c>
      <c r="M234" s="11">
        <f t="shared" si="50"/>
        <v>0</v>
      </c>
      <c r="N234" s="12" t="str">
        <f t="shared" si="50"/>
        <v>Bíceps</v>
      </c>
      <c r="O234" s="11">
        <f t="shared" si="50"/>
        <v>0</v>
      </c>
      <c r="P234" s="12" t="str">
        <f t="shared" si="50"/>
        <v>Tríceps</v>
      </c>
      <c r="Q234" s="11">
        <f t="shared" si="50"/>
        <v>0</v>
      </c>
      <c r="R234" s="11" t="str">
        <f t="shared" si="50"/>
        <v>AnteBraço</v>
      </c>
      <c r="S234" s="11">
        <f t="shared" si="50"/>
        <v>0</v>
      </c>
      <c r="T234" s="11" t="str">
        <f t="shared" si="50"/>
        <v xml:space="preserve">Glúteo </v>
      </c>
      <c r="U234" s="11">
        <f t="shared" si="50"/>
        <v>0</v>
      </c>
      <c r="V234" s="12" t="str">
        <f t="shared" si="50"/>
        <v xml:space="preserve">Abdutor </v>
      </c>
      <c r="W234" s="11">
        <f t="shared" si="50"/>
        <v>0</v>
      </c>
      <c r="X234" s="12" t="str">
        <f t="shared" si="50"/>
        <v xml:space="preserve">Adutor </v>
      </c>
      <c r="Y234" s="11">
        <f t="shared" si="50"/>
        <v>0</v>
      </c>
      <c r="Z234" s="12" t="str">
        <f t="shared" si="50"/>
        <v>Coxa (Ant)</v>
      </c>
      <c r="AA234" s="11">
        <f t="shared" si="50"/>
        <v>0</v>
      </c>
      <c r="AB234" s="12" t="str">
        <f t="shared" si="50"/>
        <v>Coxa (Pos)</v>
      </c>
      <c r="AC234" s="11">
        <f t="shared" si="50"/>
        <v>0</v>
      </c>
      <c r="AD234" s="12" t="str">
        <f t="shared" si="50"/>
        <v>Perna</v>
      </c>
      <c r="AE234" s="11">
        <f t="shared" si="50"/>
        <v>0</v>
      </c>
      <c r="AF234" s="12" t="str">
        <f t="shared" si="50"/>
        <v>Abdominal</v>
      </c>
      <c r="AG234" s="11">
        <f t="shared" si="50"/>
        <v>0</v>
      </c>
    </row>
    <row r="235" spans="1:33" x14ac:dyDescent="0.25">
      <c r="A235" s="344"/>
      <c r="B235" s="11">
        <f t="shared" si="48"/>
        <v>0</v>
      </c>
      <c r="C235" s="11" t="str">
        <f t="shared" si="49"/>
        <v xml:space="preserve"> </v>
      </c>
      <c r="D235" s="11" t="str">
        <f t="shared" si="50"/>
        <v xml:space="preserve">Trapézio </v>
      </c>
      <c r="E235" s="11">
        <f t="shared" si="50"/>
        <v>0</v>
      </c>
      <c r="F235" s="11" t="str">
        <f t="shared" si="50"/>
        <v>Ombro (Cla/Acr)</v>
      </c>
      <c r="G235" s="11">
        <f t="shared" si="50"/>
        <v>0</v>
      </c>
      <c r="H235" s="12" t="str">
        <f t="shared" si="50"/>
        <v>Ombro (Esp)</v>
      </c>
      <c r="I235" s="11">
        <f t="shared" si="50"/>
        <v>0</v>
      </c>
      <c r="J235" s="12" t="str">
        <f t="shared" si="50"/>
        <v>Costa</v>
      </c>
      <c r="K235" s="11">
        <f t="shared" si="50"/>
        <v>0</v>
      </c>
      <c r="L235" s="12" t="str">
        <f t="shared" si="50"/>
        <v>Peito</v>
      </c>
      <c r="M235" s="11">
        <f t="shared" si="50"/>
        <v>0</v>
      </c>
      <c r="N235" s="12" t="str">
        <f t="shared" si="50"/>
        <v>Bíceps</v>
      </c>
      <c r="O235" s="11">
        <f t="shared" si="50"/>
        <v>0</v>
      </c>
      <c r="P235" s="12" t="str">
        <f t="shared" si="50"/>
        <v>Tríceps</v>
      </c>
      <c r="Q235" s="11">
        <f t="shared" si="50"/>
        <v>0</v>
      </c>
      <c r="R235" s="11" t="str">
        <f t="shared" si="50"/>
        <v>AnteBraço</v>
      </c>
      <c r="S235" s="11">
        <f t="shared" si="50"/>
        <v>0</v>
      </c>
      <c r="T235" s="11" t="str">
        <f t="shared" si="50"/>
        <v xml:space="preserve">Glúteo </v>
      </c>
      <c r="U235" s="11">
        <f t="shared" si="50"/>
        <v>0</v>
      </c>
      <c r="V235" s="12" t="str">
        <f t="shared" si="50"/>
        <v xml:space="preserve">Abdutor </v>
      </c>
      <c r="W235" s="11">
        <f t="shared" si="50"/>
        <v>0</v>
      </c>
      <c r="X235" s="12" t="str">
        <f t="shared" si="50"/>
        <v xml:space="preserve">Adutor </v>
      </c>
      <c r="Y235" s="11">
        <f t="shared" si="50"/>
        <v>0</v>
      </c>
      <c r="Z235" s="12" t="str">
        <f t="shared" si="50"/>
        <v>Coxa (Ant)</v>
      </c>
      <c r="AA235" s="11">
        <f t="shared" si="50"/>
        <v>0</v>
      </c>
      <c r="AB235" s="12" t="str">
        <f t="shared" si="50"/>
        <v>Coxa (Pos)</v>
      </c>
      <c r="AC235" s="11">
        <f t="shared" si="50"/>
        <v>0</v>
      </c>
      <c r="AD235" s="12" t="str">
        <f t="shared" si="50"/>
        <v>Perna</v>
      </c>
      <c r="AE235" s="11">
        <f t="shared" si="50"/>
        <v>0</v>
      </c>
      <c r="AF235" s="12" t="str">
        <f t="shared" si="50"/>
        <v>Abdominal</v>
      </c>
      <c r="AG235" s="11">
        <f t="shared" si="50"/>
        <v>0</v>
      </c>
    </row>
    <row r="236" spans="1:33" x14ac:dyDescent="0.25">
      <c r="A236" s="344"/>
      <c r="B236" s="11">
        <f t="shared" si="48"/>
        <v>0</v>
      </c>
      <c r="C236" s="11" t="str">
        <f t="shared" si="49"/>
        <v xml:space="preserve"> </v>
      </c>
      <c r="D236" s="11" t="str">
        <f t="shared" si="50"/>
        <v xml:space="preserve">Trapézio </v>
      </c>
      <c r="E236" s="11">
        <f t="shared" si="50"/>
        <v>0</v>
      </c>
      <c r="F236" s="11" t="str">
        <f t="shared" si="50"/>
        <v>Ombro (Cla/Acr)</v>
      </c>
      <c r="G236" s="11">
        <f t="shared" si="50"/>
        <v>0</v>
      </c>
      <c r="H236" s="12" t="str">
        <f t="shared" si="50"/>
        <v>Ombro (Esp)</v>
      </c>
      <c r="I236" s="11">
        <f t="shared" si="50"/>
        <v>0</v>
      </c>
      <c r="J236" s="12" t="str">
        <f t="shared" si="50"/>
        <v>Costa</v>
      </c>
      <c r="K236" s="11">
        <f t="shared" si="50"/>
        <v>0</v>
      </c>
      <c r="L236" s="12" t="str">
        <f t="shared" si="50"/>
        <v>Peito</v>
      </c>
      <c r="M236" s="11">
        <f t="shared" si="50"/>
        <v>0</v>
      </c>
      <c r="N236" s="12" t="str">
        <f t="shared" si="50"/>
        <v>Bíceps</v>
      </c>
      <c r="O236" s="11">
        <f t="shared" si="50"/>
        <v>0</v>
      </c>
      <c r="P236" s="12" t="str">
        <f t="shared" si="50"/>
        <v>Tríceps</v>
      </c>
      <c r="Q236" s="11">
        <f t="shared" si="50"/>
        <v>0</v>
      </c>
      <c r="R236" s="11" t="str">
        <f t="shared" si="50"/>
        <v>AnteBraço</v>
      </c>
      <c r="S236" s="11">
        <f t="shared" si="50"/>
        <v>0</v>
      </c>
      <c r="T236" s="11" t="str">
        <f t="shared" si="50"/>
        <v xml:space="preserve">Glúteo </v>
      </c>
      <c r="U236" s="11">
        <f t="shared" si="50"/>
        <v>0</v>
      </c>
      <c r="V236" s="12" t="str">
        <f t="shared" si="50"/>
        <v xml:space="preserve">Abdutor </v>
      </c>
      <c r="W236" s="11">
        <f t="shared" si="50"/>
        <v>0</v>
      </c>
      <c r="X236" s="12" t="str">
        <f t="shared" si="50"/>
        <v xml:space="preserve">Adutor </v>
      </c>
      <c r="Y236" s="11">
        <f t="shared" si="50"/>
        <v>0</v>
      </c>
      <c r="Z236" s="12" t="str">
        <f t="shared" si="50"/>
        <v>Coxa (Ant)</v>
      </c>
      <c r="AA236" s="11">
        <f t="shared" si="50"/>
        <v>0</v>
      </c>
      <c r="AB236" s="12" t="str">
        <f t="shared" si="50"/>
        <v>Coxa (Pos)</v>
      </c>
      <c r="AC236" s="11">
        <f t="shared" si="50"/>
        <v>0</v>
      </c>
      <c r="AD236" s="12" t="str">
        <f t="shared" si="50"/>
        <v>Perna</v>
      </c>
      <c r="AE236" s="11">
        <f t="shared" si="50"/>
        <v>0</v>
      </c>
      <c r="AF236" s="12" t="str">
        <f t="shared" si="50"/>
        <v>Abdominal</v>
      </c>
      <c r="AG236" s="11">
        <f t="shared" si="50"/>
        <v>0</v>
      </c>
    </row>
    <row r="237" spans="1:33" x14ac:dyDescent="0.25">
      <c r="A237" s="344"/>
      <c r="B237" s="11">
        <f t="shared" si="48"/>
        <v>0</v>
      </c>
      <c r="C237" s="11" t="str">
        <f t="shared" si="49"/>
        <v xml:space="preserve"> </v>
      </c>
      <c r="D237" s="11" t="str">
        <f t="shared" si="50"/>
        <v xml:space="preserve">Trapézio </v>
      </c>
      <c r="E237" s="11">
        <f t="shared" si="50"/>
        <v>0</v>
      </c>
      <c r="F237" s="11" t="str">
        <f t="shared" si="50"/>
        <v>Ombro (Cla/Acr)</v>
      </c>
      <c r="G237" s="11">
        <f t="shared" si="50"/>
        <v>0</v>
      </c>
      <c r="H237" s="12" t="str">
        <f t="shared" si="50"/>
        <v>Ombro (Esp)</v>
      </c>
      <c r="I237" s="11">
        <f t="shared" si="50"/>
        <v>0</v>
      </c>
      <c r="J237" s="12" t="str">
        <f t="shared" si="50"/>
        <v>Costa</v>
      </c>
      <c r="K237" s="11">
        <f t="shared" si="50"/>
        <v>0</v>
      </c>
      <c r="L237" s="12" t="str">
        <f t="shared" si="50"/>
        <v>Peito</v>
      </c>
      <c r="M237" s="11">
        <f t="shared" si="50"/>
        <v>0</v>
      </c>
      <c r="N237" s="12" t="str">
        <f t="shared" si="50"/>
        <v>Bíceps</v>
      </c>
      <c r="O237" s="11">
        <f t="shared" si="50"/>
        <v>0</v>
      </c>
      <c r="P237" s="12" t="str">
        <f t="shared" si="50"/>
        <v>Tríceps</v>
      </c>
      <c r="Q237" s="11">
        <f t="shared" si="50"/>
        <v>0</v>
      </c>
      <c r="R237" s="11" t="str">
        <f t="shared" si="50"/>
        <v>AnteBraço</v>
      </c>
      <c r="S237" s="11">
        <f t="shared" si="50"/>
        <v>0</v>
      </c>
      <c r="T237" s="11" t="str">
        <f t="shared" si="50"/>
        <v xml:space="preserve">Glúteo </v>
      </c>
      <c r="U237" s="11">
        <f t="shared" si="50"/>
        <v>0</v>
      </c>
      <c r="V237" s="12" t="str">
        <f t="shared" si="50"/>
        <v xml:space="preserve">Abdutor </v>
      </c>
      <c r="W237" s="11">
        <f t="shared" si="50"/>
        <v>0</v>
      </c>
      <c r="X237" s="12" t="str">
        <f t="shared" si="50"/>
        <v xml:space="preserve">Adutor </v>
      </c>
      <c r="Y237" s="11">
        <f t="shared" si="50"/>
        <v>0</v>
      </c>
      <c r="Z237" s="12" t="str">
        <f t="shared" si="50"/>
        <v>Coxa (Ant)</v>
      </c>
      <c r="AA237" s="11">
        <f t="shared" si="50"/>
        <v>0</v>
      </c>
      <c r="AB237" s="12" t="str">
        <f t="shared" si="50"/>
        <v>Coxa (Pos)</v>
      </c>
      <c r="AC237" s="11">
        <f t="shared" si="50"/>
        <v>0</v>
      </c>
      <c r="AD237" s="12" t="str">
        <f t="shared" si="50"/>
        <v>Perna</v>
      </c>
      <c r="AE237" s="11">
        <f t="shared" si="50"/>
        <v>0</v>
      </c>
      <c r="AF237" s="12" t="str">
        <f t="shared" si="50"/>
        <v>Abdominal</v>
      </c>
      <c r="AG237" s="11">
        <f t="shared" si="50"/>
        <v>0</v>
      </c>
    </row>
    <row r="238" spans="1:33" x14ac:dyDescent="0.25">
      <c r="A238" s="344"/>
      <c r="B238" s="11">
        <f t="shared" si="48"/>
        <v>0</v>
      </c>
      <c r="C238" s="11" t="str">
        <f t="shared" si="49"/>
        <v xml:space="preserve"> </v>
      </c>
      <c r="D238" s="11" t="str">
        <f t="shared" si="50"/>
        <v xml:space="preserve">Trapézio </v>
      </c>
      <c r="E238" s="11">
        <f t="shared" si="50"/>
        <v>0</v>
      </c>
      <c r="F238" s="11" t="str">
        <f t="shared" si="50"/>
        <v>Ombro (Cla/Acr)</v>
      </c>
      <c r="G238" s="11">
        <f t="shared" si="50"/>
        <v>0</v>
      </c>
      <c r="H238" s="12" t="str">
        <f t="shared" si="50"/>
        <v>Ombro (Esp)</v>
      </c>
      <c r="I238" s="11">
        <f t="shared" si="50"/>
        <v>0</v>
      </c>
      <c r="J238" s="12" t="str">
        <f t="shared" si="50"/>
        <v>Costa</v>
      </c>
      <c r="K238" s="11">
        <f t="shared" si="50"/>
        <v>0</v>
      </c>
      <c r="L238" s="12" t="str">
        <f t="shared" si="50"/>
        <v>Peito</v>
      </c>
      <c r="M238" s="11">
        <f t="shared" si="50"/>
        <v>0</v>
      </c>
      <c r="N238" s="12" t="str">
        <f t="shared" si="50"/>
        <v>Bíceps</v>
      </c>
      <c r="O238" s="11">
        <f t="shared" si="50"/>
        <v>0</v>
      </c>
      <c r="P238" s="12" t="str">
        <f t="shared" si="50"/>
        <v>Tríceps</v>
      </c>
      <c r="Q238" s="11">
        <f t="shared" si="50"/>
        <v>0</v>
      </c>
      <c r="R238" s="11" t="str">
        <f t="shared" si="50"/>
        <v>AnteBraço</v>
      </c>
      <c r="S238" s="11">
        <f t="shared" si="50"/>
        <v>0</v>
      </c>
      <c r="T238" s="11" t="str">
        <f t="shared" si="50"/>
        <v xml:space="preserve">Glúteo </v>
      </c>
      <c r="U238" s="11">
        <f t="shared" si="50"/>
        <v>0</v>
      </c>
      <c r="V238" s="12" t="str">
        <f t="shared" si="50"/>
        <v xml:space="preserve">Abdutor </v>
      </c>
      <c r="W238" s="11">
        <f t="shared" si="50"/>
        <v>0</v>
      </c>
      <c r="X238" s="12" t="str">
        <f t="shared" si="50"/>
        <v xml:space="preserve">Adutor </v>
      </c>
      <c r="Y238" s="11">
        <f t="shared" si="50"/>
        <v>0</v>
      </c>
      <c r="Z238" s="12" t="str">
        <f t="shared" si="50"/>
        <v>Coxa (Ant)</v>
      </c>
      <c r="AA238" s="11">
        <f t="shared" si="50"/>
        <v>0</v>
      </c>
      <c r="AB238" s="12" t="str">
        <f t="shared" si="50"/>
        <v>Coxa (Pos)</v>
      </c>
      <c r="AC238" s="11">
        <f t="shared" si="50"/>
        <v>0</v>
      </c>
      <c r="AD238" s="12" t="str">
        <f t="shared" si="50"/>
        <v>Perna</v>
      </c>
      <c r="AE238" s="11">
        <f t="shared" si="50"/>
        <v>0</v>
      </c>
      <c r="AF238" s="12" t="str">
        <f t="shared" si="50"/>
        <v>Abdominal</v>
      </c>
      <c r="AG238" s="11">
        <f t="shared" si="50"/>
        <v>0</v>
      </c>
    </row>
    <row r="239" spans="1:33" x14ac:dyDescent="0.25">
      <c r="A239" s="344"/>
      <c r="B239" s="11">
        <f t="shared" si="48"/>
        <v>0</v>
      </c>
      <c r="C239" s="11" t="str">
        <f t="shared" si="49"/>
        <v xml:space="preserve"> </v>
      </c>
      <c r="D239" s="11" t="str">
        <f t="shared" si="50"/>
        <v xml:space="preserve">Trapézio </v>
      </c>
      <c r="E239" s="11">
        <f t="shared" si="50"/>
        <v>0</v>
      </c>
      <c r="F239" s="11" t="str">
        <f t="shared" si="50"/>
        <v>Ombro (Cla/Acr)</v>
      </c>
      <c r="G239" s="11">
        <f t="shared" si="50"/>
        <v>0</v>
      </c>
      <c r="H239" s="12" t="str">
        <f t="shared" si="50"/>
        <v>Ombro (Esp)</v>
      </c>
      <c r="I239" s="11">
        <f t="shared" si="50"/>
        <v>0</v>
      </c>
      <c r="J239" s="12" t="str">
        <f t="shared" si="50"/>
        <v>Costa</v>
      </c>
      <c r="K239" s="11">
        <f t="shared" si="50"/>
        <v>0</v>
      </c>
      <c r="L239" s="12" t="str">
        <f t="shared" si="50"/>
        <v>Peito</v>
      </c>
      <c r="M239" s="11">
        <f t="shared" si="50"/>
        <v>0</v>
      </c>
      <c r="N239" s="12" t="str">
        <f t="shared" si="50"/>
        <v>Bíceps</v>
      </c>
      <c r="O239" s="11">
        <f t="shared" si="50"/>
        <v>0</v>
      </c>
      <c r="P239" s="12" t="str">
        <f t="shared" si="50"/>
        <v>Tríceps</v>
      </c>
      <c r="Q239" s="11">
        <f t="shared" si="50"/>
        <v>0</v>
      </c>
      <c r="R239" s="11" t="str">
        <f t="shared" si="50"/>
        <v>AnteBraço</v>
      </c>
      <c r="S239" s="11">
        <f t="shared" si="50"/>
        <v>0</v>
      </c>
      <c r="T239" s="11" t="str">
        <f t="shared" si="50"/>
        <v xml:space="preserve">Glúteo </v>
      </c>
      <c r="U239" s="11">
        <f t="shared" si="50"/>
        <v>0</v>
      </c>
      <c r="V239" s="12" t="str">
        <f t="shared" si="50"/>
        <v xml:space="preserve">Abdutor </v>
      </c>
      <c r="W239" s="11">
        <f t="shared" si="50"/>
        <v>0</v>
      </c>
      <c r="X239" s="12" t="str">
        <f t="shared" si="50"/>
        <v xml:space="preserve">Adutor </v>
      </c>
      <c r="Y239" s="11">
        <f t="shared" si="50"/>
        <v>0</v>
      </c>
      <c r="Z239" s="12" t="str">
        <f t="shared" si="50"/>
        <v>Coxa (Ant)</v>
      </c>
      <c r="AA239" s="11">
        <f t="shared" si="50"/>
        <v>0</v>
      </c>
      <c r="AB239" s="12" t="str">
        <f t="shared" si="50"/>
        <v>Coxa (Pos)</v>
      </c>
      <c r="AC239" s="11">
        <f t="shared" si="50"/>
        <v>0</v>
      </c>
      <c r="AD239" s="12" t="str">
        <f t="shared" si="50"/>
        <v>Perna</v>
      </c>
      <c r="AE239" s="11">
        <f t="shared" si="50"/>
        <v>0</v>
      </c>
      <c r="AF239" s="12" t="str">
        <f t="shared" si="50"/>
        <v>Abdominal</v>
      </c>
      <c r="AG239" s="11">
        <f t="shared" si="50"/>
        <v>0</v>
      </c>
    </row>
    <row r="240" spans="1:33" x14ac:dyDescent="0.25">
      <c r="A240" s="344"/>
      <c r="B240" s="11">
        <f t="shared" si="48"/>
        <v>0</v>
      </c>
      <c r="C240" s="11" t="str">
        <f t="shared" si="49"/>
        <v xml:space="preserve"> </v>
      </c>
      <c r="D240" s="11" t="str">
        <f t="shared" si="50"/>
        <v xml:space="preserve">Trapézio </v>
      </c>
      <c r="E240" s="11">
        <f t="shared" si="50"/>
        <v>0</v>
      </c>
      <c r="F240" s="11" t="str">
        <f t="shared" si="50"/>
        <v>Ombro (Cla/Acr)</v>
      </c>
      <c r="G240" s="11">
        <f t="shared" si="50"/>
        <v>0</v>
      </c>
      <c r="H240" s="12" t="str">
        <f t="shared" si="50"/>
        <v>Ombro (Esp)</v>
      </c>
      <c r="I240" s="11">
        <f t="shared" si="50"/>
        <v>0</v>
      </c>
      <c r="J240" s="12" t="str">
        <f t="shared" si="50"/>
        <v>Costa</v>
      </c>
      <c r="K240" s="11">
        <f t="shared" si="50"/>
        <v>0</v>
      </c>
      <c r="L240" s="12" t="str">
        <f t="shared" si="50"/>
        <v>Peito</v>
      </c>
      <c r="M240" s="11">
        <f t="shared" si="50"/>
        <v>0</v>
      </c>
      <c r="N240" s="12" t="str">
        <f t="shared" si="50"/>
        <v>Bíceps</v>
      </c>
      <c r="O240" s="11">
        <f t="shared" si="50"/>
        <v>0</v>
      </c>
      <c r="P240" s="12" t="str">
        <f t="shared" si="50"/>
        <v>Tríceps</v>
      </c>
      <c r="Q240" s="11">
        <f t="shared" si="50"/>
        <v>0</v>
      </c>
      <c r="R240" s="11" t="str">
        <f t="shared" si="50"/>
        <v>AnteBraço</v>
      </c>
      <c r="S240" s="11">
        <f t="shared" si="50"/>
        <v>0</v>
      </c>
      <c r="T240" s="11" t="str">
        <f t="shared" si="50"/>
        <v xml:space="preserve">Glúteo </v>
      </c>
      <c r="U240" s="11">
        <f t="shared" si="50"/>
        <v>0</v>
      </c>
      <c r="V240" s="12" t="str">
        <f t="shared" si="50"/>
        <v xml:space="preserve">Abdutor </v>
      </c>
      <c r="W240" s="11">
        <f t="shared" si="50"/>
        <v>0</v>
      </c>
      <c r="X240" s="12" t="str">
        <f t="shared" si="50"/>
        <v xml:space="preserve">Adutor </v>
      </c>
      <c r="Y240" s="11">
        <f t="shared" si="50"/>
        <v>0</v>
      </c>
      <c r="Z240" s="12" t="str">
        <f t="shared" si="50"/>
        <v>Coxa (Ant)</v>
      </c>
      <c r="AA240" s="11">
        <f t="shared" si="50"/>
        <v>0</v>
      </c>
      <c r="AB240" s="12" t="str">
        <f t="shared" si="50"/>
        <v>Coxa (Pos)</v>
      </c>
      <c r="AC240" s="11">
        <f t="shared" si="50"/>
        <v>0</v>
      </c>
      <c r="AD240" s="12" t="str">
        <f t="shared" si="50"/>
        <v>Perna</v>
      </c>
      <c r="AE240" s="11">
        <f t="shared" si="50"/>
        <v>0</v>
      </c>
      <c r="AF240" s="12" t="str">
        <f t="shared" si="50"/>
        <v>Abdominal</v>
      </c>
      <c r="AG240" s="11">
        <f t="shared" si="50"/>
        <v>0</v>
      </c>
    </row>
  </sheetData>
  <sheetProtection password="CE24" sheet="1" objects="1" scenarios="1"/>
  <protectedRanges>
    <protectedRange sqref="E24:E40 E44:E60 E64:E80 E84:E100 E104:E120 E124:E140 E144:E160 E164:E180 E184:E200 E204:E220 E224:E240 E4:E20" name="Intervalo1"/>
    <protectedRange sqref="G24:G40 G44:G60 G64:G80 G84:G100 G104:G120 G124:G140 G144:G160 G164:G180 G184:G200 G204:G220 G224:G240 G4:G20" name="Intervalo2"/>
    <protectedRange sqref="I24:I40 I44:I60 I64:I80 I84:I100 I104:I120 I124:I140 I144:I160 I164:I180 I184:I200 I204:I220 I224:I240 I4:I20" name="Intervalo3"/>
    <protectedRange sqref="K24:K40 K44:K60 K64:K80 K84:K100 K104:K120 K124:K140 K144:K160 K164:K180 K184:K200 K204:K220 K224:K240 K4:K20" name="Intervalo4_1"/>
    <protectedRange sqref="M24:M40 M44:M60 M64:M80 M84:M100 M104:M120 M124:M140 M144:M160 M164:M180 M184:M200 M204:M220 M224:M240 M4:M20" name="Intervalo5"/>
    <protectedRange sqref="O24:O40 O44:O60 O64:O80 O84:O100 O104:O120 O124:O140 O144:O160 O164:O180 O184:O200 O204:O220 O224:O240 O4:O20" name="Intervalo6"/>
    <protectedRange sqref="Q24:Q40 Q44:Q60 Q64:Q80 Q84:Q100 Q104:Q120 Q124:Q140 Q144:Q160 Q164:Q180 Q184:Q200 Q204:Q220 Q224:Q240 Q4:Q20" name="Intervalo7"/>
    <protectedRange sqref="S24:S40 S44:S60 S64:S80 S84:S100 S104:S120 S124:S140 S144:S160 S164:S180 S184:S200 S204:S220 S224:S240 S4:S20" name="Intervalo8"/>
    <protectedRange sqref="U24:U40 U44:U60 U64:U80 U84:U100 U104:U120 U124:U140 U144:U160 U164:U180 U184:U200 U204:U220 U224:U240 U4:U20" name="Intervalo9"/>
    <protectedRange sqref="W24:W40 W44:W60 W64:W80 W84:W100 W104:W120 W124:W140 W144:W160 W164:W180 W184:W200 W204:W220 W224:W240 W4:W20" name="Intervalo10"/>
    <protectedRange sqref="Y24:Y40 Y44:Y60 Y64:Y80 Y84:Y100 Y104:Y120 Y124:Y140 Y144:Y160 Y164:Y180 Y184:Y200 Y204:Y220 Y224:Y240 Y4:Y20" name="Intervalo11"/>
    <protectedRange sqref="AA4:AA20 AA24:AA40 AA44:AA60 AA64:AA80 AA84:AA100 AA104:AA120 AA124:AA140 AA144:AA160 AA164:AA180 AA184:AA200 AA204:AA220 AA224:AA240" name="Intervalo12"/>
    <protectedRange sqref="AC24:AC40 AC44:AC60 AC64:AC80 AC84:AC100 AC104:AC120 AC124:AC140 AC144:AC160 AC164:AC180 AC184:AC200 AC204:AC220 AC224:AC240 AC4:AC20" name="Intervalo13"/>
    <protectedRange sqref="AE24:AE40 AE44:AE60 AE64:AE80 AE84:AE100 AE104:AE120 AE124:AE140 AE144:AE160 AE164:AE180 AE184:AE200 AE204:AE220 AE224:AE240 AE4:AE20" name="Intervalo14"/>
    <protectedRange sqref="AG24:AG40 AG44:AG60 AG64:AG80 AG84:AG100 AG104:AG120 AG124:AG140 AG144:AG160 AG164:AG180 AG184:AG200 AG204:AG220 AG224:AG240 AG4:AG20" name="Intervalo15"/>
  </protectedRanges>
  <mergeCells count="205">
    <mergeCell ref="AB222:AC222"/>
    <mergeCell ref="AD222:AE222"/>
    <mergeCell ref="AF222:AG222"/>
    <mergeCell ref="B223:C223"/>
    <mergeCell ref="A224:A240"/>
    <mergeCell ref="P222:Q222"/>
    <mergeCell ref="R222:S222"/>
    <mergeCell ref="T222:U222"/>
    <mergeCell ref="V222:W222"/>
    <mergeCell ref="X222:Y222"/>
    <mergeCell ref="Z222:AA222"/>
    <mergeCell ref="D222:E222"/>
    <mergeCell ref="F222:G222"/>
    <mergeCell ref="H222:I222"/>
    <mergeCell ref="J222:K222"/>
    <mergeCell ref="L222:M222"/>
    <mergeCell ref="N222:O222"/>
    <mergeCell ref="AD202:AE202"/>
    <mergeCell ref="AF202:AG202"/>
    <mergeCell ref="B203:C203"/>
    <mergeCell ref="A204:A220"/>
    <mergeCell ref="N202:O202"/>
    <mergeCell ref="P202:Q202"/>
    <mergeCell ref="R202:S202"/>
    <mergeCell ref="T202:U202"/>
    <mergeCell ref="V202:W202"/>
    <mergeCell ref="X202:Y202"/>
    <mergeCell ref="AB182:AC182"/>
    <mergeCell ref="AD182:AE182"/>
    <mergeCell ref="AF182:AG182"/>
    <mergeCell ref="B183:C183"/>
    <mergeCell ref="A184:A200"/>
    <mergeCell ref="D202:E202"/>
    <mergeCell ref="F202:G202"/>
    <mergeCell ref="H202:I202"/>
    <mergeCell ref="J202:K202"/>
    <mergeCell ref="L202:M202"/>
    <mergeCell ref="P182:Q182"/>
    <mergeCell ref="R182:S182"/>
    <mergeCell ref="T182:U182"/>
    <mergeCell ref="V182:W182"/>
    <mergeCell ref="X182:Y182"/>
    <mergeCell ref="Z182:AA182"/>
    <mergeCell ref="D182:E182"/>
    <mergeCell ref="F182:G182"/>
    <mergeCell ref="H182:I182"/>
    <mergeCell ref="J182:K182"/>
    <mergeCell ref="L182:M182"/>
    <mergeCell ref="N182:O182"/>
    <mergeCell ref="Z202:AA202"/>
    <mergeCell ref="AB202:AC202"/>
    <mergeCell ref="AD162:AE162"/>
    <mergeCell ref="AF162:AG162"/>
    <mergeCell ref="B163:C163"/>
    <mergeCell ref="A164:A180"/>
    <mergeCell ref="N162:O162"/>
    <mergeCell ref="P162:Q162"/>
    <mergeCell ref="R162:S162"/>
    <mergeCell ref="T162:U162"/>
    <mergeCell ref="V162:W162"/>
    <mergeCell ref="X162:Y162"/>
    <mergeCell ref="AB142:AC142"/>
    <mergeCell ref="AD142:AE142"/>
    <mergeCell ref="AF142:AG142"/>
    <mergeCell ref="B143:C143"/>
    <mergeCell ref="A144:A160"/>
    <mergeCell ref="D162:E162"/>
    <mergeCell ref="F162:G162"/>
    <mergeCell ref="H162:I162"/>
    <mergeCell ref="J162:K162"/>
    <mergeCell ref="L162:M162"/>
    <mergeCell ref="P142:Q142"/>
    <mergeCell ref="R142:S142"/>
    <mergeCell ref="T142:U142"/>
    <mergeCell ref="V142:W142"/>
    <mergeCell ref="X142:Y142"/>
    <mergeCell ref="Z142:AA142"/>
    <mergeCell ref="D142:E142"/>
    <mergeCell ref="F142:G142"/>
    <mergeCell ref="H142:I142"/>
    <mergeCell ref="J142:K142"/>
    <mergeCell ref="L142:M142"/>
    <mergeCell ref="N142:O142"/>
    <mergeCell ref="Z162:AA162"/>
    <mergeCell ref="AB162:AC162"/>
    <mergeCell ref="AD122:AE122"/>
    <mergeCell ref="AF122:AG122"/>
    <mergeCell ref="B123:C123"/>
    <mergeCell ref="A124:A140"/>
    <mergeCell ref="N122:O122"/>
    <mergeCell ref="P122:Q122"/>
    <mergeCell ref="R122:S122"/>
    <mergeCell ref="T122:U122"/>
    <mergeCell ref="V122:W122"/>
    <mergeCell ref="X122:Y122"/>
    <mergeCell ref="AB102:AC102"/>
    <mergeCell ref="AD102:AE102"/>
    <mergeCell ref="AF102:AG102"/>
    <mergeCell ref="B103:C103"/>
    <mergeCell ref="A104:A120"/>
    <mergeCell ref="D122:E122"/>
    <mergeCell ref="F122:G122"/>
    <mergeCell ref="H122:I122"/>
    <mergeCell ref="J122:K122"/>
    <mergeCell ref="L122:M122"/>
    <mergeCell ref="P102:Q102"/>
    <mergeCell ref="R102:S102"/>
    <mergeCell ref="T102:U102"/>
    <mergeCell ref="V102:W102"/>
    <mergeCell ref="X102:Y102"/>
    <mergeCell ref="Z102:AA102"/>
    <mergeCell ref="D102:E102"/>
    <mergeCell ref="F102:G102"/>
    <mergeCell ref="H102:I102"/>
    <mergeCell ref="J102:K102"/>
    <mergeCell ref="L102:M102"/>
    <mergeCell ref="N102:O102"/>
    <mergeCell ref="Z122:AA122"/>
    <mergeCell ref="AB122:AC122"/>
    <mergeCell ref="AD82:AE82"/>
    <mergeCell ref="AF82:AG82"/>
    <mergeCell ref="B83:C83"/>
    <mergeCell ref="A84:A100"/>
    <mergeCell ref="N82:O82"/>
    <mergeCell ref="P82:Q82"/>
    <mergeCell ref="R82:S82"/>
    <mergeCell ref="T82:U82"/>
    <mergeCell ref="V82:W82"/>
    <mergeCell ref="X82:Y82"/>
    <mergeCell ref="AB62:AC62"/>
    <mergeCell ref="AD62:AE62"/>
    <mergeCell ref="AF62:AG62"/>
    <mergeCell ref="B63:C63"/>
    <mergeCell ref="A64:A80"/>
    <mergeCell ref="D82:E82"/>
    <mergeCell ref="F82:G82"/>
    <mergeCell ref="H82:I82"/>
    <mergeCell ref="J82:K82"/>
    <mergeCell ref="L82:M82"/>
    <mergeCell ref="P62:Q62"/>
    <mergeCell ref="R62:S62"/>
    <mergeCell ref="T62:U62"/>
    <mergeCell ref="V62:W62"/>
    <mergeCell ref="X62:Y62"/>
    <mergeCell ref="Z62:AA62"/>
    <mergeCell ref="D62:E62"/>
    <mergeCell ref="F62:G62"/>
    <mergeCell ref="H62:I62"/>
    <mergeCell ref="J62:K62"/>
    <mergeCell ref="L62:M62"/>
    <mergeCell ref="N62:O62"/>
    <mergeCell ref="Z82:AA82"/>
    <mergeCell ref="AB82:AC82"/>
    <mergeCell ref="AD42:AE42"/>
    <mergeCell ref="AF42:AG42"/>
    <mergeCell ref="B43:C43"/>
    <mergeCell ref="A44:A60"/>
    <mergeCell ref="N42:O42"/>
    <mergeCell ref="P42:Q42"/>
    <mergeCell ref="R42:S42"/>
    <mergeCell ref="T42:U42"/>
    <mergeCell ref="V42:W42"/>
    <mergeCell ref="X42:Y42"/>
    <mergeCell ref="A24:A40"/>
    <mergeCell ref="D42:E42"/>
    <mergeCell ref="F42:G42"/>
    <mergeCell ref="H42:I42"/>
    <mergeCell ref="J42:K42"/>
    <mergeCell ref="L42:M42"/>
    <mergeCell ref="X22:Y22"/>
    <mergeCell ref="Z22:AA22"/>
    <mergeCell ref="AB22:AC22"/>
    <mergeCell ref="Z42:AA42"/>
    <mergeCell ref="AB42:AC42"/>
    <mergeCell ref="AD22:AE22"/>
    <mergeCell ref="AF22:AG22"/>
    <mergeCell ref="B23:C23"/>
    <mergeCell ref="L22:M22"/>
    <mergeCell ref="N22:O22"/>
    <mergeCell ref="P22:Q22"/>
    <mergeCell ref="R22:S22"/>
    <mergeCell ref="T22:U22"/>
    <mergeCell ref="V22:W22"/>
    <mergeCell ref="B3:C3"/>
    <mergeCell ref="A4:A20"/>
    <mergeCell ref="D22:E22"/>
    <mergeCell ref="F22:G22"/>
    <mergeCell ref="H22:I22"/>
    <mergeCell ref="J22:K22"/>
    <mergeCell ref="V2:W2"/>
    <mergeCell ref="X2:Y2"/>
    <mergeCell ref="Z2:AA2"/>
    <mergeCell ref="AB2:AC2"/>
    <mergeCell ref="AD2:AE2"/>
    <mergeCell ref="AF2:AG2"/>
    <mergeCell ref="A1:AG1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opLeftCell="A2" workbookViewId="0">
      <selection activeCell="B3" sqref="B3:C3"/>
    </sheetView>
  </sheetViews>
  <sheetFormatPr defaultRowHeight="15" x14ac:dyDescent="0.25"/>
  <sheetData>
    <row r="2" spans="1:9" x14ac:dyDescent="0.25">
      <c r="A2" s="11" t="s">
        <v>40</v>
      </c>
      <c r="B2" s="11" t="s">
        <v>107</v>
      </c>
      <c r="C2" s="11"/>
      <c r="D2" s="341" t="str">
        <f>Cárdio!B3</f>
        <v>Bicicleta Ergométrica</v>
      </c>
      <c r="E2" s="341"/>
      <c r="F2" s="341" t="str">
        <f>Cárdio!D3</f>
        <v>Esteira</v>
      </c>
      <c r="G2" s="341"/>
      <c r="H2" s="341" t="str">
        <f>Cárdio!F3</f>
        <v>Elíptico</v>
      </c>
      <c r="I2" s="341"/>
    </row>
    <row r="3" spans="1:9" x14ac:dyDescent="0.25">
      <c r="A3" s="11"/>
      <c r="B3" s="343">
        <f>Planilha!D147</f>
        <v>0</v>
      </c>
      <c r="C3" s="343"/>
      <c r="D3" s="154"/>
      <c r="E3" s="154"/>
      <c r="F3" s="154"/>
      <c r="G3" s="154"/>
      <c r="H3" s="154"/>
      <c r="I3" s="154"/>
    </row>
    <row r="4" spans="1:9" x14ac:dyDescent="0.25">
      <c r="A4" s="344">
        <v>1</v>
      </c>
      <c r="B4" s="11">
        <f>B3</f>
        <v>0</v>
      </c>
      <c r="C4" s="11" t="b">
        <f t="shared" ref="C4:C10" si="0">IF(AND(B4=D4),E4,IF(AND(B4=F4),G4,IF(AND(B4=H4),I4)))</f>
        <v>0</v>
      </c>
      <c r="D4" s="11" t="str">
        <f>Cárdio!B4</f>
        <v>Bicicleta Ergométrica</v>
      </c>
      <c r="E4" s="11">
        <f>Cárdio!C4</f>
        <v>0</v>
      </c>
      <c r="F4" s="11" t="str">
        <f>Cárdio!D4</f>
        <v>Esteira</v>
      </c>
      <c r="G4" s="11">
        <f>Cárdio!E4</f>
        <v>0</v>
      </c>
      <c r="H4" s="12" t="str">
        <f>Cárdio!F4</f>
        <v>Elíptico</v>
      </c>
      <c r="I4" s="11">
        <f>Cárdio!G4</f>
        <v>0</v>
      </c>
    </row>
    <row r="5" spans="1:9" x14ac:dyDescent="0.25">
      <c r="A5" s="344"/>
      <c r="B5" s="11">
        <f t="shared" ref="B5:B10" si="1">B4</f>
        <v>0</v>
      </c>
      <c r="C5" s="11" t="b">
        <f t="shared" si="0"/>
        <v>0</v>
      </c>
      <c r="D5" s="11" t="str">
        <f>Cárdio!B5</f>
        <v>Bicicleta Ergométrica</v>
      </c>
      <c r="E5" s="11">
        <f>Cárdio!C5</f>
        <v>0</v>
      </c>
      <c r="F5" s="11" t="str">
        <f>Cárdio!D5</f>
        <v>Esteira</v>
      </c>
      <c r="G5" s="11">
        <f>Cárdio!E5</f>
        <v>0</v>
      </c>
      <c r="H5" s="12" t="str">
        <f>Cárdio!F5</f>
        <v>Elíptico</v>
      </c>
      <c r="I5" s="11">
        <f>Cárdio!G5</f>
        <v>0</v>
      </c>
    </row>
    <row r="6" spans="1:9" x14ac:dyDescent="0.25">
      <c r="A6" s="344"/>
      <c r="B6" s="11">
        <f t="shared" si="1"/>
        <v>0</v>
      </c>
      <c r="C6" s="11" t="b">
        <f t="shared" si="0"/>
        <v>0</v>
      </c>
      <c r="D6" s="11" t="str">
        <f>Cárdio!B6</f>
        <v>Bicicleta Ergométrica</v>
      </c>
      <c r="E6" s="11">
        <f>Cárdio!C6</f>
        <v>0</v>
      </c>
      <c r="F6" s="11" t="str">
        <f>Cárdio!D6</f>
        <v>Esteira</v>
      </c>
      <c r="G6" s="11">
        <f>Cárdio!E6</f>
        <v>0</v>
      </c>
      <c r="H6" s="12" t="str">
        <f>Cárdio!F6</f>
        <v>Elíptico</v>
      </c>
      <c r="I6" s="11">
        <f>Cárdio!G6</f>
        <v>0</v>
      </c>
    </row>
    <row r="7" spans="1:9" x14ac:dyDescent="0.25">
      <c r="A7" s="344"/>
      <c r="B7" s="11">
        <f t="shared" si="1"/>
        <v>0</v>
      </c>
      <c r="C7" s="11" t="b">
        <f t="shared" si="0"/>
        <v>0</v>
      </c>
      <c r="D7" s="11" t="str">
        <f>Cárdio!B7</f>
        <v>Bicicleta Ergométrica</v>
      </c>
      <c r="E7" s="11">
        <f>Cárdio!C7</f>
        <v>0</v>
      </c>
      <c r="F7" s="11" t="str">
        <f>Cárdio!D7</f>
        <v>Esteira</v>
      </c>
      <c r="G7" s="11">
        <f>Cárdio!E7</f>
        <v>0</v>
      </c>
      <c r="H7" s="12" t="str">
        <f>Cárdio!F7</f>
        <v>Elíptico</v>
      </c>
      <c r="I7" s="11">
        <f>Cárdio!G7</f>
        <v>0</v>
      </c>
    </row>
    <row r="8" spans="1:9" x14ac:dyDescent="0.25">
      <c r="A8" s="344"/>
      <c r="B8" s="11">
        <f t="shared" si="1"/>
        <v>0</v>
      </c>
      <c r="C8" s="11" t="b">
        <f t="shared" si="0"/>
        <v>0</v>
      </c>
      <c r="D8" s="11" t="str">
        <f>Cárdio!B8</f>
        <v>Bicicleta Ergométrica</v>
      </c>
      <c r="E8" s="11">
        <f>Cárdio!C8</f>
        <v>0</v>
      </c>
      <c r="F8" s="11" t="str">
        <f>Cárdio!D8</f>
        <v>Esteira</v>
      </c>
      <c r="G8" s="11">
        <f>Cárdio!E8</f>
        <v>0</v>
      </c>
      <c r="H8" s="12" t="str">
        <f>Cárdio!F8</f>
        <v>Elíptico</v>
      </c>
      <c r="I8" s="11">
        <f>Cárdio!G8</f>
        <v>0</v>
      </c>
    </row>
    <row r="9" spans="1:9" x14ac:dyDescent="0.25">
      <c r="A9" s="344"/>
      <c r="B9" s="11">
        <f t="shared" si="1"/>
        <v>0</v>
      </c>
      <c r="C9" s="11" t="b">
        <f t="shared" si="0"/>
        <v>0</v>
      </c>
      <c r="D9" s="11" t="str">
        <f>Cárdio!B9</f>
        <v>Bicicleta Ergométrica</v>
      </c>
      <c r="E9" s="11">
        <f>Cárdio!C9</f>
        <v>0</v>
      </c>
      <c r="F9" s="11" t="str">
        <f>Cárdio!D9</f>
        <v>Esteira</v>
      </c>
      <c r="G9" s="11">
        <f>Cárdio!E9</f>
        <v>0</v>
      </c>
      <c r="H9" s="12" t="str">
        <f>Cárdio!F9</f>
        <v>Elíptico</v>
      </c>
      <c r="I9" s="11">
        <f>Cárdio!G9</f>
        <v>0</v>
      </c>
    </row>
    <row r="10" spans="1:9" x14ac:dyDescent="0.25">
      <c r="A10" s="344"/>
      <c r="B10" s="11">
        <f t="shared" si="1"/>
        <v>0</v>
      </c>
      <c r="C10" s="11" t="b">
        <f t="shared" si="0"/>
        <v>0</v>
      </c>
      <c r="D10" s="11" t="str">
        <f>Cárdio!B10</f>
        <v>Bicicleta Ergométrica</v>
      </c>
      <c r="E10" s="11">
        <f>Cárdio!C10</f>
        <v>0</v>
      </c>
      <c r="F10" s="11" t="str">
        <f>Cárdio!D10</f>
        <v>Esteira</v>
      </c>
      <c r="G10" s="11">
        <f>Cárdio!E10</f>
        <v>0</v>
      </c>
      <c r="H10" s="12" t="str">
        <f>Cárdio!F10</f>
        <v>Elíptico</v>
      </c>
      <c r="I10" s="11">
        <f>Cárdio!G10</f>
        <v>0</v>
      </c>
    </row>
    <row r="11" spans="1:9" ht="36" x14ac:dyDescent="0.25">
      <c r="A11" s="155"/>
      <c r="B11" s="11"/>
      <c r="C11" s="11"/>
      <c r="D11" s="11"/>
      <c r="E11" s="11"/>
      <c r="F11" s="11"/>
      <c r="G11" s="11"/>
      <c r="H11" s="11"/>
      <c r="I11" s="11"/>
    </row>
    <row r="12" spans="1:9" x14ac:dyDescent="0.25">
      <c r="A12" s="11" t="s">
        <v>40</v>
      </c>
      <c r="B12" s="11" t="s">
        <v>41</v>
      </c>
      <c r="C12" s="11"/>
      <c r="D12" s="341" t="str">
        <f>D2</f>
        <v>Bicicleta Ergométrica</v>
      </c>
      <c r="E12" s="341"/>
      <c r="F12" s="341" t="str">
        <f>F2</f>
        <v>Esteira</v>
      </c>
      <c r="G12" s="341"/>
      <c r="H12" s="341" t="str">
        <f>H2</f>
        <v>Elíptico</v>
      </c>
      <c r="I12" s="341"/>
    </row>
    <row r="13" spans="1:9" x14ac:dyDescent="0.25">
      <c r="A13" s="11"/>
      <c r="B13" s="343">
        <f>Planilha!D148</f>
        <v>0</v>
      </c>
      <c r="C13" s="343"/>
      <c r="D13" s="154"/>
      <c r="E13" s="154"/>
      <c r="F13" s="154"/>
      <c r="G13" s="154"/>
      <c r="H13" s="154"/>
      <c r="I13" s="154"/>
    </row>
    <row r="14" spans="1:9" x14ac:dyDescent="0.25">
      <c r="A14" s="344">
        <v>2</v>
      </c>
      <c r="B14" s="11">
        <f>B13</f>
        <v>0</v>
      </c>
      <c r="C14" s="11" t="b">
        <f>IF(AND(B14=D14),E14,IF(AND(B14=F14),G14,IF(AND(B14=H14),I14)))</f>
        <v>0</v>
      </c>
      <c r="D14" s="11" t="str">
        <f t="shared" ref="D14:I20" si="2">D4</f>
        <v>Bicicleta Ergométrica</v>
      </c>
      <c r="E14" s="11">
        <f t="shared" si="2"/>
        <v>0</v>
      </c>
      <c r="F14" s="11" t="str">
        <f t="shared" si="2"/>
        <v>Esteira</v>
      </c>
      <c r="G14" s="11">
        <f t="shared" si="2"/>
        <v>0</v>
      </c>
      <c r="H14" s="12" t="str">
        <f t="shared" si="2"/>
        <v>Elíptico</v>
      </c>
      <c r="I14" s="11">
        <f t="shared" si="2"/>
        <v>0</v>
      </c>
    </row>
    <row r="15" spans="1:9" x14ac:dyDescent="0.25">
      <c r="A15" s="344"/>
      <c r="B15" s="11">
        <f t="shared" ref="B15:B20" si="3">B14</f>
        <v>0</v>
      </c>
      <c r="C15" s="11" t="b">
        <f t="shared" ref="C15:C20" si="4">IF(AND(B15=D15),E15,IF(AND(B15=F15),G15,IF(AND(B15=H15),I15)))</f>
        <v>0</v>
      </c>
      <c r="D15" s="11" t="str">
        <f t="shared" si="2"/>
        <v>Bicicleta Ergométrica</v>
      </c>
      <c r="E15" s="11">
        <f t="shared" si="2"/>
        <v>0</v>
      </c>
      <c r="F15" s="11" t="str">
        <f t="shared" si="2"/>
        <v>Esteira</v>
      </c>
      <c r="G15" s="11">
        <f t="shared" si="2"/>
        <v>0</v>
      </c>
      <c r="H15" s="12" t="str">
        <f t="shared" si="2"/>
        <v>Elíptico</v>
      </c>
      <c r="I15" s="11">
        <f t="shared" si="2"/>
        <v>0</v>
      </c>
    </row>
    <row r="16" spans="1:9" x14ac:dyDescent="0.25">
      <c r="A16" s="344"/>
      <c r="B16" s="11">
        <f t="shared" si="3"/>
        <v>0</v>
      </c>
      <c r="C16" s="11" t="b">
        <f t="shared" si="4"/>
        <v>0</v>
      </c>
      <c r="D16" s="11" t="str">
        <f t="shared" si="2"/>
        <v>Bicicleta Ergométrica</v>
      </c>
      <c r="E16" s="11">
        <f t="shared" si="2"/>
        <v>0</v>
      </c>
      <c r="F16" s="11" t="str">
        <f t="shared" si="2"/>
        <v>Esteira</v>
      </c>
      <c r="G16" s="11">
        <f t="shared" si="2"/>
        <v>0</v>
      </c>
      <c r="H16" s="12" t="str">
        <f t="shared" si="2"/>
        <v>Elíptico</v>
      </c>
      <c r="I16" s="11">
        <f t="shared" si="2"/>
        <v>0</v>
      </c>
    </row>
    <row r="17" spans="1:9" x14ac:dyDescent="0.25">
      <c r="A17" s="344"/>
      <c r="B17" s="11">
        <f t="shared" si="3"/>
        <v>0</v>
      </c>
      <c r="C17" s="11" t="b">
        <f t="shared" si="4"/>
        <v>0</v>
      </c>
      <c r="D17" s="11" t="str">
        <f t="shared" si="2"/>
        <v>Bicicleta Ergométrica</v>
      </c>
      <c r="E17" s="11">
        <f t="shared" si="2"/>
        <v>0</v>
      </c>
      <c r="F17" s="11" t="str">
        <f t="shared" si="2"/>
        <v>Esteira</v>
      </c>
      <c r="G17" s="11">
        <f t="shared" si="2"/>
        <v>0</v>
      </c>
      <c r="H17" s="12" t="str">
        <f t="shared" si="2"/>
        <v>Elíptico</v>
      </c>
      <c r="I17" s="11">
        <f t="shared" si="2"/>
        <v>0</v>
      </c>
    </row>
    <row r="18" spans="1:9" x14ac:dyDescent="0.25">
      <c r="A18" s="344"/>
      <c r="B18" s="11">
        <f t="shared" si="3"/>
        <v>0</v>
      </c>
      <c r="C18" s="11" t="b">
        <f t="shared" si="4"/>
        <v>0</v>
      </c>
      <c r="D18" s="11" t="str">
        <f t="shared" si="2"/>
        <v>Bicicleta Ergométrica</v>
      </c>
      <c r="E18" s="11">
        <f t="shared" si="2"/>
        <v>0</v>
      </c>
      <c r="F18" s="11" t="str">
        <f t="shared" si="2"/>
        <v>Esteira</v>
      </c>
      <c r="G18" s="11">
        <f t="shared" si="2"/>
        <v>0</v>
      </c>
      <c r="H18" s="12" t="str">
        <f t="shared" si="2"/>
        <v>Elíptico</v>
      </c>
      <c r="I18" s="11">
        <f t="shared" si="2"/>
        <v>0</v>
      </c>
    </row>
    <row r="19" spans="1:9" x14ac:dyDescent="0.25">
      <c r="A19" s="344"/>
      <c r="B19" s="11">
        <f t="shared" si="3"/>
        <v>0</v>
      </c>
      <c r="C19" s="11" t="b">
        <f t="shared" si="4"/>
        <v>0</v>
      </c>
      <c r="D19" s="11" t="str">
        <f t="shared" si="2"/>
        <v>Bicicleta Ergométrica</v>
      </c>
      <c r="E19" s="11">
        <f t="shared" si="2"/>
        <v>0</v>
      </c>
      <c r="F19" s="11" t="str">
        <f t="shared" si="2"/>
        <v>Esteira</v>
      </c>
      <c r="G19" s="11">
        <f t="shared" si="2"/>
        <v>0</v>
      </c>
      <c r="H19" s="12" t="str">
        <f t="shared" si="2"/>
        <v>Elíptico</v>
      </c>
      <c r="I19" s="11">
        <f t="shared" si="2"/>
        <v>0</v>
      </c>
    </row>
    <row r="20" spans="1:9" x14ac:dyDescent="0.25">
      <c r="A20" s="344"/>
      <c r="B20" s="11">
        <f t="shared" si="3"/>
        <v>0</v>
      </c>
      <c r="C20" s="11" t="b">
        <f t="shared" si="4"/>
        <v>0</v>
      </c>
      <c r="D20" s="11" t="str">
        <f t="shared" si="2"/>
        <v>Bicicleta Ergométrica</v>
      </c>
      <c r="E20" s="11">
        <f t="shared" si="2"/>
        <v>0</v>
      </c>
      <c r="F20" s="11" t="str">
        <f t="shared" si="2"/>
        <v>Esteira</v>
      </c>
      <c r="G20" s="11">
        <f t="shared" si="2"/>
        <v>0</v>
      </c>
      <c r="H20" s="12" t="str">
        <f t="shared" si="2"/>
        <v>Elíptico</v>
      </c>
      <c r="I20" s="11">
        <f t="shared" si="2"/>
        <v>0</v>
      </c>
    </row>
    <row r="21" spans="1:9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A22" s="11" t="s">
        <v>40</v>
      </c>
      <c r="B22" s="11" t="s">
        <v>41</v>
      </c>
      <c r="C22" s="11"/>
      <c r="D22" s="341" t="str">
        <f>D12</f>
        <v>Bicicleta Ergométrica</v>
      </c>
      <c r="E22" s="341"/>
      <c r="F22" s="341" t="str">
        <f>F12</f>
        <v>Esteira</v>
      </c>
      <c r="G22" s="341"/>
      <c r="H22" s="341" t="str">
        <f>H12</f>
        <v>Elíptico</v>
      </c>
      <c r="I22" s="341"/>
    </row>
    <row r="23" spans="1:9" x14ac:dyDescent="0.25">
      <c r="A23" s="11"/>
      <c r="B23" s="343">
        <f>Planilha!D149</f>
        <v>0</v>
      </c>
      <c r="C23" s="343"/>
      <c r="D23" s="154"/>
      <c r="E23" s="154"/>
      <c r="F23" s="154"/>
      <c r="G23" s="154"/>
      <c r="H23" s="154"/>
      <c r="I23" s="154"/>
    </row>
    <row r="24" spans="1:9" x14ac:dyDescent="0.25">
      <c r="A24" s="344">
        <v>3</v>
      </c>
      <c r="B24" s="11">
        <f>B23</f>
        <v>0</v>
      </c>
      <c r="C24" s="11" t="b">
        <f>IF(AND(B24=D24),E24,IF(AND(B24=F24),G24,IF(AND(B24=H24),I24)))</f>
        <v>0</v>
      </c>
      <c r="D24" s="11" t="str">
        <f t="shared" ref="D24:I30" si="5">D14</f>
        <v>Bicicleta Ergométrica</v>
      </c>
      <c r="E24" s="11">
        <f t="shared" si="5"/>
        <v>0</v>
      </c>
      <c r="F24" s="11" t="str">
        <f t="shared" si="5"/>
        <v>Esteira</v>
      </c>
      <c r="G24" s="11">
        <f t="shared" si="5"/>
        <v>0</v>
      </c>
      <c r="H24" s="12" t="str">
        <f t="shared" si="5"/>
        <v>Elíptico</v>
      </c>
      <c r="I24" s="11">
        <f t="shared" si="5"/>
        <v>0</v>
      </c>
    </row>
    <row r="25" spans="1:9" x14ac:dyDescent="0.25">
      <c r="A25" s="344"/>
      <c r="B25" s="11">
        <f t="shared" ref="B25:B30" si="6">B24</f>
        <v>0</v>
      </c>
      <c r="C25" s="11" t="b">
        <f t="shared" ref="C25:C30" si="7">IF(AND(B25=D25),E25,IF(AND(B25=F25),G25,IF(AND(B25=H25),I25)))</f>
        <v>0</v>
      </c>
      <c r="D25" s="11" t="str">
        <f t="shared" si="5"/>
        <v>Bicicleta Ergométrica</v>
      </c>
      <c r="E25" s="11">
        <f t="shared" si="5"/>
        <v>0</v>
      </c>
      <c r="F25" s="11" t="str">
        <f t="shared" si="5"/>
        <v>Esteira</v>
      </c>
      <c r="G25" s="11">
        <f t="shared" si="5"/>
        <v>0</v>
      </c>
      <c r="H25" s="12" t="str">
        <f t="shared" si="5"/>
        <v>Elíptico</v>
      </c>
      <c r="I25" s="11">
        <f t="shared" si="5"/>
        <v>0</v>
      </c>
    </row>
    <row r="26" spans="1:9" x14ac:dyDescent="0.25">
      <c r="A26" s="344"/>
      <c r="B26" s="11">
        <f t="shared" si="6"/>
        <v>0</v>
      </c>
      <c r="C26" s="11" t="b">
        <f t="shared" si="7"/>
        <v>0</v>
      </c>
      <c r="D26" s="11" t="str">
        <f t="shared" si="5"/>
        <v>Bicicleta Ergométrica</v>
      </c>
      <c r="E26" s="11">
        <f t="shared" si="5"/>
        <v>0</v>
      </c>
      <c r="F26" s="11" t="str">
        <f t="shared" si="5"/>
        <v>Esteira</v>
      </c>
      <c r="G26" s="11">
        <f t="shared" si="5"/>
        <v>0</v>
      </c>
      <c r="H26" s="12" t="str">
        <f t="shared" si="5"/>
        <v>Elíptico</v>
      </c>
      <c r="I26" s="11">
        <f t="shared" si="5"/>
        <v>0</v>
      </c>
    </row>
    <row r="27" spans="1:9" x14ac:dyDescent="0.25">
      <c r="A27" s="344"/>
      <c r="B27" s="11">
        <f t="shared" si="6"/>
        <v>0</v>
      </c>
      <c r="C27" s="11" t="b">
        <f t="shared" si="7"/>
        <v>0</v>
      </c>
      <c r="D27" s="11" t="str">
        <f t="shared" si="5"/>
        <v>Bicicleta Ergométrica</v>
      </c>
      <c r="E27" s="11">
        <f t="shared" si="5"/>
        <v>0</v>
      </c>
      <c r="F27" s="11" t="str">
        <f t="shared" si="5"/>
        <v>Esteira</v>
      </c>
      <c r="G27" s="11">
        <f t="shared" si="5"/>
        <v>0</v>
      </c>
      <c r="H27" s="12" t="str">
        <f t="shared" si="5"/>
        <v>Elíptico</v>
      </c>
      <c r="I27" s="11">
        <f t="shared" si="5"/>
        <v>0</v>
      </c>
    </row>
    <row r="28" spans="1:9" x14ac:dyDescent="0.25">
      <c r="A28" s="344"/>
      <c r="B28" s="11">
        <f t="shared" si="6"/>
        <v>0</v>
      </c>
      <c r="C28" s="11" t="b">
        <f t="shared" si="7"/>
        <v>0</v>
      </c>
      <c r="D28" s="11" t="str">
        <f t="shared" si="5"/>
        <v>Bicicleta Ergométrica</v>
      </c>
      <c r="E28" s="11">
        <f t="shared" si="5"/>
        <v>0</v>
      </c>
      <c r="F28" s="11" t="str">
        <f t="shared" si="5"/>
        <v>Esteira</v>
      </c>
      <c r="G28" s="11">
        <f t="shared" si="5"/>
        <v>0</v>
      </c>
      <c r="H28" s="12" t="str">
        <f t="shared" si="5"/>
        <v>Elíptico</v>
      </c>
      <c r="I28" s="11">
        <f t="shared" si="5"/>
        <v>0</v>
      </c>
    </row>
    <row r="29" spans="1:9" x14ac:dyDescent="0.25">
      <c r="A29" s="344"/>
      <c r="B29" s="11">
        <f t="shared" si="6"/>
        <v>0</v>
      </c>
      <c r="C29" s="11" t="b">
        <f t="shared" si="7"/>
        <v>0</v>
      </c>
      <c r="D29" s="11" t="str">
        <f t="shared" si="5"/>
        <v>Bicicleta Ergométrica</v>
      </c>
      <c r="E29" s="11">
        <f t="shared" si="5"/>
        <v>0</v>
      </c>
      <c r="F29" s="11" t="str">
        <f t="shared" si="5"/>
        <v>Esteira</v>
      </c>
      <c r="G29" s="11">
        <f t="shared" si="5"/>
        <v>0</v>
      </c>
      <c r="H29" s="12" t="str">
        <f t="shared" si="5"/>
        <v>Elíptico</v>
      </c>
      <c r="I29" s="11">
        <f t="shared" si="5"/>
        <v>0</v>
      </c>
    </row>
    <row r="30" spans="1:9" x14ac:dyDescent="0.25">
      <c r="A30" s="344"/>
      <c r="B30" s="11">
        <f t="shared" si="6"/>
        <v>0</v>
      </c>
      <c r="C30" s="11" t="b">
        <f t="shared" si="7"/>
        <v>0</v>
      </c>
      <c r="D30" s="11" t="str">
        <f t="shared" si="5"/>
        <v>Bicicleta Ergométrica</v>
      </c>
      <c r="E30" s="11">
        <f t="shared" si="5"/>
        <v>0</v>
      </c>
      <c r="F30" s="11" t="str">
        <f t="shared" si="5"/>
        <v>Esteira</v>
      </c>
      <c r="G30" s="11">
        <f t="shared" si="5"/>
        <v>0</v>
      </c>
      <c r="H30" s="12" t="str">
        <f t="shared" si="5"/>
        <v>Elíptico</v>
      </c>
      <c r="I30" s="11">
        <f t="shared" si="5"/>
        <v>0</v>
      </c>
    </row>
  </sheetData>
  <sheetProtection password="CE24" sheet="1" objects="1" scenarios="1"/>
  <protectedRanges>
    <protectedRange sqref="E4:E10" name="Intervalo1"/>
    <protectedRange sqref="G4:G10" name="Intervalo2"/>
    <protectedRange sqref="E14:E20 E24:E30" name="Intervalo1_1"/>
    <protectedRange sqref="G14:G20 G24:G30" name="Intervalo2_1"/>
    <protectedRange sqref="I4:I10" name="Intervalo3_1"/>
    <protectedRange sqref="I24:I30" name="Intervalo3_4"/>
    <protectedRange sqref="I14:I20" name="Intervalo3_5"/>
  </protectedRanges>
  <mergeCells count="15">
    <mergeCell ref="B3:C3"/>
    <mergeCell ref="A4:A10"/>
    <mergeCell ref="A24:A30"/>
    <mergeCell ref="B13:C13"/>
    <mergeCell ref="A14:A20"/>
    <mergeCell ref="B23:C23"/>
    <mergeCell ref="D12:E12"/>
    <mergeCell ref="F12:G12"/>
    <mergeCell ref="H12:I12"/>
    <mergeCell ref="H22:I22"/>
    <mergeCell ref="D2:E2"/>
    <mergeCell ref="F2:G2"/>
    <mergeCell ref="H2:I2"/>
    <mergeCell ref="D22:E22"/>
    <mergeCell ref="F22:G2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0"/>
  <sheetViews>
    <sheetView topLeftCell="A216" workbookViewId="0">
      <selection activeCell="B223" sqref="B223:C223"/>
    </sheetView>
  </sheetViews>
  <sheetFormatPr defaultRowHeight="15" x14ac:dyDescent="0.25"/>
  <sheetData>
    <row r="1" spans="1:33" x14ac:dyDescent="0.25">
      <c r="A1" s="342" t="s">
        <v>391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</row>
    <row r="2" spans="1:33" x14ac:dyDescent="0.25">
      <c r="A2" s="11" t="s">
        <v>40</v>
      </c>
      <c r="B2" s="11" t="s">
        <v>41</v>
      </c>
      <c r="C2" s="11"/>
      <c r="D2" s="341" t="str">
        <f>Exercício!B3</f>
        <v xml:space="preserve">Trapézio </v>
      </c>
      <c r="E2" s="341"/>
      <c r="F2" s="341" t="str">
        <f>Exercício!D3</f>
        <v>Ombro (Cla/Acr)</v>
      </c>
      <c r="G2" s="341"/>
      <c r="H2" s="341" t="str">
        <f>Exercício!F3</f>
        <v>Ombro (Esp)</v>
      </c>
      <c r="I2" s="341"/>
      <c r="J2" s="341" t="str">
        <f>Exercício!H3</f>
        <v>Costa</v>
      </c>
      <c r="K2" s="341"/>
      <c r="L2" s="341" t="str">
        <f>Exercício!J3</f>
        <v>Peito</v>
      </c>
      <c r="M2" s="341"/>
      <c r="N2" s="341" t="str">
        <f>Exercício!L3</f>
        <v>Bíceps</v>
      </c>
      <c r="O2" s="341"/>
      <c r="P2" s="341" t="str">
        <f>Exercício!N3</f>
        <v>Tríceps</v>
      </c>
      <c r="Q2" s="341"/>
      <c r="R2" s="341" t="str">
        <f>Exercício!P3</f>
        <v>AnteBraço</v>
      </c>
      <c r="S2" s="341"/>
      <c r="T2" s="341" t="str">
        <f>Exercício!R3</f>
        <v xml:space="preserve">Glúteo </v>
      </c>
      <c r="U2" s="341"/>
      <c r="V2" s="341" t="str">
        <f>Exercício!T3</f>
        <v xml:space="preserve">Abdutor </v>
      </c>
      <c r="W2" s="341"/>
      <c r="X2" s="341" t="str">
        <f>Exercício!V3</f>
        <v xml:space="preserve">Adutor </v>
      </c>
      <c r="Y2" s="341"/>
      <c r="Z2" s="341" t="str">
        <f>Exercício!X3</f>
        <v>Coxa (Ant)</v>
      </c>
      <c r="AA2" s="341"/>
      <c r="AB2" s="341" t="str">
        <f>Exercício!Z3</f>
        <v>Coxa (Pos)</v>
      </c>
      <c r="AC2" s="341"/>
      <c r="AD2" s="341" t="str">
        <f>Exercício!AB3</f>
        <v>Perna</v>
      </c>
      <c r="AE2" s="341"/>
      <c r="AF2" s="341" t="str">
        <f>Exercício!AD3</f>
        <v>Abdominal</v>
      </c>
      <c r="AG2" s="341"/>
    </row>
    <row r="3" spans="1:33" x14ac:dyDescent="0.25">
      <c r="A3" s="11"/>
      <c r="B3" s="343">
        <f>Planilha!D175</f>
        <v>0</v>
      </c>
      <c r="C3" s="343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3" x14ac:dyDescent="0.25">
      <c r="A4" s="344">
        <v>1</v>
      </c>
      <c r="B4" s="11">
        <f>B3</f>
        <v>0</v>
      </c>
      <c r="C4" s="11" t="str">
        <f>IF(AND(B4=D4),E4,IF(AND(B4=F4),G4,IF(AND(B4=H4),I4,IF(AND(B4=J4),K4,IF(AND(B4=L4),M4,IF(AND(B4=N4),O4,IF(AND(B4=P4),Q4,IF(AND(B4=R4),S4,IF(AND(B4=T4),U4,IF(AND(B4=V4),W4,IF(AND(B4=X4),Y4,IF(AND(B4=Z4),AA4,IF(AND(B4=AB4),AC4,IF(AND(B4=AD4),AE4,IF(AND(B4=AF4),AG4," ")))))))))))))))</f>
        <v xml:space="preserve"> </v>
      </c>
      <c r="D4" s="11" t="str">
        <f>Exercício!B4</f>
        <v xml:space="preserve">Trapézio </v>
      </c>
      <c r="E4" s="11" t="str">
        <f>Exercício!C4</f>
        <v>Elevação de ombros</v>
      </c>
      <c r="F4" s="11" t="str">
        <f>Exercício!D4</f>
        <v>Ombro (Cla/Acr)</v>
      </c>
      <c r="G4" s="11" t="str">
        <f>Exercício!E4</f>
        <v>Desenvolvimento</v>
      </c>
      <c r="H4" s="12" t="str">
        <f>Exercício!F4</f>
        <v>Ombro (Esp)</v>
      </c>
      <c r="I4" s="11" t="str">
        <f>Exercício!G4</f>
        <v>Voador inv.</v>
      </c>
      <c r="J4" s="12" t="str">
        <f>Exercício!H4</f>
        <v>Costa</v>
      </c>
      <c r="K4" s="11" t="str">
        <f>Exercício!I4</f>
        <v>Puxada à frente</v>
      </c>
      <c r="L4" s="12" t="str">
        <f>Exercício!J4</f>
        <v>Peito</v>
      </c>
      <c r="M4" s="11" t="str">
        <f>Exercício!K4</f>
        <v>Supino</v>
      </c>
      <c r="N4" s="12" t="str">
        <f>Exercício!L4</f>
        <v>Bíceps</v>
      </c>
      <c r="O4" s="11" t="str">
        <f>Exercício!M4</f>
        <v>Rosca direta</v>
      </c>
      <c r="P4" s="12" t="str">
        <f>Exercício!N4</f>
        <v>Tríceps</v>
      </c>
      <c r="Q4" s="11" t="str">
        <f>Exercício!O4</f>
        <v>Rosca testa</v>
      </c>
      <c r="R4" s="11" t="str">
        <f>Exercício!P4</f>
        <v>AnteBraço</v>
      </c>
      <c r="S4" s="11" t="str">
        <f>Exercício!Q4</f>
        <v>Rosca punho</v>
      </c>
      <c r="T4" s="11" t="str">
        <f>Exercício!R4</f>
        <v xml:space="preserve">Glúteo </v>
      </c>
      <c r="U4" s="11" t="str">
        <f>Exercício!S4</f>
        <v>Glúteo em pé</v>
      </c>
      <c r="V4" s="12" t="str">
        <f>Exercício!T4</f>
        <v xml:space="preserve">Abdutor </v>
      </c>
      <c r="W4" s="11" t="str">
        <f>Exercício!U4</f>
        <v>Abdutor maq.</v>
      </c>
      <c r="X4" s="12" t="str">
        <f>Exercício!V4</f>
        <v xml:space="preserve">Adutor </v>
      </c>
      <c r="Y4" s="11" t="str">
        <f>Exercício!W4</f>
        <v>Adutor maq</v>
      </c>
      <c r="Z4" s="12" t="str">
        <f>Exercício!X4</f>
        <v>Coxa (Ant)</v>
      </c>
      <c r="AA4" s="11" t="str">
        <f>Exercício!Y4</f>
        <v>Agachamento</v>
      </c>
      <c r="AB4" s="12" t="str">
        <f>Exercício!Z4</f>
        <v>Coxa (Pos)</v>
      </c>
      <c r="AC4" s="11" t="str">
        <f>Exercício!AA4</f>
        <v>Stiff</v>
      </c>
      <c r="AD4" s="12" t="str">
        <f>Exercício!AB4</f>
        <v>Perna</v>
      </c>
      <c r="AE4" s="11" t="str">
        <f>Exercício!AC4</f>
        <v>Gêmeos em pé</v>
      </c>
      <c r="AF4" s="12" t="str">
        <f>Exercício!AD4</f>
        <v>Abdominal</v>
      </c>
      <c r="AG4" s="11" t="str">
        <f>Exercício!AE4</f>
        <v>Elevação de pernas</v>
      </c>
    </row>
    <row r="5" spans="1:33" x14ac:dyDescent="0.25">
      <c r="A5" s="344"/>
      <c r="B5" s="11">
        <f t="shared" ref="B5:B20" si="0">B4</f>
        <v>0</v>
      </c>
      <c r="C5" s="11" t="str">
        <f t="shared" ref="C5:C20" si="1">IF(AND(B5=D5),E5,IF(AND(B5=F5),G5,IF(AND(B5=H5),I5,IF(AND(B5=J5),K5,IF(AND(B5=L5),M5,IF(AND(B5=N5),O5,IF(AND(B5=P5),Q5,IF(AND(B5=R5),S5,IF(AND(B5=T5),U5,IF(AND(B5=V5),W5,IF(AND(B5=X5),Y5,IF(AND(B5=Z5),AA5,IF(AND(B5=AB5),AC5,IF(AND(B5=AD5),AE5,IF(AND(B5=AF5),AG5," ")))))))))))))))</f>
        <v xml:space="preserve"> </v>
      </c>
      <c r="D5" s="11" t="str">
        <f>Exercício!B5</f>
        <v xml:space="preserve">Trapézio </v>
      </c>
      <c r="E5" s="11" t="str">
        <f>Exercício!C5</f>
        <v>Remada alta</v>
      </c>
      <c r="F5" s="11" t="str">
        <f>Exercício!D5</f>
        <v>Ombro (Cla/Acr)</v>
      </c>
      <c r="G5" s="11" t="str">
        <f>Exercício!E5</f>
        <v>Levantamento lateral</v>
      </c>
      <c r="H5" s="12" t="str">
        <f>Exercício!F5</f>
        <v>Ombro (Esp)</v>
      </c>
      <c r="I5" s="11" t="str">
        <f>Exercício!G5</f>
        <v>Crucifixo inv.</v>
      </c>
      <c r="J5" s="12" t="str">
        <f>Exercício!H5</f>
        <v>Costa</v>
      </c>
      <c r="K5" s="11" t="str">
        <f>Exercício!I5</f>
        <v>Remada sentada</v>
      </c>
      <c r="L5" s="12" t="str">
        <f>Exercício!J5</f>
        <v>Peito</v>
      </c>
      <c r="M5" s="11" t="str">
        <f>Exercício!K5</f>
        <v>Supino inclinado</v>
      </c>
      <c r="N5" s="12" t="str">
        <f>Exercício!L5</f>
        <v>Bíceps</v>
      </c>
      <c r="O5" s="11" t="str">
        <f>Exercício!M5</f>
        <v>Rosca alternada</v>
      </c>
      <c r="P5" s="12" t="str">
        <f>Exercício!N5</f>
        <v>Tríceps</v>
      </c>
      <c r="Q5" s="11" t="str">
        <f>Exercício!O5</f>
        <v>Rosca francesa</v>
      </c>
      <c r="R5" s="11" t="str">
        <f>Exercício!P5</f>
        <v>AnteBraço</v>
      </c>
      <c r="S5" s="11" t="str">
        <f>Exercício!Q5</f>
        <v>Rosca punho inv.</v>
      </c>
      <c r="T5" s="11" t="str">
        <f>Exercício!R5</f>
        <v xml:space="preserve">Glúteo </v>
      </c>
      <c r="U5" s="11" t="str">
        <f>Exercício!S5</f>
        <v>Glúteo 4 apoios</v>
      </c>
      <c r="V5" s="12" t="str">
        <f>Exercício!T5</f>
        <v xml:space="preserve">Abdutor </v>
      </c>
      <c r="W5" s="11" t="str">
        <f>Exercício!U5</f>
        <v>Abdutor apo.</v>
      </c>
      <c r="X5" s="12" t="str">
        <f>Exercício!V5</f>
        <v xml:space="preserve">Adutor </v>
      </c>
      <c r="Y5" s="11" t="str">
        <f>Exercício!W5</f>
        <v>Adutor apo.</v>
      </c>
      <c r="Z5" s="12" t="str">
        <f>Exercício!X5</f>
        <v>Coxa (Ant)</v>
      </c>
      <c r="AA5" s="11" t="str">
        <f>Exercício!Y5</f>
        <v>Agachamento hack</v>
      </c>
      <c r="AB5" s="12" t="str">
        <f>Exercício!Z5</f>
        <v>Coxa (Pos)</v>
      </c>
      <c r="AC5" s="11" t="str">
        <f>Exercício!AA5</f>
        <v>Flexão de perna</v>
      </c>
      <c r="AD5" s="12" t="str">
        <f>Exercício!AB5</f>
        <v>Perna</v>
      </c>
      <c r="AE5" s="11" t="str">
        <f>Exercício!AC5</f>
        <v>Gêmeos sentado</v>
      </c>
      <c r="AF5" s="12" t="str">
        <f>Exercício!AD5</f>
        <v>Abdominal</v>
      </c>
      <c r="AG5" s="11" t="str">
        <f>Exercício!AE5</f>
        <v>Supra-abdominal</v>
      </c>
    </row>
    <row r="6" spans="1:33" x14ac:dyDescent="0.25">
      <c r="A6" s="344"/>
      <c r="B6" s="11">
        <f t="shared" si="0"/>
        <v>0</v>
      </c>
      <c r="C6" s="11" t="str">
        <f t="shared" si="1"/>
        <v xml:space="preserve"> </v>
      </c>
      <c r="D6" s="11" t="str">
        <f>Exercício!B6</f>
        <v xml:space="preserve">Trapézio </v>
      </c>
      <c r="E6" s="11">
        <f>Exercício!C6</f>
        <v>0</v>
      </c>
      <c r="F6" s="11" t="str">
        <f>Exercício!D6</f>
        <v>Ombro (Cla/Acr)</v>
      </c>
      <c r="G6" s="11" t="str">
        <f>Exercício!E6</f>
        <v>Elevação frontal</v>
      </c>
      <c r="H6" s="12" t="str">
        <f>Exercício!F6</f>
        <v>Ombro (Esp)</v>
      </c>
      <c r="I6" s="11">
        <f>Exercício!G6</f>
        <v>0</v>
      </c>
      <c r="J6" s="12" t="str">
        <f>Exercício!H6</f>
        <v>Costa</v>
      </c>
      <c r="K6" s="11" t="str">
        <f>Exercício!I6</f>
        <v>Remada unilteral</v>
      </c>
      <c r="L6" s="12" t="str">
        <f>Exercício!J6</f>
        <v>Peito</v>
      </c>
      <c r="M6" s="11" t="str">
        <f>Exercício!K6</f>
        <v>Supino declinado</v>
      </c>
      <c r="N6" s="12" t="str">
        <f>Exercício!L6</f>
        <v>Bíceps</v>
      </c>
      <c r="O6" s="11" t="str">
        <f>Exercício!M6</f>
        <v>Rosca concentrada</v>
      </c>
      <c r="P6" s="12" t="str">
        <f>Exercício!N6</f>
        <v>Tríceps</v>
      </c>
      <c r="Q6" s="11" t="str">
        <f>Exercício!O6</f>
        <v>Extensão de cotovelo (cabo)</v>
      </c>
      <c r="R6" s="11" t="str">
        <f>Exercício!P6</f>
        <v>AnteBraço</v>
      </c>
      <c r="S6" s="11" t="str">
        <f>Exercício!Q6</f>
        <v>Rosca direta peg. pro.</v>
      </c>
      <c r="T6" s="11" t="str">
        <f>Exercício!R6</f>
        <v xml:space="preserve">Glúteo </v>
      </c>
      <c r="U6" s="11">
        <f>Exercício!S6</f>
        <v>0</v>
      </c>
      <c r="V6" s="12" t="str">
        <f>Exercício!T6</f>
        <v xml:space="preserve">Abdutor </v>
      </c>
      <c r="W6" s="11" t="str">
        <f>Exercício!U6</f>
        <v>Abdutor cabo</v>
      </c>
      <c r="X6" s="12" t="str">
        <f>Exercício!V6</f>
        <v xml:space="preserve">Adutor </v>
      </c>
      <c r="Y6" s="11" t="str">
        <f>Exercício!W6</f>
        <v>Adutor cabo</v>
      </c>
      <c r="Z6" s="12" t="str">
        <f>Exercício!X6</f>
        <v>Coxa (Ant)</v>
      </c>
      <c r="AA6" s="11" t="str">
        <f>Exercício!Y6</f>
        <v>Extensão de perna</v>
      </c>
      <c r="AB6" s="12" t="str">
        <f>Exercício!Z6</f>
        <v>Coxa (Pos)</v>
      </c>
      <c r="AC6" s="11" t="str">
        <f>Exercício!AA6</f>
        <v>Flexora em pé</v>
      </c>
      <c r="AD6" s="12" t="str">
        <f>Exercício!AB6</f>
        <v>Perna</v>
      </c>
      <c r="AE6" s="11" t="str">
        <f>Exercício!AC6</f>
        <v>Burrinho maq.</v>
      </c>
      <c r="AF6" s="12" t="str">
        <f>Exercício!AD6</f>
        <v>Abdominal</v>
      </c>
      <c r="AG6" s="11" t="str">
        <f>Exercício!AE6</f>
        <v>Flexão lateral</v>
      </c>
    </row>
    <row r="7" spans="1:33" x14ac:dyDescent="0.25">
      <c r="A7" s="344"/>
      <c r="B7" s="11">
        <f t="shared" si="0"/>
        <v>0</v>
      </c>
      <c r="C7" s="11" t="str">
        <f t="shared" si="1"/>
        <v xml:space="preserve"> </v>
      </c>
      <c r="D7" s="11" t="str">
        <f>Exercício!B7</f>
        <v xml:space="preserve">Trapézio </v>
      </c>
      <c r="E7" s="11">
        <f>Exercício!C7</f>
        <v>0</v>
      </c>
      <c r="F7" s="11" t="str">
        <f>Exercício!D7</f>
        <v>Ombro (Cla/Acr)</v>
      </c>
      <c r="G7" s="11">
        <f>Exercício!E7</f>
        <v>0</v>
      </c>
      <c r="H7" s="12" t="str">
        <f>Exercício!F7</f>
        <v>Ombro (Esp)</v>
      </c>
      <c r="I7" s="11">
        <f>Exercício!G7</f>
        <v>0</v>
      </c>
      <c r="J7" s="12" t="str">
        <f>Exercício!H7</f>
        <v>Costa</v>
      </c>
      <c r="K7" s="11" t="str">
        <f>Exercício!I7</f>
        <v>Remada curvada</v>
      </c>
      <c r="L7" s="12" t="str">
        <f>Exercício!J7</f>
        <v>Peito</v>
      </c>
      <c r="M7" s="11" t="str">
        <f>Exercício!K7</f>
        <v>Crucifixo</v>
      </c>
      <c r="N7" s="12" t="str">
        <f>Exercício!L7</f>
        <v>Bíceps</v>
      </c>
      <c r="O7" s="11" t="str">
        <f>Exercício!M7</f>
        <v>Rosca scott</v>
      </c>
      <c r="P7" s="12" t="str">
        <f>Exercício!N7</f>
        <v>Tríceps</v>
      </c>
      <c r="Q7" s="11">
        <f>Exercício!O7</f>
        <v>0</v>
      </c>
      <c r="R7" s="11" t="str">
        <f>Exercício!P7</f>
        <v>AnteBraço</v>
      </c>
      <c r="S7" s="11" t="str">
        <f>Exercício!Q7</f>
        <v>Extensão de cotovelo</v>
      </c>
      <c r="T7" s="11" t="str">
        <f>Exercício!R7</f>
        <v xml:space="preserve">Glúteo </v>
      </c>
      <c r="U7" s="11">
        <f>Exercício!S7</f>
        <v>0</v>
      </c>
      <c r="V7" s="12" t="str">
        <f>Exercício!T7</f>
        <v xml:space="preserve">Abdutor </v>
      </c>
      <c r="W7" s="11">
        <f>Exercício!U7</f>
        <v>0</v>
      </c>
      <c r="X7" s="12" t="str">
        <f>Exercício!V7</f>
        <v xml:space="preserve">Adutor </v>
      </c>
      <c r="Y7" s="11">
        <f>Exercício!W7</f>
        <v>0</v>
      </c>
      <c r="Z7" s="12" t="str">
        <f>Exercício!X7</f>
        <v>Coxa (Ant)</v>
      </c>
      <c r="AA7" s="11" t="str">
        <f>Exercício!Y7</f>
        <v>Leg press</v>
      </c>
      <c r="AB7" s="12" t="str">
        <f>Exercício!Z7</f>
        <v>Coxa (Pos)</v>
      </c>
      <c r="AC7" s="11" t="str">
        <f>Exercício!AA7</f>
        <v>Flexora sentado</v>
      </c>
      <c r="AD7" s="12" t="str">
        <f>Exercício!AB7</f>
        <v>Perna</v>
      </c>
      <c r="AE7" s="11" t="str">
        <f>Exercício!AC7</f>
        <v>Tibial</v>
      </c>
      <c r="AF7" s="12" t="str">
        <f>Exercício!AD7</f>
        <v>Abdominal</v>
      </c>
      <c r="AG7" s="11">
        <f>Exercício!AE7</f>
        <v>0</v>
      </c>
    </row>
    <row r="8" spans="1:33" x14ac:dyDescent="0.25">
      <c r="A8" s="344"/>
      <c r="B8" s="11">
        <f t="shared" si="0"/>
        <v>0</v>
      </c>
      <c r="C8" s="11" t="str">
        <f t="shared" si="1"/>
        <v xml:space="preserve"> </v>
      </c>
      <c r="D8" s="11" t="str">
        <f>Exercício!B8</f>
        <v xml:space="preserve">Trapézio </v>
      </c>
      <c r="E8" s="11">
        <f>Exercício!C8</f>
        <v>0</v>
      </c>
      <c r="F8" s="11" t="str">
        <f>Exercício!D8</f>
        <v>Ombro (Cla/Acr)</v>
      </c>
      <c r="G8" s="11">
        <f>Exercício!E8</f>
        <v>0</v>
      </c>
      <c r="H8" s="12" t="str">
        <f>Exercício!F8</f>
        <v>Ombro (Esp)</v>
      </c>
      <c r="I8" s="11">
        <f>Exercício!G8</f>
        <v>0</v>
      </c>
      <c r="J8" s="12" t="str">
        <f>Exercício!H8</f>
        <v>Costa</v>
      </c>
      <c r="K8" s="11" t="str">
        <f>Exercício!I8</f>
        <v>Levantamento terra</v>
      </c>
      <c r="L8" s="12" t="str">
        <f>Exercício!J8</f>
        <v>Peito</v>
      </c>
      <c r="M8" s="11" t="str">
        <f>Exercício!K8</f>
        <v>Cross over</v>
      </c>
      <c r="N8" s="12" t="str">
        <f>Exercício!L8</f>
        <v>Bíceps</v>
      </c>
      <c r="O8" s="11">
        <f>Exercício!M8</f>
        <v>0</v>
      </c>
      <c r="P8" s="12" t="str">
        <f>Exercício!N8</f>
        <v>Tríceps</v>
      </c>
      <c r="Q8" s="11">
        <f>Exercício!O8</f>
        <v>0</v>
      </c>
      <c r="R8" s="11" t="str">
        <f>Exercício!P8</f>
        <v>AnteBraço</v>
      </c>
      <c r="S8" s="11" t="str">
        <f>Exercício!Q8</f>
        <v>Extensão cot. uni.</v>
      </c>
      <c r="T8" s="11" t="str">
        <f>Exercício!R8</f>
        <v xml:space="preserve">Glúteo </v>
      </c>
      <c r="U8" s="11">
        <f>Exercício!S8</f>
        <v>0</v>
      </c>
      <c r="V8" s="12" t="str">
        <f>Exercício!T8</f>
        <v xml:space="preserve">Abdutor </v>
      </c>
      <c r="W8" s="11">
        <f>Exercício!U8</f>
        <v>0</v>
      </c>
      <c r="X8" s="12" t="str">
        <f>Exercício!V8</f>
        <v xml:space="preserve">Adutor </v>
      </c>
      <c r="Y8" s="11">
        <f>Exercício!W8</f>
        <v>0</v>
      </c>
      <c r="Z8" s="12" t="str">
        <f>Exercício!X8</f>
        <v>Coxa (Ant)</v>
      </c>
      <c r="AA8" s="11" t="str">
        <f>Exercício!Y8</f>
        <v>Avanço</v>
      </c>
      <c r="AB8" s="12" t="str">
        <f>Exercício!Z8</f>
        <v>Coxa (Pos)</v>
      </c>
      <c r="AC8" s="11">
        <f>Exercício!AA8</f>
        <v>0</v>
      </c>
      <c r="AD8" s="12" t="str">
        <f>Exercício!AB8</f>
        <v>Perna</v>
      </c>
      <c r="AE8" s="11">
        <f>Exercício!AC8</f>
        <v>0</v>
      </c>
      <c r="AF8" s="12" t="str">
        <f>Exercício!AD8</f>
        <v>Abdominal</v>
      </c>
      <c r="AG8" s="11">
        <f>Exercício!AE8</f>
        <v>0</v>
      </c>
    </row>
    <row r="9" spans="1:33" x14ac:dyDescent="0.25">
      <c r="A9" s="344"/>
      <c r="B9" s="11">
        <f t="shared" si="0"/>
        <v>0</v>
      </c>
      <c r="C9" s="11" t="str">
        <f t="shared" si="1"/>
        <v xml:space="preserve"> </v>
      </c>
      <c r="D9" s="11" t="str">
        <f>Exercício!B9</f>
        <v xml:space="preserve">Trapézio </v>
      </c>
      <c r="E9" s="11">
        <f>Exercício!C9</f>
        <v>0</v>
      </c>
      <c r="F9" s="11" t="str">
        <f>Exercício!D9</f>
        <v>Ombro (Cla/Acr)</v>
      </c>
      <c r="G9" s="11">
        <f>Exercício!E9</f>
        <v>0</v>
      </c>
      <c r="H9" s="12" t="str">
        <f>Exercício!F9</f>
        <v>Ombro (Esp)</v>
      </c>
      <c r="I9" s="11">
        <f>Exercício!G9</f>
        <v>0</v>
      </c>
      <c r="J9" s="12" t="str">
        <f>Exercício!H9</f>
        <v>Costa</v>
      </c>
      <c r="K9" s="11" t="str">
        <f>Exercício!I9</f>
        <v>Hiperextensão</v>
      </c>
      <c r="L9" s="12" t="str">
        <f>Exercício!J9</f>
        <v>Peito</v>
      </c>
      <c r="M9" s="11" t="str">
        <f>Exercício!K9</f>
        <v>Voador</v>
      </c>
      <c r="N9" s="12" t="str">
        <f>Exercício!L9</f>
        <v>Bíceps</v>
      </c>
      <c r="O9" s="11">
        <f>Exercício!M9</f>
        <v>0</v>
      </c>
      <c r="P9" s="12" t="str">
        <f>Exercício!N9</f>
        <v>Tríceps</v>
      </c>
      <c r="Q9" s="11">
        <f>Exercício!O9</f>
        <v>0</v>
      </c>
      <c r="R9" s="11" t="str">
        <f>Exercício!P9</f>
        <v>AnteBraço</v>
      </c>
      <c r="S9" s="11" t="str">
        <f>Exercício!Q9</f>
        <v>Tríceps uni. Curvado</v>
      </c>
      <c r="T9" s="11" t="str">
        <f>Exercício!R9</f>
        <v xml:space="preserve">Glúteo </v>
      </c>
      <c r="U9" s="11">
        <f>Exercício!S9</f>
        <v>0</v>
      </c>
      <c r="V9" s="12" t="str">
        <f>Exercício!T9</f>
        <v xml:space="preserve">Abdutor </v>
      </c>
      <c r="W9" s="11">
        <f>Exercício!U9</f>
        <v>0</v>
      </c>
      <c r="X9" s="12" t="str">
        <f>Exercício!V9</f>
        <v xml:space="preserve">Adutor </v>
      </c>
      <c r="Y9" s="11">
        <f>Exercício!W9</f>
        <v>0</v>
      </c>
      <c r="Z9" s="12" t="str">
        <f>Exercício!X9</f>
        <v>Coxa (Ant)</v>
      </c>
      <c r="AA9" s="11">
        <f>Exercício!Y9</f>
        <v>0</v>
      </c>
      <c r="AB9" s="12" t="str">
        <f>Exercício!Z9</f>
        <v>Coxa (Pos)</v>
      </c>
      <c r="AC9" s="11">
        <f>Exercício!AA9</f>
        <v>0</v>
      </c>
      <c r="AD9" s="12" t="str">
        <f>Exercício!AB9</f>
        <v>Perna</v>
      </c>
      <c r="AE9" s="11">
        <f>Exercício!AC9</f>
        <v>0</v>
      </c>
      <c r="AF9" s="12" t="str">
        <f>Exercício!AD9</f>
        <v>Abdominal</v>
      </c>
      <c r="AG9" s="11">
        <f>Exercício!AE9</f>
        <v>0</v>
      </c>
    </row>
    <row r="10" spans="1:33" x14ac:dyDescent="0.25">
      <c r="A10" s="344"/>
      <c r="B10" s="11">
        <f t="shared" si="0"/>
        <v>0</v>
      </c>
      <c r="C10" s="11" t="str">
        <f t="shared" si="1"/>
        <v xml:space="preserve"> </v>
      </c>
      <c r="D10" s="11" t="str">
        <f>Exercício!B10</f>
        <v xml:space="preserve">Trapézio </v>
      </c>
      <c r="E10" s="11">
        <f>Exercício!C10</f>
        <v>0</v>
      </c>
      <c r="F10" s="11" t="str">
        <f>Exercício!D10</f>
        <v>Ombro (Cla/Acr)</v>
      </c>
      <c r="G10" s="11">
        <f>Exercício!E10</f>
        <v>0</v>
      </c>
      <c r="H10" s="12" t="str">
        <f>Exercício!F10</f>
        <v>Ombro (Esp)</v>
      </c>
      <c r="I10" s="11">
        <f>Exercício!G10</f>
        <v>0</v>
      </c>
      <c r="J10" s="12" t="str">
        <f>Exercício!H10</f>
        <v>Costa</v>
      </c>
      <c r="K10" s="11">
        <f>Exercício!I10</f>
        <v>0</v>
      </c>
      <c r="L10" s="12" t="str">
        <f>Exercício!J10</f>
        <v>Peito</v>
      </c>
      <c r="M10" s="11" t="str">
        <f>Exercício!K10</f>
        <v>Paralelas</v>
      </c>
      <c r="N10" s="12" t="str">
        <f>Exercício!L10</f>
        <v>Bíceps</v>
      </c>
      <c r="O10" s="11">
        <f>Exercício!M10</f>
        <v>0</v>
      </c>
      <c r="P10" s="12" t="str">
        <f>Exercício!N10</f>
        <v>Tríceps</v>
      </c>
      <c r="Q10" s="11">
        <f>Exercício!O10</f>
        <v>0</v>
      </c>
      <c r="R10" s="11" t="str">
        <f>Exercício!P10</f>
        <v>AnteBraço</v>
      </c>
      <c r="S10" s="11">
        <f>Exercício!Q10</f>
        <v>0</v>
      </c>
      <c r="T10" s="11" t="str">
        <f>Exercício!R10</f>
        <v xml:space="preserve">Glúteo </v>
      </c>
      <c r="U10" s="11">
        <f>Exercício!S10</f>
        <v>0</v>
      </c>
      <c r="V10" s="12" t="str">
        <f>Exercício!T10</f>
        <v xml:space="preserve">Abdutor </v>
      </c>
      <c r="W10" s="11">
        <f>Exercício!U10</f>
        <v>0</v>
      </c>
      <c r="X10" s="12" t="str">
        <f>Exercício!V10</f>
        <v xml:space="preserve">Adutor </v>
      </c>
      <c r="Y10" s="11">
        <f>Exercício!W10</f>
        <v>0</v>
      </c>
      <c r="Z10" s="12" t="str">
        <f>Exercício!X10</f>
        <v>Coxa (Ant)</v>
      </c>
      <c r="AA10" s="11">
        <f>Exercício!Y10</f>
        <v>0</v>
      </c>
      <c r="AB10" s="12" t="str">
        <f>Exercício!Z10</f>
        <v>Coxa (Pos)</v>
      </c>
      <c r="AC10" s="11">
        <f>Exercício!AA10</f>
        <v>0</v>
      </c>
      <c r="AD10" s="12" t="str">
        <f>Exercício!AB10</f>
        <v>Perna</v>
      </c>
      <c r="AE10" s="11">
        <f>Exercício!AC10</f>
        <v>0</v>
      </c>
      <c r="AF10" s="12" t="str">
        <f>Exercício!AD10</f>
        <v>Abdominal</v>
      </c>
      <c r="AG10" s="11">
        <f>Exercício!AE10</f>
        <v>0</v>
      </c>
    </row>
    <row r="11" spans="1:33" x14ac:dyDescent="0.25">
      <c r="A11" s="344"/>
      <c r="B11" s="11">
        <f t="shared" si="0"/>
        <v>0</v>
      </c>
      <c r="C11" s="11" t="str">
        <f t="shared" si="1"/>
        <v xml:space="preserve"> </v>
      </c>
      <c r="D11" s="11" t="str">
        <f>Exercício!B11</f>
        <v xml:space="preserve">Trapézio </v>
      </c>
      <c r="E11" s="11">
        <f>Exercício!C11</f>
        <v>0</v>
      </c>
      <c r="F11" s="11" t="str">
        <f>Exercício!D11</f>
        <v>Ombro (Cla/Acr)</v>
      </c>
      <c r="G11" s="11">
        <f>Exercício!E11</f>
        <v>0</v>
      </c>
      <c r="H11" s="12" t="str">
        <f>Exercício!F11</f>
        <v>Ombro (Esp)</v>
      </c>
      <c r="I11" s="11">
        <f>Exercício!G11</f>
        <v>0</v>
      </c>
      <c r="J11" s="12" t="str">
        <f>Exercício!H11</f>
        <v>Costa</v>
      </c>
      <c r="K11" s="11">
        <f>Exercício!I11</f>
        <v>0</v>
      </c>
      <c r="L11" s="12" t="str">
        <f>Exercício!J11</f>
        <v>Peito</v>
      </c>
      <c r="M11" s="11">
        <f>Exercício!K11</f>
        <v>0</v>
      </c>
      <c r="N11" s="12" t="str">
        <f>Exercício!L11</f>
        <v>Bíceps</v>
      </c>
      <c r="O11" s="11">
        <f>Exercício!M11</f>
        <v>0</v>
      </c>
      <c r="P11" s="12" t="str">
        <f>Exercício!N11</f>
        <v>Tríceps</v>
      </c>
      <c r="Q11" s="11">
        <f>Exercício!O11</f>
        <v>0</v>
      </c>
      <c r="R11" s="11" t="str">
        <f>Exercício!P11</f>
        <v>AnteBraço</v>
      </c>
      <c r="S11" s="11">
        <f>Exercício!Q11</f>
        <v>0</v>
      </c>
      <c r="T11" s="11" t="str">
        <f>Exercício!R11</f>
        <v xml:space="preserve">Glúteo </v>
      </c>
      <c r="U11" s="11">
        <f>Exercício!S11</f>
        <v>0</v>
      </c>
      <c r="V11" s="12" t="str">
        <f>Exercício!T11</f>
        <v xml:space="preserve">Abdutor </v>
      </c>
      <c r="W11" s="11">
        <f>Exercício!U11</f>
        <v>0</v>
      </c>
      <c r="X11" s="12" t="str">
        <f>Exercício!V11</f>
        <v xml:space="preserve">Adutor </v>
      </c>
      <c r="Y11" s="11">
        <f>Exercício!W11</f>
        <v>0</v>
      </c>
      <c r="Z11" s="12" t="str">
        <f>Exercício!X11</f>
        <v>Coxa (Ant)</v>
      </c>
      <c r="AA11" s="11">
        <f>Exercício!Y11</f>
        <v>0</v>
      </c>
      <c r="AB11" s="12" t="str">
        <f>Exercício!Z11</f>
        <v>Coxa (Pos)</v>
      </c>
      <c r="AC11" s="11">
        <f>Exercício!AA11</f>
        <v>0</v>
      </c>
      <c r="AD11" s="12" t="str">
        <f>Exercício!AB11</f>
        <v>Perna</v>
      </c>
      <c r="AE11" s="11">
        <f>Exercício!AC11</f>
        <v>0</v>
      </c>
      <c r="AF11" s="12" t="str">
        <f>Exercício!AD11</f>
        <v>Abdominal</v>
      </c>
      <c r="AG11" s="11">
        <f>Exercício!AE11</f>
        <v>0</v>
      </c>
    </row>
    <row r="12" spans="1:33" x14ac:dyDescent="0.25">
      <c r="A12" s="344"/>
      <c r="B12" s="11">
        <f t="shared" si="0"/>
        <v>0</v>
      </c>
      <c r="C12" s="11" t="str">
        <f t="shared" si="1"/>
        <v xml:space="preserve"> </v>
      </c>
      <c r="D12" s="11" t="str">
        <f>Exercício!B12</f>
        <v xml:space="preserve">Trapézio </v>
      </c>
      <c r="E12" s="11">
        <f>Exercício!C12</f>
        <v>0</v>
      </c>
      <c r="F12" s="11" t="str">
        <f>Exercício!D12</f>
        <v>Ombro (Cla/Acr)</v>
      </c>
      <c r="G12" s="11">
        <f>Exercício!E12</f>
        <v>0</v>
      </c>
      <c r="H12" s="12" t="str">
        <f>Exercício!F12</f>
        <v>Ombro (Esp)</v>
      </c>
      <c r="I12" s="11">
        <f>Exercício!G12</f>
        <v>0</v>
      </c>
      <c r="J12" s="12" t="str">
        <f>Exercício!H12</f>
        <v>Costa</v>
      </c>
      <c r="K12" s="11">
        <f>Exercício!I12</f>
        <v>0</v>
      </c>
      <c r="L12" s="12" t="str">
        <f>Exercício!J12</f>
        <v>Peito</v>
      </c>
      <c r="M12" s="11">
        <f>Exercício!K12</f>
        <v>0</v>
      </c>
      <c r="N12" s="12" t="str">
        <f>Exercício!L12</f>
        <v>Bíceps</v>
      </c>
      <c r="O12" s="11">
        <f>Exercício!M12</f>
        <v>0</v>
      </c>
      <c r="P12" s="12" t="str">
        <f>Exercício!N12</f>
        <v>Tríceps</v>
      </c>
      <c r="Q12" s="11">
        <f>Exercício!O12</f>
        <v>0</v>
      </c>
      <c r="R12" s="11" t="str">
        <f>Exercício!P12</f>
        <v>AnteBraço</v>
      </c>
      <c r="S12" s="11">
        <f>Exercício!Q12</f>
        <v>0</v>
      </c>
      <c r="T12" s="11" t="str">
        <f>Exercício!R12</f>
        <v xml:space="preserve">Glúteo </v>
      </c>
      <c r="U12" s="11">
        <f>Exercício!S12</f>
        <v>0</v>
      </c>
      <c r="V12" s="12" t="str">
        <f>Exercício!T12</f>
        <v xml:space="preserve">Abdutor </v>
      </c>
      <c r="W12" s="11">
        <f>Exercício!U12</f>
        <v>0</v>
      </c>
      <c r="X12" s="12" t="str">
        <f>Exercício!V12</f>
        <v xml:space="preserve">Adutor </v>
      </c>
      <c r="Y12" s="11">
        <f>Exercício!W12</f>
        <v>0</v>
      </c>
      <c r="Z12" s="12" t="str">
        <f>Exercício!X12</f>
        <v>Coxa (Ant)</v>
      </c>
      <c r="AA12" s="11">
        <f>Exercício!Y12</f>
        <v>0</v>
      </c>
      <c r="AB12" s="12" t="str">
        <f>Exercício!Z12</f>
        <v>Coxa (Pos)</v>
      </c>
      <c r="AC12" s="11">
        <f>Exercício!AA12</f>
        <v>0</v>
      </c>
      <c r="AD12" s="12" t="str">
        <f>Exercício!AB12</f>
        <v>Perna</v>
      </c>
      <c r="AE12" s="11">
        <f>Exercício!AC12</f>
        <v>0</v>
      </c>
      <c r="AF12" s="12" t="str">
        <f>Exercício!AD12</f>
        <v>Abdominal</v>
      </c>
      <c r="AG12" s="11">
        <f>Exercício!AE12</f>
        <v>0</v>
      </c>
    </row>
    <row r="13" spans="1:33" x14ac:dyDescent="0.25">
      <c r="A13" s="344"/>
      <c r="B13" s="11">
        <f t="shared" si="0"/>
        <v>0</v>
      </c>
      <c r="C13" s="11" t="str">
        <f t="shared" si="1"/>
        <v xml:space="preserve"> </v>
      </c>
      <c r="D13" s="11" t="str">
        <f>Exercício!B13</f>
        <v xml:space="preserve">Trapézio </v>
      </c>
      <c r="E13" s="11">
        <f>Exercício!C13</f>
        <v>0</v>
      </c>
      <c r="F13" s="11" t="str">
        <f>Exercício!D13</f>
        <v>Ombro (Cla/Acr)</v>
      </c>
      <c r="G13" s="11">
        <f>Exercício!E13</f>
        <v>0</v>
      </c>
      <c r="H13" s="12" t="str">
        <f>Exercício!F13</f>
        <v>Ombro (Esp)</v>
      </c>
      <c r="I13" s="11">
        <f>Exercício!G13</f>
        <v>0</v>
      </c>
      <c r="J13" s="12" t="str">
        <f>Exercício!H13</f>
        <v>Costa</v>
      </c>
      <c r="K13" s="11">
        <f>Exercício!I13</f>
        <v>0</v>
      </c>
      <c r="L13" s="12" t="str">
        <f>Exercício!J13</f>
        <v>Peito</v>
      </c>
      <c r="M13" s="11">
        <f>Exercício!K13</f>
        <v>0</v>
      </c>
      <c r="N13" s="12" t="str">
        <f>Exercício!L13</f>
        <v>Bíceps</v>
      </c>
      <c r="O13" s="11">
        <f>Exercício!M13</f>
        <v>0</v>
      </c>
      <c r="P13" s="12" t="str">
        <f>Exercício!N13</f>
        <v>Tríceps</v>
      </c>
      <c r="Q13" s="11">
        <f>Exercício!O13</f>
        <v>0</v>
      </c>
      <c r="R13" s="11" t="str">
        <f>Exercício!P13</f>
        <v>AnteBraço</v>
      </c>
      <c r="S13" s="11">
        <f>Exercício!Q13</f>
        <v>0</v>
      </c>
      <c r="T13" s="11" t="str">
        <f>Exercício!R13</f>
        <v xml:space="preserve">Glúteo </v>
      </c>
      <c r="U13" s="11">
        <f>Exercício!S13</f>
        <v>0</v>
      </c>
      <c r="V13" s="12" t="str">
        <f>Exercício!T13</f>
        <v xml:space="preserve">Abdutor </v>
      </c>
      <c r="W13" s="11">
        <f>Exercício!U13</f>
        <v>0</v>
      </c>
      <c r="X13" s="12" t="str">
        <f>Exercício!V13</f>
        <v xml:space="preserve">Adutor </v>
      </c>
      <c r="Y13" s="11">
        <f>Exercício!W13</f>
        <v>0</v>
      </c>
      <c r="Z13" s="12" t="str">
        <f>Exercício!X13</f>
        <v>Coxa (Ant)</v>
      </c>
      <c r="AA13" s="11">
        <f>Exercício!Y13</f>
        <v>0</v>
      </c>
      <c r="AB13" s="12" t="str">
        <f>Exercício!Z13</f>
        <v>Coxa (Pos)</v>
      </c>
      <c r="AC13" s="11">
        <f>Exercício!AA13</f>
        <v>0</v>
      </c>
      <c r="AD13" s="12" t="str">
        <f>Exercício!AB13</f>
        <v>Perna</v>
      </c>
      <c r="AE13" s="11">
        <f>Exercício!AC13</f>
        <v>0</v>
      </c>
      <c r="AF13" s="12" t="str">
        <f>Exercício!AD13</f>
        <v>Abdominal</v>
      </c>
      <c r="AG13" s="11">
        <f>Exercício!AE13</f>
        <v>0</v>
      </c>
    </row>
    <row r="14" spans="1:33" x14ac:dyDescent="0.25">
      <c r="A14" s="344"/>
      <c r="B14" s="11">
        <f t="shared" si="0"/>
        <v>0</v>
      </c>
      <c r="C14" s="11" t="str">
        <f t="shared" si="1"/>
        <v xml:space="preserve"> </v>
      </c>
      <c r="D14" s="11" t="str">
        <f>Exercício!B14</f>
        <v xml:space="preserve">Trapézio </v>
      </c>
      <c r="E14" s="11">
        <f>Exercício!C14</f>
        <v>0</v>
      </c>
      <c r="F14" s="11" t="str">
        <f>Exercício!D14</f>
        <v>Ombro (Cla/Acr)</v>
      </c>
      <c r="G14" s="11">
        <f>Exercício!E14</f>
        <v>0</v>
      </c>
      <c r="H14" s="12" t="str">
        <f>Exercício!F14</f>
        <v>Ombro (Esp)</v>
      </c>
      <c r="I14" s="11">
        <f>Exercício!G14</f>
        <v>0</v>
      </c>
      <c r="J14" s="12" t="str">
        <f>Exercício!H14</f>
        <v>Costa</v>
      </c>
      <c r="K14" s="11">
        <f>Exercício!I14</f>
        <v>0</v>
      </c>
      <c r="L14" s="12" t="str">
        <f>Exercício!J14</f>
        <v>Peito</v>
      </c>
      <c r="M14" s="11">
        <f>Exercício!K14</f>
        <v>0</v>
      </c>
      <c r="N14" s="12" t="str">
        <f>Exercício!L14</f>
        <v>Bíceps</v>
      </c>
      <c r="O14" s="11">
        <f>Exercício!M14</f>
        <v>0</v>
      </c>
      <c r="P14" s="12" t="str">
        <f>Exercício!N14</f>
        <v>Tríceps</v>
      </c>
      <c r="Q14" s="11">
        <f>Exercício!O14</f>
        <v>0</v>
      </c>
      <c r="R14" s="11" t="str">
        <f>Exercício!P14</f>
        <v>AnteBraço</v>
      </c>
      <c r="S14" s="11">
        <f>Exercício!Q14</f>
        <v>0</v>
      </c>
      <c r="T14" s="11" t="str">
        <f>Exercício!R14</f>
        <v xml:space="preserve">Glúteo </v>
      </c>
      <c r="U14" s="11">
        <f>Exercício!S14</f>
        <v>0</v>
      </c>
      <c r="V14" s="12" t="str">
        <f>Exercício!T14</f>
        <v xml:space="preserve">Abdutor </v>
      </c>
      <c r="W14" s="11">
        <f>Exercício!U14</f>
        <v>0</v>
      </c>
      <c r="X14" s="12" t="str">
        <f>Exercício!V14</f>
        <v xml:space="preserve">Adutor </v>
      </c>
      <c r="Y14" s="11">
        <f>Exercício!W14</f>
        <v>0</v>
      </c>
      <c r="Z14" s="12" t="str">
        <f>Exercício!X14</f>
        <v>Coxa (Ant)</v>
      </c>
      <c r="AA14" s="11">
        <f>Exercício!Y14</f>
        <v>0</v>
      </c>
      <c r="AB14" s="12" t="str">
        <f>Exercício!Z14</f>
        <v>Coxa (Pos)</v>
      </c>
      <c r="AC14" s="11">
        <f>Exercício!AA14</f>
        <v>0</v>
      </c>
      <c r="AD14" s="12" t="str">
        <f>Exercício!AB14</f>
        <v>Perna</v>
      </c>
      <c r="AE14" s="11">
        <f>Exercício!AC14</f>
        <v>0</v>
      </c>
      <c r="AF14" s="12" t="str">
        <f>Exercício!AD14</f>
        <v>Abdominal</v>
      </c>
      <c r="AG14" s="11">
        <f>Exercício!AE14</f>
        <v>0</v>
      </c>
    </row>
    <row r="15" spans="1:33" x14ac:dyDescent="0.25">
      <c r="A15" s="344"/>
      <c r="B15" s="11">
        <f t="shared" si="0"/>
        <v>0</v>
      </c>
      <c r="C15" s="11" t="str">
        <f t="shared" si="1"/>
        <v xml:space="preserve"> </v>
      </c>
      <c r="D15" s="11" t="str">
        <f>Exercício!B15</f>
        <v xml:space="preserve">Trapézio </v>
      </c>
      <c r="E15" s="11">
        <f>Exercício!C15</f>
        <v>0</v>
      </c>
      <c r="F15" s="11" t="str">
        <f>Exercício!D15</f>
        <v>Ombro (Cla/Acr)</v>
      </c>
      <c r="G15" s="11">
        <f>Exercício!E15</f>
        <v>0</v>
      </c>
      <c r="H15" s="12" t="str">
        <f>Exercício!F15</f>
        <v>Ombro (Esp)</v>
      </c>
      <c r="I15" s="11">
        <f>Exercício!G15</f>
        <v>0</v>
      </c>
      <c r="J15" s="12" t="str">
        <f>Exercício!H15</f>
        <v>Costa</v>
      </c>
      <c r="K15" s="11">
        <f>Exercício!I15</f>
        <v>0</v>
      </c>
      <c r="L15" s="12" t="str">
        <f>Exercício!J15</f>
        <v>Peito</v>
      </c>
      <c r="M15" s="11">
        <f>Exercício!K15</f>
        <v>0</v>
      </c>
      <c r="N15" s="12" t="str">
        <f>Exercício!L15</f>
        <v>Bíceps</v>
      </c>
      <c r="O15" s="11">
        <f>Exercício!M15</f>
        <v>0</v>
      </c>
      <c r="P15" s="12" t="str">
        <f>Exercício!N15</f>
        <v>Tríceps</v>
      </c>
      <c r="Q15" s="11">
        <f>Exercício!O15</f>
        <v>0</v>
      </c>
      <c r="R15" s="11" t="str">
        <f>Exercício!P15</f>
        <v>AnteBraço</v>
      </c>
      <c r="S15" s="11">
        <f>Exercício!Q15</f>
        <v>0</v>
      </c>
      <c r="T15" s="11" t="str">
        <f>Exercício!R15</f>
        <v xml:space="preserve">Glúteo </v>
      </c>
      <c r="U15" s="11">
        <f>Exercício!S15</f>
        <v>0</v>
      </c>
      <c r="V15" s="12" t="str">
        <f>Exercício!T15</f>
        <v xml:space="preserve">Abdutor </v>
      </c>
      <c r="W15" s="11">
        <f>Exercício!U15</f>
        <v>0</v>
      </c>
      <c r="X15" s="12" t="str">
        <f>Exercício!V15</f>
        <v xml:space="preserve">Adutor </v>
      </c>
      <c r="Y15" s="11">
        <f>Exercício!W15</f>
        <v>0</v>
      </c>
      <c r="Z15" s="12" t="str">
        <f>Exercício!X15</f>
        <v>Coxa (Ant)</v>
      </c>
      <c r="AA15" s="11">
        <f>Exercício!Y15</f>
        <v>0</v>
      </c>
      <c r="AB15" s="12" t="str">
        <f>Exercício!Z15</f>
        <v>Coxa (Pos)</v>
      </c>
      <c r="AC15" s="11">
        <f>Exercício!AA15</f>
        <v>0</v>
      </c>
      <c r="AD15" s="12" t="str">
        <f>Exercício!AB15</f>
        <v>Perna</v>
      </c>
      <c r="AE15" s="11">
        <f>Exercício!AC15</f>
        <v>0</v>
      </c>
      <c r="AF15" s="12" t="str">
        <f>Exercício!AD15</f>
        <v>Abdominal</v>
      </c>
      <c r="AG15" s="11">
        <f>Exercício!AE15</f>
        <v>0</v>
      </c>
    </row>
    <row r="16" spans="1:33" x14ac:dyDescent="0.25">
      <c r="A16" s="344"/>
      <c r="B16" s="11">
        <f t="shared" si="0"/>
        <v>0</v>
      </c>
      <c r="C16" s="11" t="str">
        <f t="shared" si="1"/>
        <v xml:space="preserve"> </v>
      </c>
      <c r="D16" s="11" t="str">
        <f>Exercício!B16</f>
        <v xml:space="preserve">Trapézio </v>
      </c>
      <c r="E16" s="11">
        <f>Exercício!C16</f>
        <v>0</v>
      </c>
      <c r="F16" s="11" t="str">
        <f>Exercício!D16</f>
        <v>Ombro (Cla/Acr)</v>
      </c>
      <c r="G16" s="11">
        <f>Exercício!E16</f>
        <v>0</v>
      </c>
      <c r="H16" s="12" t="str">
        <f>Exercício!F16</f>
        <v>Ombro (Esp)</v>
      </c>
      <c r="I16" s="11">
        <f>Exercício!G16</f>
        <v>0</v>
      </c>
      <c r="J16" s="12" t="str">
        <f>Exercício!H16</f>
        <v>Costa</v>
      </c>
      <c r="K16" s="11">
        <f>Exercício!I16</f>
        <v>0</v>
      </c>
      <c r="L16" s="12" t="str">
        <f>Exercício!J16</f>
        <v>Peito</v>
      </c>
      <c r="M16" s="11">
        <f>Exercício!K16</f>
        <v>0</v>
      </c>
      <c r="N16" s="12" t="str">
        <f>Exercício!L16</f>
        <v>Bíceps</v>
      </c>
      <c r="O16" s="11">
        <f>Exercício!M16</f>
        <v>0</v>
      </c>
      <c r="P16" s="12" t="str">
        <f>Exercício!N16</f>
        <v>Tríceps</v>
      </c>
      <c r="Q16" s="11">
        <f>Exercício!O16</f>
        <v>0</v>
      </c>
      <c r="R16" s="11" t="str">
        <f>Exercício!P16</f>
        <v>AnteBraço</v>
      </c>
      <c r="S16" s="11">
        <f>Exercício!Q16</f>
        <v>0</v>
      </c>
      <c r="T16" s="11" t="str">
        <f>Exercício!R16</f>
        <v xml:space="preserve">Glúteo </v>
      </c>
      <c r="U16" s="11">
        <f>Exercício!S16</f>
        <v>0</v>
      </c>
      <c r="V16" s="12" t="str">
        <f>Exercício!T16</f>
        <v xml:space="preserve">Abdutor </v>
      </c>
      <c r="W16" s="11">
        <f>Exercício!U16</f>
        <v>0</v>
      </c>
      <c r="X16" s="12" t="str">
        <f>Exercício!V16</f>
        <v xml:space="preserve">Adutor </v>
      </c>
      <c r="Y16" s="11">
        <f>Exercício!W16</f>
        <v>0</v>
      </c>
      <c r="Z16" s="12" t="str">
        <f>Exercício!X16</f>
        <v>Coxa (Ant)</v>
      </c>
      <c r="AA16" s="11">
        <f>Exercício!Y16</f>
        <v>0</v>
      </c>
      <c r="AB16" s="12" t="str">
        <f>Exercício!Z16</f>
        <v>Coxa (Pos)</v>
      </c>
      <c r="AC16" s="11">
        <f>Exercício!AA16</f>
        <v>0</v>
      </c>
      <c r="AD16" s="12" t="str">
        <f>Exercício!AB16</f>
        <v>Perna</v>
      </c>
      <c r="AE16" s="11">
        <f>Exercício!AC16</f>
        <v>0</v>
      </c>
      <c r="AF16" s="12" t="str">
        <f>Exercício!AD16</f>
        <v>Abdominal</v>
      </c>
      <c r="AG16" s="11">
        <f>Exercício!AE16</f>
        <v>0</v>
      </c>
    </row>
    <row r="17" spans="1:33" x14ac:dyDescent="0.25">
      <c r="A17" s="344"/>
      <c r="B17" s="11">
        <f t="shared" si="0"/>
        <v>0</v>
      </c>
      <c r="C17" s="11" t="str">
        <f t="shared" si="1"/>
        <v xml:space="preserve"> </v>
      </c>
      <c r="D17" s="11" t="str">
        <f>Exercício!B17</f>
        <v xml:space="preserve">Trapézio </v>
      </c>
      <c r="E17" s="11">
        <f>Exercício!C17</f>
        <v>0</v>
      </c>
      <c r="F17" s="11" t="str">
        <f>Exercício!D17</f>
        <v>Ombro (Cla/Acr)</v>
      </c>
      <c r="G17" s="11">
        <f>Exercício!E17</f>
        <v>0</v>
      </c>
      <c r="H17" s="12" t="str">
        <f>Exercício!F17</f>
        <v>Ombro (Esp)</v>
      </c>
      <c r="I17" s="11">
        <f>Exercício!G17</f>
        <v>0</v>
      </c>
      <c r="J17" s="12" t="str">
        <f>Exercício!H17</f>
        <v>Costa</v>
      </c>
      <c r="K17" s="11">
        <f>Exercício!I17</f>
        <v>0</v>
      </c>
      <c r="L17" s="12" t="str">
        <f>Exercício!J17</f>
        <v>Peito</v>
      </c>
      <c r="M17" s="11">
        <f>Exercício!K17</f>
        <v>0</v>
      </c>
      <c r="N17" s="12" t="str">
        <f>Exercício!L17</f>
        <v>Bíceps</v>
      </c>
      <c r="O17" s="11">
        <f>Exercício!M17</f>
        <v>0</v>
      </c>
      <c r="P17" s="12" t="str">
        <f>Exercício!N17</f>
        <v>Tríceps</v>
      </c>
      <c r="Q17" s="11">
        <f>Exercício!O17</f>
        <v>0</v>
      </c>
      <c r="R17" s="11" t="str">
        <f>Exercício!P17</f>
        <v>AnteBraço</v>
      </c>
      <c r="S17" s="11">
        <f>Exercício!Q17</f>
        <v>0</v>
      </c>
      <c r="T17" s="11" t="str">
        <f>Exercício!R17</f>
        <v xml:space="preserve">Glúteo </v>
      </c>
      <c r="U17" s="11">
        <f>Exercício!S17</f>
        <v>0</v>
      </c>
      <c r="V17" s="12" t="str">
        <f>Exercício!T17</f>
        <v xml:space="preserve">Abdutor </v>
      </c>
      <c r="W17" s="11">
        <f>Exercício!U17</f>
        <v>0</v>
      </c>
      <c r="X17" s="12" t="str">
        <f>Exercício!V17</f>
        <v xml:space="preserve">Adutor </v>
      </c>
      <c r="Y17" s="11">
        <f>Exercício!W17</f>
        <v>0</v>
      </c>
      <c r="Z17" s="12" t="str">
        <f>Exercício!X17</f>
        <v>Coxa (Ant)</v>
      </c>
      <c r="AA17" s="11">
        <f>Exercício!Y17</f>
        <v>0</v>
      </c>
      <c r="AB17" s="12" t="str">
        <f>Exercício!Z17</f>
        <v>Coxa (Pos)</v>
      </c>
      <c r="AC17" s="11">
        <f>Exercício!AA17</f>
        <v>0</v>
      </c>
      <c r="AD17" s="12" t="str">
        <f>Exercício!AB17</f>
        <v>Perna</v>
      </c>
      <c r="AE17" s="11">
        <f>Exercício!AC17</f>
        <v>0</v>
      </c>
      <c r="AF17" s="12" t="str">
        <f>Exercício!AD17</f>
        <v>Abdominal</v>
      </c>
      <c r="AG17" s="11">
        <f>Exercício!AE17</f>
        <v>0</v>
      </c>
    </row>
    <row r="18" spans="1:33" x14ac:dyDescent="0.25">
      <c r="A18" s="344"/>
      <c r="B18" s="11">
        <f t="shared" si="0"/>
        <v>0</v>
      </c>
      <c r="C18" s="11" t="str">
        <f t="shared" si="1"/>
        <v xml:space="preserve"> </v>
      </c>
      <c r="D18" s="11" t="str">
        <f>Exercício!B18</f>
        <v xml:space="preserve">Trapézio </v>
      </c>
      <c r="E18" s="11">
        <f>Exercício!C18</f>
        <v>0</v>
      </c>
      <c r="F18" s="11" t="str">
        <f>Exercício!D18</f>
        <v>Ombro (Cla/Acr)</v>
      </c>
      <c r="G18" s="11">
        <f>Exercício!E18</f>
        <v>0</v>
      </c>
      <c r="H18" s="12" t="str">
        <f>Exercício!F18</f>
        <v>Ombro (Esp)</v>
      </c>
      <c r="I18" s="11">
        <f>Exercício!G18</f>
        <v>0</v>
      </c>
      <c r="J18" s="12" t="str">
        <f>Exercício!H18</f>
        <v>Costa</v>
      </c>
      <c r="K18" s="11">
        <f>Exercício!I18</f>
        <v>0</v>
      </c>
      <c r="L18" s="12" t="str">
        <f>Exercício!J18</f>
        <v>Peito</v>
      </c>
      <c r="M18" s="11">
        <f>Exercício!K18</f>
        <v>0</v>
      </c>
      <c r="N18" s="12" t="str">
        <f>Exercício!L18</f>
        <v>Bíceps</v>
      </c>
      <c r="O18" s="11">
        <f>Exercício!M18</f>
        <v>0</v>
      </c>
      <c r="P18" s="12" t="str">
        <f>Exercício!N18</f>
        <v>Tríceps</v>
      </c>
      <c r="Q18" s="11">
        <f>Exercício!O18</f>
        <v>0</v>
      </c>
      <c r="R18" s="11" t="str">
        <f>Exercício!P18</f>
        <v>AnteBraço</v>
      </c>
      <c r="S18" s="11">
        <f>Exercício!Q18</f>
        <v>0</v>
      </c>
      <c r="T18" s="11" t="str">
        <f>Exercício!R18</f>
        <v xml:space="preserve">Glúteo </v>
      </c>
      <c r="U18" s="11">
        <f>Exercício!S18</f>
        <v>0</v>
      </c>
      <c r="V18" s="12" t="str">
        <f>Exercício!T18</f>
        <v xml:space="preserve">Abdutor </v>
      </c>
      <c r="W18" s="11">
        <f>Exercício!U18</f>
        <v>0</v>
      </c>
      <c r="X18" s="12" t="str">
        <f>Exercício!V18</f>
        <v xml:space="preserve">Adutor </v>
      </c>
      <c r="Y18" s="11">
        <f>Exercício!W18</f>
        <v>0</v>
      </c>
      <c r="Z18" s="12" t="str">
        <f>Exercício!X18</f>
        <v>Coxa (Ant)</v>
      </c>
      <c r="AA18" s="11">
        <f>Exercício!Y18</f>
        <v>0</v>
      </c>
      <c r="AB18" s="12" t="str">
        <f>Exercício!Z18</f>
        <v>Coxa (Pos)</v>
      </c>
      <c r="AC18" s="11">
        <f>Exercício!AA18</f>
        <v>0</v>
      </c>
      <c r="AD18" s="12" t="str">
        <f>Exercício!AB18</f>
        <v>Perna</v>
      </c>
      <c r="AE18" s="11">
        <f>Exercício!AC18</f>
        <v>0</v>
      </c>
      <c r="AF18" s="12" t="str">
        <f>Exercício!AD18</f>
        <v>Abdominal</v>
      </c>
      <c r="AG18" s="11">
        <f>Exercício!AE18</f>
        <v>0</v>
      </c>
    </row>
    <row r="19" spans="1:33" x14ac:dyDescent="0.25">
      <c r="A19" s="344"/>
      <c r="B19" s="11">
        <f t="shared" si="0"/>
        <v>0</v>
      </c>
      <c r="C19" s="11" t="str">
        <f t="shared" si="1"/>
        <v xml:space="preserve"> </v>
      </c>
      <c r="D19" s="11" t="str">
        <f>Exercício!B19</f>
        <v xml:space="preserve">Trapézio </v>
      </c>
      <c r="E19" s="11">
        <f>Exercício!C19</f>
        <v>0</v>
      </c>
      <c r="F19" s="11" t="str">
        <f>Exercício!D19</f>
        <v>Ombro (Cla/Acr)</v>
      </c>
      <c r="G19" s="11">
        <f>Exercício!E19</f>
        <v>0</v>
      </c>
      <c r="H19" s="12" t="str">
        <f>Exercício!F19</f>
        <v>Ombro (Esp)</v>
      </c>
      <c r="I19" s="11">
        <f>Exercício!G19</f>
        <v>0</v>
      </c>
      <c r="J19" s="12" t="str">
        <f>Exercício!H19</f>
        <v>Costa</v>
      </c>
      <c r="K19" s="11">
        <f>Exercício!I19</f>
        <v>0</v>
      </c>
      <c r="L19" s="12" t="str">
        <f>Exercício!J19</f>
        <v>Peito</v>
      </c>
      <c r="M19" s="11">
        <f>Exercício!K19</f>
        <v>0</v>
      </c>
      <c r="N19" s="12" t="str">
        <f>Exercício!L19</f>
        <v>Bíceps</v>
      </c>
      <c r="O19" s="11">
        <f>Exercício!M19</f>
        <v>0</v>
      </c>
      <c r="P19" s="12" t="str">
        <f>Exercício!N19</f>
        <v>Tríceps</v>
      </c>
      <c r="Q19" s="11">
        <f>Exercício!O19</f>
        <v>0</v>
      </c>
      <c r="R19" s="11" t="str">
        <f>Exercício!P19</f>
        <v>AnteBraço</v>
      </c>
      <c r="S19" s="11">
        <f>Exercício!Q19</f>
        <v>0</v>
      </c>
      <c r="T19" s="11" t="str">
        <f>Exercício!R19</f>
        <v xml:space="preserve">Glúteo </v>
      </c>
      <c r="U19" s="11">
        <f>Exercício!S19</f>
        <v>0</v>
      </c>
      <c r="V19" s="12" t="str">
        <f>Exercício!T19</f>
        <v xml:space="preserve">Abdutor </v>
      </c>
      <c r="W19" s="11">
        <f>Exercício!U19</f>
        <v>0</v>
      </c>
      <c r="X19" s="12" t="str">
        <f>Exercício!V19</f>
        <v xml:space="preserve">Adutor </v>
      </c>
      <c r="Y19" s="11">
        <f>Exercício!W19</f>
        <v>0</v>
      </c>
      <c r="Z19" s="12" t="str">
        <f>Exercício!X19</f>
        <v>Coxa (Ant)</v>
      </c>
      <c r="AA19" s="11">
        <f>Exercício!Y19</f>
        <v>0</v>
      </c>
      <c r="AB19" s="12" t="str">
        <f>Exercício!Z19</f>
        <v>Coxa (Pos)</v>
      </c>
      <c r="AC19" s="11">
        <f>Exercício!AA19</f>
        <v>0</v>
      </c>
      <c r="AD19" s="12" t="str">
        <f>Exercício!AB19</f>
        <v>Perna</v>
      </c>
      <c r="AE19" s="11">
        <f>Exercício!AC19</f>
        <v>0</v>
      </c>
      <c r="AF19" s="12" t="str">
        <f>Exercício!AD19</f>
        <v>Abdominal</v>
      </c>
      <c r="AG19" s="11">
        <f>Exercício!AE19</f>
        <v>0</v>
      </c>
    </row>
    <row r="20" spans="1:33" x14ac:dyDescent="0.25">
      <c r="A20" s="344"/>
      <c r="B20" s="11">
        <f t="shared" si="0"/>
        <v>0</v>
      </c>
      <c r="C20" s="11" t="str">
        <f t="shared" si="1"/>
        <v xml:space="preserve"> </v>
      </c>
      <c r="D20" s="11" t="str">
        <f>Exercício!B20</f>
        <v xml:space="preserve">Trapézio </v>
      </c>
      <c r="E20" s="11">
        <f>Exercício!C20</f>
        <v>0</v>
      </c>
      <c r="F20" s="11" t="str">
        <f>Exercício!D20</f>
        <v>Ombro (Cla/Acr)</v>
      </c>
      <c r="G20" s="11">
        <f>Exercício!E20</f>
        <v>0</v>
      </c>
      <c r="H20" s="12" t="str">
        <f>Exercício!F20</f>
        <v>Ombro (Esp)</v>
      </c>
      <c r="I20" s="11">
        <f>Exercício!G20</f>
        <v>0</v>
      </c>
      <c r="J20" s="12" t="str">
        <f>Exercício!H20</f>
        <v>Costa</v>
      </c>
      <c r="K20" s="11">
        <f>Exercício!I20</f>
        <v>0</v>
      </c>
      <c r="L20" s="12" t="str">
        <f>Exercício!J20</f>
        <v>Peito</v>
      </c>
      <c r="M20" s="11">
        <f>Exercício!K20</f>
        <v>0</v>
      </c>
      <c r="N20" s="12" t="str">
        <f>Exercício!L20</f>
        <v>Bíceps</v>
      </c>
      <c r="O20" s="11">
        <f>Exercício!M20</f>
        <v>0</v>
      </c>
      <c r="P20" s="12" t="str">
        <f>Exercício!N20</f>
        <v>Tríceps</v>
      </c>
      <c r="Q20" s="11">
        <f>Exercício!O20</f>
        <v>0</v>
      </c>
      <c r="R20" s="11" t="str">
        <f>Exercício!P20</f>
        <v>AnteBraço</v>
      </c>
      <c r="S20" s="11">
        <f>Exercício!Q20</f>
        <v>0</v>
      </c>
      <c r="T20" s="11" t="str">
        <f>Exercício!R20</f>
        <v xml:space="preserve">Glúteo </v>
      </c>
      <c r="U20" s="11">
        <f>Exercício!S20</f>
        <v>0</v>
      </c>
      <c r="V20" s="12" t="str">
        <f>Exercício!T20</f>
        <v xml:space="preserve">Abdutor </v>
      </c>
      <c r="W20" s="11">
        <f>Exercício!U20</f>
        <v>0</v>
      </c>
      <c r="X20" s="12" t="str">
        <f>Exercício!V20</f>
        <v xml:space="preserve">Adutor </v>
      </c>
      <c r="Y20" s="11">
        <f>Exercício!W20</f>
        <v>0</v>
      </c>
      <c r="Z20" s="12" t="str">
        <f>Exercício!X20</f>
        <v>Coxa (Ant)</v>
      </c>
      <c r="AA20" s="11">
        <f>Exercício!Y20</f>
        <v>0</v>
      </c>
      <c r="AB20" s="12" t="str">
        <f>Exercício!Z20</f>
        <v>Coxa (Pos)</v>
      </c>
      <c r="AC20" s="11">
        <f>Exercício!AA20</f>
        <v>0</v>
      </c>
      <c r="AD20" s="12" t="str">
        <f>Exercício!AB20</f>
        <v>Perna</v>
      </c>
      <c r="AE20" s="11">
        <f>Exercício!AC20</f>
        <v>0</v>
      </c>
      <c r="AF20" s="12" t="str">
        <f>Exercício!AD20</f>
        <v>Abdominal</v>
      </c>
      <c r="AG20" s="11">
        <f>Exercício!AE20</f>
        <v>0</v>
      </c>
    </row>
    <row r="21" spans="1:33" ht="36" x14ac:dyDescent="0.25">
      <c r="A21" s="15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11" t="s">
        <v>40</v>
      </c>
      <c r="B22" s="11" t="s">
        <v>41</v>
      </c>
      <c r="C22" s="11"/>
      <c r="D22" s="341" t="str">
        <f>D2</f>
        <v xml:space="preserve">Trapézio </v>
      </c>
      <c r="E22" s="341"/>
      <c r="F22" s="341" t="str">
        <f>F2</f>
        <v>Ombro (Cla/Acr)</v>
      </c>
      <c r="G22" s="341"/>
      <c r="H22" s="341" t="str">
        <f>H2</f>
        <v>Ombro (Esp)</v>
      </c>
      <c r="I22" s="341"/>
      <c r="J22" s="341" t="str">
        <f>J2</f>
        <v>Costa</v>
      </c>
      <c r="K22" s="341"/>
      <c r="L22" s="341" t="str">
        <f>L2</f>
        <v>Peito</v>
      </c>
      <c r="M22" s="341"/>
      <c r="N22" s="341" t="str">
        <f>N2</f>
        <v>Bíceps</v>
      </c>
      <c r="O22" s="341"/>
      <c r="P22" s="341" t="str">
        <f>P2</f>
        <v>Tríceps</v>
      </c>
      <c r="Q22" s="341"/>
      <c r="R22" s="341" t="str">
        <f>R2</f>
        <v>AnteBraço</v>
      </c>
      <c r="S22" s="341"/>
      <c r="T22" s="341" t="str">
        <f>T2</f>
        <v xml:space="preserve">Glúteo </v>
      </c>
      <c r="U22" s="341"/>
      <c r="V22" s="341" t="str">
        <f>V2</f>
        <v xml:space="preserve">Abdutor </v>
      </c>
      <c r="W22" s="341"/>
      <c r="X22" s="341" t="str">
        <f>X2</f>
        <v xml:space="preserve">Adutor </v>
      </c>
      <c r="Y22" s="341"/>
      <c r="Z22" s="341" t="str">
        <f>Z2</f>
        <v>Coxa (Ant)</v>
      </c>
      <c r="AA22" s="341"/>
      <c r="AB22" s="341" t="str">
        <f>AB2</f>
        <v>Coxa (Pos)</v>
      </c>
      <c r="AC22" s="341"/>
      <c r="AD22" s="341" t="str">
        <f>AD2</f>
        <v>Perna</v>
      </c>
      <c r="AE22" s="341"/>
      <c r="AF22" s="341" t="str">
        <f>AF2</f>
        <v>Abdominal</v>
      </c>
      <c r="AG22" s="341"/>
    </row>
    <row r="23" spans="1:33" x14ac:dyDescent="0.25">
      <c r="A23" s="11"/>
      <c r="B23" s="343">
        <f>Planilha!D176</f>
        <v>0</v>
      </c>
      <c r="C23" s="343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</row>
    <row r="24" spans="1:33" x14ac:dyDescent="0.25">
      <c r="A24" s="344">
        <v>2</v>
      </c>
      <c r="B24" s="11">
        <f>B23</f>
        <v>0</v>
      </c>
      <c r="C24" s="11" t="str">
        <f>IF(AND(B24=D24),E24,IF(AND(B24=F24),G24,IF(AND(B24=H24),I24,IF(AND(B24=J24),K24,IF(AND(B24=L24),M24,IF(AND(B24=N24),O24,IF(AND(B24=P24),Q24,IF(AND(B24=R24),S24,IF(AND(B24=T24),U24,IF(AND(B24=V24),W24,IF(AND(B24=X24),Y24,IF(AND(B24=Z24),AA24,IF(AND(B24=AB24),AC24,IF(AND(B24=AD24),AE24,IF(AND(B24=AF24),AG24," ")))))))))))))))</f>
        <v xml:space="preserve"> </v>
      </c>
      <c r="D24" s="11" t="str">
        <f t="shared" ref="D24:AG32" si="2">D4</f>
        <v xml:space="preserve">Trapézio </v>
      </c>
      <c r="E24" s="11" t="str">
        <f t="shared" si="2"/>
        <v>Elevação de ombros</v>
      </c>
      <c r="F24" s="11" t="str">
        <f t="shared" si="2"/>
        <v>Ombro (Cla/Acr)</v>
      </c>
      <c r="G24" s="11" t="str">
        <f t="shared" si="2"/>
        <v>Desenvolvimento</v>
      </c>
      <c r="H24" s="12" t="str">
        <f t="shared" si="2"/>
        <v>Ombro (Esp)</v>
      </c>
      <c r="I24" s="11" t="str">
        <f t="shared" si="2"/>
        <v>Voador inv.</v>
      </c>
      <c r="J24" s="12" t="str">
        <f t="shared" si="2"/>
        <v>Costa</v>
      </c>
      <c r="K24" s="11" t="str">
        <f t="shared" si="2"/>
        <v>Puxada à frente</v>
      </c>
      <c r="L24" s="12" t="str">
        <f t="shared" si="2"/>
        <v>Peito</v>
      </c>
      <c r="M24" s="11" t="str">
        <f t="shared" si="2"/>
        <v>Supino</v>
      </c>
      <c r="N24" s="12" t="str">
        <f t="shared" si="2"/>
        <v>Bíceps</v>
      </c>
      <c r="O24" s="11" t="str">
        <f t="shared" si="2"/>
        <v>Rosca direta</v>
      </c>
      <c r="P24" s="12" t="str">
        <f t="shared" si="2"/>
        <v>Tríceps</v>
      </c>
      <c r="Q24" s="11" t="str">
        <f t="shared" si="2"/>
        <v>Rosca testa</v>
      </c>
      <c r="R24" s="11" t="str">
        <f t="shared" si="2"/>
        <v>AnteBraço</v>
      </c>
      <c r="S24" s="11" t="str">
        <f t="shared" si="2"/>
        <v>Rosca punho</v>
      </c>
      <c r="T24" s="11" t="str">
        <f t="shared" si="2"/>
        <v xml:space="preserve">Glúteo </v>
      </c>
      <c r="U24" s="11" t="str">
        <f t="shared" si="2"/>
        <v>Glúteo em pé</v>
      </c>
      <c r="V24" s="12" t="str">
        <f t="shared" si="2"/>
        <v xml:space="preserve">Abdutor </v>
      </c>
      <c r="W24" s="11" t="str">
        <f t="shared" si="2"/>
        <v>Abdutor maq.</v>
      </c>
      <c r="X24" s="12" t="str">
        <f t="shared" si="2"/>
        <v xml:space="preserve">Adutor </v>
      </c>
      <c r="Y24" s="11" t="str">
        <f t="shared" si="2"/>
        <v>Adutor maq</v>
      </c>
      <c r="Z24" s="12" t="str">
        <f t="shared" si="2"/>
        <v>Coxa (Ant)</v>
      </c>
      <c r="AA24" s="11" t="str">
        <f t="shared" si="2"/>
        <v>Agachamento</v>
      </c>
      <c r="AB24" s="12" t="str">
        <f t="shared" si="2"/>
        <v>Coxa (Pos)</v>
      </c>
      <c r="AC24" s="11" t="str">
        <f t="shared" si="2"/>
        <v>Stiff</v>
      </c>
      <c r="AD24" s="12" t="str">
        <f t="shared" si="2"/>
        <v>Perna</v>
      </c>
      <c r="AE24" s="11" t="str">
        <f t="shared" si="2"/>
        <v>Gêmeos em pé</v>
      </c>
      <c r="AF24" s="12" t="str">
        <f t="shared" si="2"/>
        <v>Abdominal</v>
      </c>
      <c r="AG24" s="11" t="str">
        <f t="shared" si="2"/>
        <v>Elevação de pernas</v>
      </c>
    </row>
    <row r="25" spans="1:33" x14ac:dyDescent="0.25">
      <c r="A25" s="344"/>
      <c r="B25" s="11">
        <f t="shared" ref="B25:B40" si="3">B24</f>
        <v>0</v>
      </c>
      <c r="C25" s="11" t="str">
        <f t="shared" ref="C25:C40" si="4">IF(AND(B25=D25),E25,IF(AND(B25=F25),G25,IF(AND(B25=H25),I25,IF(AND(B25=J25),K25,IF(AND(B25=L25),M25,IF(AND(B25=N25),O25,IF(AND(B25=P25),Q25,IF(AND(B25=R25),S25,IF(AND(B25=T25),U25,IF(AND(B25=V25),W25,IF(AND(B25=X25),Y25,IF(AND(B25=Z25),AA25,IF(AND(B25=AB25),AC25,IF(AND(B25=AD25),AE25,IF(AND(B25=AF25),AG25," ")))))))))))))))</f>
        <v xml:space="preserve"> </v>
      </c>
      <c r="D25" s="11" t="str">
        <f t="shared" si="2"/>
        <v xml:space="preserve">Trapézio </v>
      </c>
      <c r="E25" s="11" t="str">
        <f t="shared" si="2"/>
        <v>Remada alta</v>
      </c>
      <c r="F25" s="11" t="str">
        <f t="shared" si="2"/>
        <v>Ombro (Cla/Acr)</v>
      </c>
      <c r="G25" s="11" t="str">
        <f t="shared" si="2"/>
        <v>Levantamento lateral</v>
      </c>
      <c r="H25" s="12" t="str">
        <f t="shared" si="2"/>
        <v>Ombro (Esp)</v>
      </c>
      <c r="I25" s="11" t="str">
        <f t="shared" si="2"/>
        <v>Crucifixo inv.</v>
      </c>
      <c r="J25" s="12" t="str">
        <f t="shared" si="2"/>
        <v>Costa</v>
      </c>
      <c r="K25" s="11" t="str">
        <f t="shared" si="2"/>
        <v>Remada sentada</v>
      </c>
      <c r="L25" s="12" t="str">
        <f t="shared" si="2"/>
        <v>Peito</v>
      </c>
      <c r="M25" s="11" t="str">
        <f t="shared" si="2"/>
        <v>Supino inclinado</v>
      </c>
      <c r="N25" s="12" t="str">
        <f t="shared" si="2"/>
        <v>Bíceps</v>
      </c>
      <c r="O25" s="11" t="str">
        <f t="shared" si="2"/>
        <v>Rosca alternada</v>
      </c>
      <c r="P25" s="12" t="str">
        <f t="shared" si="2"/>
        <v>Tríceps</v>
      </c>
      <c r="Q25" s="11" t="str">
        <f t="shared" si="2"/>
        <v>Rosca francesa</v>
      </c>
      <c r="R25" s="11" t="str">
        <f t="shared" si="2"/>
        <v>AnteBraço</v>
      </c>
      <c r="S25" s="11" t="str">
        <f t="shared" si="2"/>
        <v>Rosca punho inv.</v>
      </c>
      <c r="T25" s="11" t="str">
        <f t="shared" si="2"/>
        <v xml:space="preserve">Glúteo </v>
      </c>
      <c r="U25" s="11" t="str">
        <f t="shared" si="2"/>
        <v>Glúteo 4 apoios</v>
      </c>
      <c r="V25" s="12" t="str">
        <f t="shared" si="2"/>
        <v xml:space="preserve">Abdutor </v>
      </c>
      <c r="W25" s="11" t="str">
        <f t="shared" si="2"/>
        <v>Abdutor apo.</v>
      </c>
      <c r="X25" s="12" t="str">
        <f t="shared" si="2"/>
        <v xml:space="preserve">Adutor </v>
      </c>
      <c r="Y25" s="11" t="str">
        <f t="shared" si="2"/>
        <v>Adutor apo.</v>
      </c>
      <c r="Z25" s="12" t="str">
        <f t="shared" si="2"/>
        <v>Coxa (Ant)</v>
      </c>
      <c r="AA25" s="11" t="str">
        <f t="shared" si="2"/>
        <v>Agachamento hack</v>
      </c>
      <c r="AB25" s="12" t="str">
        <f t="shared" si="2"/>
        <v>Coxa (Pos)</v>
      </c>
      <c r="AC25" s="11" t="str">
        <f t="shared" si="2"/>
        <v>Flexão de perna</v>
      </c>
      <c r="AD25" s="12" t="str">
        <f t="shared" si="2"/>
        <v>Perna</v>
      </c>
      <c r="AE25" s="11" t="str">
        <f t="shared" si="2"/>
        <v>Gêmeos sentado</v>
      </c>
      <c r="AF25" s="12" t="str">
        <f t="shared" si="2"/>
        <v>Abdominal</v>
      </c>
      <c r="AG25" s="11" t="str">
        <f t="shared" si="2"/>
        <v>Supra-abdominal</v>
      </c>
    </row>
    <row r="26" spans="1:33" x14ac:dyDescent="0.25">
      <c r="A26" s="344"/>
      <c r="B26" s="11">
        <f t="shared" si="3"/>
        <v>0</v>
      </c>
      <c r="C26" s="11" t="str">
        <f t="shared" si="4"/>
        <v xml:space="preserve"> </v>
      </c>
      <c r="D26" s="11" t="str">
        <f t="shared" si="2"/>
        <v xml:space="preserve">Trapézio </v>
      </c>
      <c r="E26" s="11">
        <f t="shared" si="2"/>
        <v>0</v>
      </c>
      <c r="F26" s="11" t="str">
        <f t="shared" si="2"/>
        <v>Ombro (Cla/Acr)</v>
      </c>
      <c r="G26" s="11" t="str">
        <f t="shared" si="2"/>
        <v>Elevação frontal</v>
      </c>
      <c r="H26" s="12" t="str">
        <f t="shared" si="2"/>
        <v>Ombro (Esp)</v>
      </c>
      <c r="I26" s="11">
        <f t="shared" si="2"/>
        <v>0</v>
      </c>
      <c r="J26" s="12" t="str">
        <f t="shared" si="2"/>
        <v>Costa</v>
      </c>
      <c r="K26" s="11" t="str">
        <f t="shared" si="2"/>
        <v>Remada unilteral</v>
      </c>
      <c r="L26" s="12" t="str">
        <f t="shared" si="2"/>
        <v>Peito</v>
      </c>
      <c r="M26" s="11" t="str">
        <f t="shared" si="2"/>
        <v>Supino declinado</v>
      </c>
      <c r="N26" s="12" t="str">
        <f t="shared" si="2"/>
        <v>Bíceps</v>
      </c>
      <c r="O26" s="11" t="str">
        <f t="shared" si="2"/>
        <v>Rosca concentrada</v>
      </c>
      <c r="P26" s="12" t="str">
        <f t="shared" si="2"/>
        <v>Tríceps</v>
      </c>
      <c r="Q26" s="11" t="str">
        <f t="shared" si="2"/>
        <v>Extensão de cotovelo (cabo)</v>
      </c>
      <c r="R26" s="11" t="str">
        <f t="shared" si="2"/>
        <v>AnteBraço</v>
      </c>
      <c r="S26" s="11" t="str">
        <f t="shared" si="2"/>
        <v>Rosca direta peg. pro.</v>
      </c>
      <c r="T26" s="11" t="str">
        <f t="shared" si="2"/>
        <v xml:space="preserve">Glúteo </v>
      </c>
      <c r="U26" s="11">
        <f t="shared" si="2"/>
        <v>0</v>
      </c>
      <c r="V26" s="12" t="str">
        <f t="shared" si="2"/>
        <v xml:space="preserve">Abdutor </v>
      </c>
      <c r="W26" s="11" t="str">
        <f t="shared" si="2"/>
        <v>Abdutor cabo</v>
      </c>
      <c r="X26" s="12" t="str">
        <f t="shared" si="2"/>
        <v xml:space="preserve">Adutor </v>
      </c>
      <c r="Y26" s="11" t="str">
        <f t="shared" si="2"/>
        <v>Adutor cabo</v>
      </c>
      <c r="Z26" s="12" t="str">
        <f t="shared" si="2"/>
        <v>Coxa (Ant)</v>
      </c>
      <c r="AA26" s="11" t="str">
        <f t="shared" si="2"/>
        <v>Extensão de perna</v>
      </c>
      <c r="AB26" s="12" t="str">
        <f t="shared" si="2"/>
        <v>Coxa (Pos)</v>
      </c>
      <c r="AC26" s="11" t="str">
        <f t="shared" si="2"/>
        <v>Flexora em pé</v>
      </c>
      <c r="AD26" s="12" t="str">
        <f t="shared" si="2"/>
        <v>Perna</v>
      </c>
      <c r="AE26" s="11" t="str">
        <f t="shared" si="2"/>
        <v>Burrinho maq.</v>
      </c>
      <c r="AF26" s="12" t="str">
        <f t="shared" si="2"/>
        <v>Abdominal</v>
      </c>
      <c r="AG26" s="11" t="str">
        <f t="shared" si="2"/>
        <v>Flexão lateral</v>
      </c>
    </row>
    <row r="27" spans="1:33" x14ac:dyDescent="0.25">
      <c r="A27" s="344"/>
      <c r="B27" s="11">
        <f t="shared" si="3"/>
        <v>0</v>
      </c>
      <c r="C27" s="11" t="str">
        <f t="shared" si="4"/>
        <v xml:space="preserve"> </v>
      </c>
      <c r="D27" s="11" t="str">
        <f t="shared" si="2"/>
        <v xml:space="preserve">Trapézio </v>
      </c>
      <c r="E27" s="11">
        <f t="shared" si="2"/>
        <v>0</v>
      </c>
      <c r="F27" s="11" t="str">
        <f t="shared" si="2"/>
        <v>Ombro (Cla/Acr)</v>
      </c>
      <c r="G27" s="11">
        <f t="shared" si="2"/>
        <v>0</v>
      </c>
      <c r="H27" s="12" t="str">
        <f t="shared" si="2"/>
        <v>Ombro (Esp)</v>
      </c>
      <c r="I27" s="11">
        <f t="shared" si="2"/>
        <v>0</v>
      </c>
      <c r="J27" s="12" t="str">
        <f t="shared" si="2"/>
        <v>Costa</v>
      </c>
      <c r="K27" s="11" t="str">
        <f t="shared" si="2"/>
        <v>Remada curvada</v>
      </c>
      <c r="L27" s="12" t="str">
        <f t="shared" si="2"/>
        <v>Peito</v>
      </c>
      <c r="M27" s="11" t="str">
        <f t="shared" si="2"/>
        <v>Crucifixo</v>
      </c>
      <c r="N27" s="12" t="str">
        <f t="shared" si="2"/>
        <v>Bíceps</v>
      </c>
      <c r="O27" s="11" t="str">
        <f t="shared" si="2"/>
        <v>Rosca scott</v>
      </c>
      <c r="P27" s="12" t="str">
        <f t="shared" si="2"/>
        <v>Tríceps</v>
      </c>
      <c r="Q27" s="11">
        <f t="shared" si="2"/>
        <v>0</v>
      </c>
      <c r="R27" s="11" t="str">
        <f t="shared" si="2"/>
        <v>AnteBraço</v>
      </c>
      <c r="S27" s="11" t="str">
        <f t="shared" si="2"/>
        <v>Extensão de cotovelo</v>
      </c>
      <c r="T27" s="11" t="str">
        <f t="shared" si="2"/>
        <v xml:space="preserve">Glúteo </v>
      </c>
      <c r="U27" s="11">
        <f t="shared" si="2"/>
        <v>0</v>
      </c>
      <c r="V27" s="12" t="str">
        <f t="shared" si="2"/>
        <v xml:space="preserve">Abdutor </v>
      </c>
      <c r="W27" s="11">
        <f t="shared" si="2"/>
        <v>0</v>
      </c>
      <c r="X27" s="12" t="str">
        <f t="shared" si="2"/>
        <v xml:space="preserve">Adutor </v>
      </c>
      <c r="Y27" s="11">
        <f t="shared" si="2"/>
        <v>0</v>
      </c>
      <c r="Z27" s="12" t="str">
        <f t="shared" si="2"/>
        <v>Coxa (Ant)</v>
      </c>
      <c r="AA27" s="11" t="str">
        <f t="shared" si="2"/>
        <v>Leg press</v>
      </c>
      <c r="AB27" s="12" t="str">
        <f t="shared" si="2"/>
        <v>Coxa (Pos)</v>
      </c>
      <c r="AC27" s="11" t="str">
        <f t="shared" si="2"/>
        <v>Flexora sentado</v>
      </c>
      <c r="AD27" s="12" t="str">
        <f t="shared" si="2"/>
        <v>Perna</v>
      </c>
      <c r="AE27" s="11" t="str">
        <f t="shared" si="2"/>
        <v>Tibial</v>
      </c>
      <c r="AF27" s="12" t="str">
        <f t="shared" si="2"/>
        <v>Abdominal</v>
      </c>
      <c r="AG27" s="11">
        <f t="shared" si="2"/>
        <v>0</v>
      </c>
    </row>
    <row r="28" spans="1:33" x14ac:dyDescent="0.25">
      <c r="A28" s="344"/>
      <c r="B28" s="11">
        <f t="shared" si="3"/>
        <v>0</v>
      </c>
      <c r="C28" s="11" t="str">
        <f t="shared" si="4"/>
        <v xml:space="preserve"> </v>
      </c>
      <c r="D28" s="11" t="str">
        <f t="shared" si="2"/>
        <v xml:space="preserve">Trapézio </v>
      </c>
      <c r="E28" s="11">
        <f t="shared" si="2"/>
        <v>0</v>
      </c>
      <c r="F28" s="11" t="str">
        <f t="shared" si="2"/>
        <v>Ombro (Cla/Acr)</v>
      </c>
      <c r="G28" s="11">
        <f t="shared" si="2"/>
        <v>0</v>
      </c>
      <c r="H28" s="12" t="str">
        <f t="shared" si="2"/>
        <v>Ombro (Esp)</v>
      </c>
      <c r="I28" s="11">
        <f t="shared" si="2"/>
        <v>0</v>
      </c>
      <c r="J28" s="12" t="str">
        <f t="shared" si="2"/>
        <v>Costa</v>
      </c>
      <c r="K28" s="11" t="str">
        <f t="shared" si="2"/>
        <v>Levantamento terra</v>
      </c>
      <c r="L28" s="12" t="str">
        <f t="shared" si="2"/>
        <v>Peito</v>
      </c>
      <c r="M28" s="11" t="str">
        <f t="shared" si="2"/>
        <v>Cross over</v>
      </c>
      <c r="N28" s="12" t="str">
        <f t="shared" si="2"/>
        <v>Bíceps</v>
      </c>
      <c r="O28" s="11">
        <f t="shared" si="2"/>
        <v>0</v>
      </c>
      <c r="P28" s="12" t="str">
        <f t="shared" si="2"/>
        <v>Tríceps</v>
      </c>
      <c r="Q28" s="11">
        <f t="shared" si="2"/>
        <v>0</v>
      </c>
      <c r="R28" s="11" t="str">
        <f t="shared" si="2"/>
        <v>AnteBraço</v>
      </c>
      <c r="S28" s="11" t="str">
        <f t="shared" si="2"/>
        <v>Extensão cot. uni.</v>
      </c>
      <c r="T28" s="11" t="str">
        <f t="shared" si="2"/>
        <v xml:space="preserve">Glúteo </v>
      </c>
      <c r="U28" s="11">
        <f t="shared" si="2"/>
        <v>0</v>
      </c>
      <c r="V28" s="12" t="str">
        <f t="shared" si="2"/>
        <v xml:space="preserve">Abdutor </v>
      </c>
      <c r="W28" s="11">
        <f t="shared" si="2"/>
        <v>0</v>
      </c>
      <c r="X28" s="12" t="str">
        <f t="shared" si="2"/>
        <v xml:space="preserve">Adutor </v>
      </c>
      <c r="Y28" s="11">
        <f t="shared" si="2"/>
        <v>0</v>
      </c>
      <c r="Z28" s="12" t="str">
        <f t="shared" si="2"/>
        <v>Coxa (Ant)</v>
      </c>
      <c r="AA28" s="11" t="str">
        <f t="shared" si="2"/>
        <v>Avanço</v>
      </c>
      <c r="AB28" s="12" t="str">
        <f t="shared" si="2"/>
        <v>Coxa (Pos)</v>
      </c>
      <c r="AC28" s="11">
        <f t="shared" si="2"/>
        <v>0</v>
      </c>
      <c r="AD28" s="12" t="str">
        <f t="shared" si="2"/>
        <v>Perna</v>
      </c>
      <c r="AE28" s="11">
        <f t="shared" si="2"/>
        <v>0</v>
      </c>
      <c r="AF28" s="12" t="str">
        <f t="shared" si="2"/>
        <v>Abdominal</v>
      </c>
      <c r="AG28" s="11">
        <f t="shared" si="2"/>
        <v>0</v>
      </c>
    </row>
    <row r="29" spans="1:33" x14ac:dyDescent="0.25">
      <c r="A29" s="344"/>
      <c r="B29" s="11">
        <f t="shared" si="3"/>
        <v>0</v>
      </c>
      <c r="C29" s="11" t="str">
        <f t="shared" si="4"/>
        <v xml:space="preserve"> </v>
      </c>
      <c r="D29" s="11" t="str">
        <f t="shared" si="2"/>
        <v xml:space="preserve">Trapézio </v>
      </c>
      <c r="E29" s="11">
        <f t="shared" si="2"/>
        <v>0</v>
      </c>
      <c r="F29" s="11" t="str">
        <f t="shared" si="2"/>
        <v>Ombro (Cla/Acr)</v>
      </c>
      <c r="G29" s="11">
        <f t="shared" si="2"/>
        <v>0</v>
      </c>
      <c r="H29" s="12" t="str">
        <f t="shared" si="2"/>
        <v>Ombro (Esp)</v>
      </c>
      <c r="I29" s="11">
        <f t="shared" si="2"/>
        <v>0</v>
      </c>
      <c r="J29" s="12" t="str">
        <f t="shared" si="2"/>
        <v>Costa</v>
      </c>
      <c r="K29" s="11" t="str">
        <f t="shared" si="2"/>
        <v>Hiperextensão</v>
      </c>
      <c r="L29" s="12" t="str">
        <f t="shared" si="2"/>
        <v>Peito</v>
      </c>
      <c r="M29" s="11" t="str">
        <f t="shared" si="2"/>
        <v>Voador</v>
      </c>
      <c r="N29" s="12" t="str">
        <f t="shared" si="2"/>
        <v>Bíceps</v>
      </c>
      <c r="O29" s="11">
        <f t="shared" si="2"/>
        <v>0</v>
      </c>
      <c r="P29" s="12" t="str">
        <f t="shared" si="2"/>
        <v>Tríceps</v>
      </c>
      <c r="Q29" s="11">
        <f t="shared" si="2"/>
        <v>0</v>
      </c>
      <c r="R29" s="11" t="str">
        <f t="shared" si="2"/>
        <v>AnteBraço</v>
      </c>
      <c r="S29" s="11" t="str">
        <f t="shared" si="2"/>
        <v>Tríceps uni. Curvado</v>
      </c>
      <c r="T29" s="11" t="str">
        <f t="shared" si="2"/>
        <v xml:space="preserve">Glúteo </v>
      </c>
      <c r="U29" s="11">
        <f t="shared" si="2"/>
        <v>0</v>
      </c>
      <c r="V29" s="12" t="str">
        <f t="shared" si="2"/>
        <v xml:space="preserve">Abdutor </v>
      </c>
      <c r="W29" s="11">
        <f t="shared" si="2"/>
        <v>0</v>
      </c>
      <c r="X29" s="12" t="str">
        <f t="shared" si="2"/>
        <v xml:space="preserve">Adutor </v>
      </c>
      <c r="Y29" s="11">
        <f t="shared" si="2"/>
        <v>0</v>
      </c>
      <c r="Z29" s="12" t="str">
        <f t="shared" si="2"/>
        <v>Coxa (Ant)</v>
      </c>
      <c r="AA29" s="11">
        <f t="shared" si="2"/>
        <v>0</v>
      </c>
      <c r="AB29" s="12" t="str">
        <f t="shared" si="2"/>
        <v>Coxa (Pos)</v>
      </c>
      <c r="AC29" s="11">
        <f t="shared" si="2"/>
        <v>0</v>
      </c>
      <c r="AD29" s="12" t="str">
        <f t="shared" si="2"/>
        <v>Perna</v>
      </c>
      <c r="AE29" s="11">
        <f t="shared" si="2"/>
        <v>0</v>
      </c>
      <c r="AF29" s="12" t="str">
        <f t="shared" si="2"/>
        <v>Abdominal</v>
      </c>
      <c r="AG29" s="11">
        <f t="shared" si="2"/>
        <v>0</v>
      </c>
    </row>
    <row r="30" spans="1:33" x14ac:dyDescent="0.25">
      <c r="A30" s="344"/>
      <c r="B30" s="11">
        <f t="shared" si="3"/>
        <v>0</v>
      </c>
      <c r="C30" s="11" t="str">
        <f t="shared" si="4"/>
        <v xml:space="preserve"> </v>
      </c>
      <c r="D30" s="11" t="str">
        <f t="shared" si="2"/>
        <v xml:space="preserve">Trapézio </v>
      </c>
      <c r="E30" s="11">
        <f t="shared" si="2"/>
        <v>0</v>
      </c>
      <c r="F30" s="11" t="str">
        <f t="shared" si="2"/>
        <v>Ombro (Cla/Acr)</v>
      </c>
      <c r="G30" s="11">
        <f t="shared" si="2"/>
        <v>0</v>
      </c>
      <c r="H30" s="12" t="str">
        <f t="shared" si="2"/>
        <v>Ombro (Esp)</v>
      </c>
      <c r="I30" s="11">
        <f t="shared" si="2"/>
        <v>0</v>
      </c>
      <c r="J30" s="12" t="str">
        <f t="shared" si="2"/>
        <v>Costa</v>
      </c>
      <c r="K30" s="11">
        <f t="shared" si="2"/>
        <v>0</v>
      </c>
      <c r="L30" s="12" t="str">
        <f t="shared" si="2"/>
        <v>Peito</v>
      </c>
      <c r="M30" s="11" t="str">
        <f t="shared" si="2"/>
        <v>Paralelas</v>
      </c>
      <c r="N30" s="12" t="str">
        <f t="shared" si="2"/>
        <v>Bíceps</v>
      </c>
      <c r="O30" s="11">
        <f t="shared" si="2"/>
        <v>0</v>
      </c>
      <c r="P30" s="12" t="str">
        <f t="shared" si="2"/>
        <v>Tríceps</v>
      </c>
      <c r="Q30" s="11">
        <f t="shared" si="2"/>
        <v>0</v>
      </c>
      <c r="R30" s="11" t="str">
        <f t="shared" si="2"/>
        <v>AnteBraço</v>
      </c>
      <c r="S30" s="11">
        <f t="shared" si="2"/>
        <v>0</v>
      </c>
      <c r="T30" s="11" t="str">
        <f t="shared" si="2"/>
        <v xml:space="preserve">Glúteo </v>
      </c>
      <c r="U30" s="11">
        <f t="shared" si="2"/>
        <v>0</v>
      </c>
      <c r="V30" s="12" t="str">
        <f t="shared" si="2"/>
        <v xml:space="preserve">Abdutor </v>
      </c>
      <c r="W30" s="11">
        <f t="shared" si="2"/>
        <v>0</v>
      </c>
      <c r="X30" s="12" t="str">
        <f t="shared" si="2"/>
        <v xml:space="preserve">Adutor </v>
      </c>
      <c r="Y30" s="11">
        <f t="shared" si="2"/>
        <v>0</v>
      </c>
      <c r="Z30" s="12" t="str">
        <f t="shared" si="2"/>
        <v>Coxa (Ant)</v>
      </c>
      <c r="AA30" s="11">
        <f t="shared" si="2"/>
        <v>0</v>
      </c>
      <c r="AB30" s="12" t="str">
        <f t="shared" si="2"/>
        <v>Coxa (Pos)</v>
      </c>
      <c r="AC30" s="11">
        <f t="shared" si="2"/>
        <v>0</v>
      </c>
      <c r="AD30" s="12" t="str">
        <f t="shared" si="2"/>
        <v>Perna</v>
      </c>
      <c r="AE30" s="11">
        <f t="shared" si="2"/>
        <v>0</v>
      </c>
      <c r="AF30" s="12" t="str">
        <f t="shared" si="2"/>
        <v>Abdominal</v>
      </c>
      <c r="AG30" s="11">
        <f t="shared" si="2"/>
        <v>0</v>
      </c>
    </row>
    <row r="31" spans="1:33" x14ac:dyDescent="0.25">
      <c r="A31" s="344"/>
      <c r="B31" s="11">
        <f t="shared" si="3"/>
        <v>0</v>
      </c>
      <c r="C31" s="11" t="str">
        <f t="shared" si="4"/>
        <v xml:space="preserve"> </v>
      </c>
      <c r="D31" s="11" t="str">
        <f t="shared" si="2"/>
        <v xml:space="preserve">Trapézio </v>
      </c>
      <c r="E31" s="11">
        <f t="shared" si="2"/>
        <v>0</v>
      </c>
      <c r="F31" s="11" t="str">
        <f t="shared" si="2"/>
        <v>Ombro (Cla/Acr)</v>
      </c>
      <c r="G31" s="11">
        <f t="shared" si="2"/>
        <v>0</v>
      </c>
      <c r="H31" s="12" t="str">
        <f t="shared" si="2"/>
        <v>Ombro (Esp)</v>
      </c>
      <c r="I31" s="11">
        <f t="shared" si="2"/>
        <v>0</v>
      </c>
      <c r="J31" s="12" t="str">
        <f t="shared" si="2"/>
        <v>Costa</v>
      </c>
      <c r="K31" s="11">
        <f t="shared" si="2"/>
        <v>0</v>
      </c>
      <c r="L31" s="12" t="str">
        <f t="shared" si="2"/>
        <v>Peito</v>
      </c>
      <c r="M31" s="11">
        <f t="shared" si="2"/>
        <v>0</v>
      </c>
      <c r="N31" s="12" t="str">
        <f t="shared" si="2"/>
        <v>Bíceps</v>
      </c>
      <c r="O31" s="11">
        <f t="shared" si="2"/>
        <v>0</v>
      </c>
      <c r="P31" s="12" t="str">
        <f t="shared" si="2"/>
        <v>Tríceps</v>
      </c>
      <c r="Q31" s="11">
        <f t="shared" si="2"/>
        <v>0</v>
      </c>
      <c r="R31" s="11" t="str">
        <f t="shared" si="2"/>
        <v>AnteBraço</v>
      </c>
      <c r="S31" s="11">
        <f t="shared" si="2"/>
        <v>0</v>
      </c>
      <c r="T31" s="11" t="str">
        <f t="shared" si="2"/>
        <v xml:space="preserve">Glúteo </v>
      </c>
      <c r="U31" s="11">
        <f t="shared" si="2"/>
        <v>0</v>
      </c>
      <c r="V31" s="12" t="str">
        <f t="shared" si="2"/>
        <v xml:space="preserve">Abdutor </v>
      </c>
      <c r="W31" s="11">
        <f t="shared" si="2"/>
        <v>0</v>
      </c>
      <c r="X31" s="12" t="str">
        <f t="shared" si="2"/>
        <v xml:space="preserve">Adutor </v>
      </c>
      <c r="Y31" s="11">
        <f t="shared" si="2"/>
        <v>0</v>
      </c>
      <c r="Z31" s="12" t="str">
        <f t="shared" si="2"/>
        <v>Coxa (Ant)</v>
      </c>
      <c r="AA31" s="11">
        <f t="shared" si="2"/>
        <v>0</v>
      </c>
      <c r="AB31" s="12" t="str">
        <f t="shared" si="2"/>
        <v>Coxa (Pos)</v>
      </c>
      <c r="AC31" s="11">
        <f t="shared" si="2"/>
        <v>0</v>
      </c>
      <c r="AD31" s="12" t="str">
        <f t="shared" si="2"/>
        <v>Perna</v>
      </c>
      <c r="AE31" s="11">
        <f t="shared" si="2"/>
        <v>0</v>
      </c>
      <c r="AF31" s="12" t="str">
        <f t="shared" si="2"/>
        <v>Abdominal</v>
      </c>
      <c r="AG31" s="11">
        <f t="shared" si="2"/>
        <v>0</v>
      </c>
    </row>
    <row r="32" spans="1:33" x14ac:dyDescent="0.25">
      <c r="A32" s="344"/>
      <c r="B32" s="11">
        <f t="shared" si="3"/>
        <v>0</v>
      </c>
      <c r="C32" s="11" t="str">
        <f t="shared" si="4"/>
        <v xml:space="preserve"> </v>
      </c>
      <c r="D32" s="11" t="str">
        <f t="shared" si="2"/>
        <v xml:space="preserve">Trapézio </v>
      </c>
      <c r="E32" s="11">
        <f t="shared" si="2"/>
        <v>0</v>
      </c>
      <c r="F32" s="11" t="str">
        <f t="shared" si="2"/>
        <v>Ombro (Cla/Acr)</v>
      </c>
      <c r="G32" s="11">
        <f t="shared" si="2"/>
        <v>0</v>
      </c>
      <c r="H32" s="12" t="str">
        <f t="shared" si="2"/>
        <v>Ombro (Esp)</v>
      </c>
      <c r="I32" s="11">
        <f>I12</f>
        <v>0</v>
      </c>
      <c r="J32" s="12" t="str">
        <f t="shared" si="2"/>
        <v>Costa</v>
      </c>
      <c r="K32" s="11">
        <f t="shared" si="2"/>
        <v>0</v>
      </c>
      <c r="L32" s="12" t="str">
        <f t="shared" si="2"/>
        <v>Peito</v>
      </c>
      <c r="M32" s="11">
        <f t="shared" si="2"/>
        <v>0</v>
      </c>
      <c r="N32" s="12" t="str">
        <f t="shared" si="2"/>
        <v>Bíceps</v>
      </c>
      <c r="O32" s="11">
        <f t="shared" si="2"/>
        <v>0</v>
      </c>
      <c r="P32" s="12" t="str">
        <f t="shared" si="2"/>
        <v>Tríceps</v>
      </c>
      <c r="Q32" s="11">
        <f t="shared" si="2"/>
        <v>0</v>
      </c>
      <c r="R32" s="11" t="str">
        <f t="shared" si="2"/>
        <v>AnteBraço</v>
      </c>
      <c r="S32" s="11">
        <f t="shared" si="2"/>
        <v>0</v>
      </c>
      <c r="T32" s="11" t="str">
        <f t="shared" ref="T32:AG40" si="5">T12</f>
        <v xml:space="preserve">Glúteo </v>
      </c>
      <c r="U32" s="11">
        <f t="shared" si="5"/>
        <v>0</v>
      </c>
      <c r="V32" s="12" t="str">
        <f t="shared" si="5"/>
        <v xml:space="preserve">Abdutor </v>
      </c>
      <c r="W32" s="11">
        <f t="shared" si="5"/>
        <v>0</v>
      </c>
      <c r="X32" s="12" t="str">
        <f t="shared" si="5"/>
        <v xml:space="preserve">Adutor </v>
      </c>
      <c r="Y32" s="11">
        <f t="shared" si="5"/>
        <v>0</v>
      </c>
      <c r="Z32" s="12" t="str">
        <f t="shared" si="5"/>
        <v>Coxa (Ant)</v>
      </c>
      <c r="AA32" s="11">
        <f t="shared" si="5"/>
        <v>0</v>
      </c>
      <c r="AB32" s="12" t="str">
        <f t="shared" si="5"/>
        <v>Coxa (Pos)</v>
      </c>
      <c r="AC32" s="11">
        <f t="shared" si="5"/>
        <v>0</v>
      </c>
      <c r="AD32" s="12" t="str">
        <f t="shared" si="5"/>
        <v>Perna</v>
      </c>
      <c r="AE32" s="11">
        <f t="shared" si="5"/>
        <v>0</v>
      </c>
      <c r="AF32" s="12" t="str">
        <f t="shared" si="5"/>
        <v>Abdominal</v>
      </c>
      <c r="AG32" s="11">
        <f t="shared" si="5"/>
        <v>0</v>
      </c>
    </row>
    <row r="33" spans="1:33" x14ac:dyDescent="0.25">
      <c r="A33" s="344"/>
      <c r="B33" s="11">
        <f t="shared" si="3"/>
        <v>0</v>
      </c>
      <c r="C33" s="11" t="str">
        <f t="shared" si="4"/>
        <v xml:space="preserve"> </v>
      </c>
      <c r="D33" s="11" t="str">
        <f t="shared" ref="D33:S40" si="6">D13</f>
        <v xml:space="preserve">Trapézio </v>
      </c>
      <c r="E33" s="11">
        <f t="shared" si="6"/>
        <v>0</v>
      </c>
      <c r="F33" s="11" t="str">
        <f t="shared" si="6"/>
        <v>Ombro (Cla/Acr)</v>
      </c>
      <c r="G33" s="11">
        <f t="shared" si="6"/>
        <v>0</v>
      </c>
      <c r="H33" s="12" t="str">
        <f t="shared" si="6"/>
        <v>Ombro (Esp)</v>
      </c>
      <c r="I33" s="11">
        <f t="shared" si="6"/>
        <v>0</v>
      </c>
      <c r="J33" s="12" t="str">
        <f t="shared" si="6"/>
        <v>Costa</v>
      </c>
      <c r="K33" s="11">
        <f t="shared" si="6"/>
        <v>0</v>
      </c>
      <c r="L33" s="12" t="str">
        <f t="shared" si="6"/>
        <v>Peito</v>
      </c>
      <c r="M33" s="11">
        <f t="shared" si="6"/>
        <v>0</v>
      </c>
      <c r="N33" s="12" t="str">
        <f t="shared" si="6"/>
        <v>Bíceps</v>
      </c>
      <c r="O33" s="11">
        <f t="shared" si="6"/>
        <v>0</v>
      </c>
      <c r="P33" s="12" t="str">
        <f t="shared" si="6"/>
        <v>Tríceps</v>
      </c>
      <c r="Q33" s="11">
        <f t="shared" si="6"/>
        <v>0</v>
      </c>
      <c r="R33" s="11" t="str">
        <f t="shared" si="6"/>
        <v>AnteBraço</v>
      </c>
      <c r="S33" s="11">
        <f t="shared" si="6"/>
        <v>0</v>
      </c>
      <c r="T33" s="11" t="str">
        <f t="shared" si="5"/>
        <v xml:space="preserve">Glúteo </v>
      </c>
      <c r="U33" s="11">
        <f t="shared" si="5"/>
        <v>0</v>
      </c>
      <c r="V33" s="12" t="str">
        <f t="shared" si="5"/>
        <v xml:space="preserve">Abdutor </v>
      </c>
      <c r="W33" s="11">
        <f t="shared" si="5"/>
        <v>0</v>
      </c>
      <c r="X33" s="12" t="str">
        <f t="shared" si="5"/>
        <v xml:space="preserve">Adutor </v>
      </c>
      <c r="Y33" s="11">
        <f t="shared" si="5"/>
        <v>0</v>
      </c>
      <c r="Z33" s="12" t="str">
        <f t="shared" si="5"/>
        <v>Coxa (Ant)</v>
      </c>
      <c r="AA33" s="11">
        <f t="shared" si="5"/>
        <v>0</v>
      </c>
      <c r="AB33" s="12" t="str">
        <f t="shared" si="5"/>
        <v>Coxa (Pos)</v>
      </c>
      <c r="AC33" s="11">
        <f t="shared" si="5"/>
        <v>0</v>
      </c>
      <c r="AD33" s="12" t="str">
        <f t="shared" si="5"/>
        <v>Perna</v>
      </c>
      <c r="AE33" s="11">
        <f t="shared" si="5"/>
        <v>0</v>
      </c>
      <c r="AF33" s="12" t="str">
        <f t="shared" si="5"/>
        <v>Abdominal</v>
      </c>
      <c r="AG33" s="11">
        <f t="shared" si="5"/>
        <v>0</v>
      </c>
    </row>
    <row r="34" spans="1:33" x14ac:dyDescent="0.25">
      <c r="A34" s="344"/>
      <c r="B34" s="11">
        <f t="shared" si="3"/>
        <v>0</v>
      </c>
      <c r="C34" s="11" t="str">
        <f t="shared" si="4"/>
        <v xml:space="preserve"> </v>
      </c>
      <c r="D34" s="11" t="str">
        <f t="shared" si="6"/>
        <v xml:space="preserve">Trapézio </v>
      </c>
      <c r="E34" s="11">
        <f t="shared" si="6"/>
        <v>0</v>
      </c>
      <c r="F34" s="11" t="str">
        <f t="shared" si="6"/>
        <v>Ombro (Cla/Acr)</v>
      </c>
      <c r="G34" s="11">
        <f t="shared" si="6"/>
        <v>0</v>
      </c>
      <c r="H34" s="12" t="str">
        <f t="shared" si="6"/>
        <v>Ombro (Esp)</v>
      </c>
      <c r="I34" s="11">
        <f t="shared" si="6"/>
        <v>0</v>
      </c>
      <c r="J34" s="12" t="str">
        <f t="shared" si="6"/>
        <v>Costa</v>
      </c>
      <c r="K34" s="11">
        <f t="shared" si="6"/>
        <v>0</v>
      </c>
      <c r="L34" s="12" t="str">
        <f t="shared" si="6"/>
        <v>Peito</v>
      </c>
      <c r="M34" s="11">
        <f t="shared" si="6"/>
        <v>0</v>
      </c>
      <c r="N34" s="12" t="str">
        <f t="shared" si="6"/>
        <v>Bíceps</v>
      </c>
      <c r="O34" s="11">
        <f t="shared" si="6"/>
        <v>0</v>
      </c>
      <c r="P34" s="12" t="str">
        <f t="shared" si="6"/>
        <v>Tríceps</v>
      </c>
      <c r="Q34" s="11">
        <f t="shared" si="6"/>
        <v>0</v>
      </c>
      <c r="R34" s="11" t="str">
        <f t="shared" si="6"/>
        <v>AnteBraço</v>
      </c>
      <c r="S34" s="11">
        <f t="shared" si="6"/>
        <v>0</v>
      </c>
      <c r="T34" s="11" t="str">
        <f t="shared" si="5"/>
        <v xml:space="preserve">Glúteo </v>
      </c>
      <c r="U34" s="11">
        <f t="shared" si="5"/>
        <v>0</v>
      </c>
      <c r="V34" s="12" t="str">
        <f t="shared" si="5"/>
        <v xml:space="preserve">Abdutor </v>
      </c>
      <c r="W34" s="11">
        <f t="shared" si="5"/>
        <v>0</v>
      </c>
      <c r="X34" s="12" t="str">
        <f t="shared" si="5"/>
        <v xml:space="preserve">Adutor </v>
      </c>
      <c r="Y34" s="11">
        <f t="shared" si="5"/>
        <v>0</v>
      </c>
      <c r="Z34" s="12" t="str">
        <f t="shared" si="5"/>
        <v>Coxa (Ant)</v>
      </c>
      <c r="AA34" s="11">
        <f t="shared" si="5"/>
        <v>0</v>
      </c>
      <c r="AB34" s="12" t="str">
        <f t="shared" si="5"/>
        <v>Coxa (Pos)</v>
      </c>
      <c r="AC34" s="11">
        <f t="shared" si="5"/>
        <v>0</v>
      </c>
      <c r="AD34" s="12" t="str">
        <f t="shared" si="5"/>
        <v>Perna</v>
      </c>
      <c r="AE34" s="11">
        <f t="shared" si="5"/>
        <v>0</v>
      </c>
      <c r="AF34" s="12" t="str">
        <f t="shared" si="5"/>
        <v>Abdominal</v>
      </c>
      <c r="AG34" s="11">
        <f t="shared" si="5"/>
        <v>0</v>
      </c>
    </row>
    <row r="35" spans="1:33" x14ac:dyDescent="0.25">
      <c r="A35" s="344"/>
      <c r="B35" s="11">
        <f t="shared" si="3"/>
        <v>0</v>
      </c>
      <c r="C35" s="11" t="str">
        <f t="shared" si="4"/>
        <v xml:space="preserve"> </v>
      </c>
      <c r="D35" s="11" t="str">
        <f t="shared" si="6"/>
        <v xml:space="preserve">Trapézio </v>
      </c>
      <c r="E35" s="11">
        <f t="shared" si="6"/>
        <v>0</v>
      </c>
      <c r="F35" s="11" t="str">
        <f t="shared" si="6"/>
        <v>Ombro (Cla/Acr)</v>
      </c>
      <c r="G35" s="11">
        <f t="shared" si="6"/>
        <v>0</v>
      </c>
      <c r="H35" s="12" t="str">
        <f t="shared" si="6"/>
        <v>Ombro (Esp)</v>
      </c>
      <c r="I35" s="11">
        <f t="shared" si="6"/>
        <v>0</v>
      </c>
      <c r="J35" s="12" t="str">
        <f t="shared" si="6"/>
        <v>Costa</v>
      </c>
      <c r="K35" s="11">
        <f t="shared" si="6"/>
        <v>0</v>
      </c>
      <c r="L35" s="12" t="str">
        <f t="shared" si="6"/>
        <v>Peito</v>
      </c>
      <c r="M35" s="11">
        <f t="shared" si="6"/>
        <v>0</v>
      </c>
      <c r="N35" s="12" t="str">
        <f t="shared" si="6"/>
        <v>Bíceps</v>
      </c>
      <c r="O35" s="11">
        <f t="shared" si="6"/>
        <v>0</v>
      </c>
      <c r="P35" s="12" t="str">
        <f t="shared" si="6"/>
        <v>Tríceps</v>
      </c>
      <c r="Q35" s="11">
        <f t="shared" si="6"/>
        <v>0</v>
      </c>
      <c r="R35" s="11" t="str">
        <f t="shared" si="6"/>
        <v>AnteBraço</v>
      </c>
      <c r="S35" s="11">
        <f t="shared" si="6"/>
        <v>0</v>
      </c>
      <c r="T35" s="11" t="str">
        <f t="shared" si="5"/>
        <v xml:space="preserve">Glúteo </v>
      </c>
      <c r="U35" s="11">
        <f t="shared" si="5"/>
        <v>0</v>
      </c>
      <c r="V35" s="12" t="str">
        <f t="shared" si="5"/>
        <v xml:space="preserve">Abdutor </v>
      </c>
      <c r="W35" s="11">
        <f t="shared" si="5"/>
        <v>0</v>
      </c>
      <c r="X35" s="12" t="str">
        <f t="shared" si="5"/>
        <v xml:space="preserve">Adutor </v>
      </c>
      <c r="Y35" s="11">
        <f t="shared" si="5"/>
        <v>0</v>
      </c>
      <c r="Z35" s="12" t="str">
        <f t="shared" si="5"/>
        <v>Coxa (Ant)</v>
      </c>
      <c r="AA35" s="11">
        <f t="shared" si="5"/>
        <v>0</v>
      </c>
      <c r="AB35" s="12" t="str">
        <f t="shared" si="5"/>
        <v>Coxa (Pos)</v>
      </c>
      <c r="AC35" s="11">
        <f t="shared" si="5"/>
        <v>0</v>
      </c>
      <c r="AD35" s="12" t="str">
        <f t="shared" si="5"/>
        <v>Perna</v>
      </c>
      <c r="AE35" s="11">
        <f t="shared" si="5"/>
        <v>0</v>
      </c>
      <c r="AF35" s="12" t="str">
        <f t="shared" si="5"/>
        <v>Abdominal</v>
      </c>
      <c r="AG35" s="11">
        <f t="shared" si="5"/>
        <v>0</v>
      </c>
    </row>
    <row r="36" spans="1:33" x14ac:dyDescent="0.25">
      <c r="A36" s="344"/>
      <c r="B36" s="11">
        <f t="shared" si="3"/>
        <v>0</v>
      </c>
      <c r="C36" s="11" t="str">
        <f t="shared" si="4"/>
        <v xml:space="preserve"> </v>
      </c>
      <c r="D36" s="11" t="str">
        <f t="shared" si="6"/>
        <v xml:space="preserve">Trapézio </v>
      </c>
      <c r="E36" s="11">
        <f t="shared" si="6"/>
        <v>0</v>
      </c>
      <c r="F36" s="11" t="str">
        <f t="shared" si="6"/>
        <v>Ombro (Cla/Acr)</v>
      </c>
      <c r="G36" s="11">
        <f t="shared" si="6"/>
        <v>0</v>
      </c>
      <c r="H36" s="12" t="str">
        <f t="shared" si="6"/>
        <v>Ombro (Esp)</v>
      </c>
      <c r="I36" s="11">
        <f t="shared" si="6"/>
        <v>0</v>
      </c>
      <c r="J36" s="12" t="str">
        <f t="shared" si="6"/>
        <v>Costa</v>
      </c>
      <c r="K36" s="11">
        <f t="shared" si="6"/>
        <v>0</v>
      </c>
      <c r="L36" s="12" t="str">
        <f t="shared" si="6"/>
        <v>Peito</v>
      </c>
      <c r="M36" s="11">
        <f t="shared" si="6"/>
        <v>0</v>
      </c>
      <c r="N36" s="12" t="str">
        <f t="shared" si="6"/>
        <v>Bíceps</v>
      </c>
      <c r="O36" s="11">
        <f t="shared" si="6"/>
        <v>0</v>
      </c>
      <c r="P36" s="12" t="str">
        <f t="shared" si="6"/>
        <v>Tríceps</v>
      </c>
      <c r="Q36" s="11">
        <f t="shared" si="6"/>
        <v>0</v>
      </c>
      <c r="R36" s="11" t="str">
        <f t="shared" si="6"/>
        <v>AnteBraço</v>
      </c>
      <c r="S36" s="11">
        <f t="shared" si="6"/>
        <v>0</v>
      </c>
      <c r="T36" s="11" t="str">
        <f t="shared" si="5"/>
        <v xml:space="preserve">Glúteo </v>
      </c>
      <c r="U36" s="11">
        <f t="shared" si="5"/>
        <v>0</v>
      </c>
      <c r="V36" s="12" t="str">
        <f t="shared" si="5"/>
        <v xml:space="preserve">Abdutor </v>
      </c>
      <c r="W36" s="11">
        <f t="shared" si="5"/>
        <v>0</v>
      </c>
      <c r="X36" s="12" t="str">
        <f t="shared" si="5"/>
        <v xml:space="preserve">Adutor </v>
      </c>
      <c r="Y36" s="11">
        <f t="shared" si="5"/>
        <v>0</v>
      </c>
      <c r="Z36" s="12" t="str">
        <f t="shared" si="5"/>
        <v>Coxa (Ant)</v>
      </c>
      <c r="AA36" s="11">
        <f t="shared" si="5"/>
        <v>0</v>
      </c>
      <c r="AB36" s="12" t="str">
        <f t="shared" si="5"/>
        <v>Coxa (Pos)</v>
      </c>
      <c r="AC36" s="11">
        <f t="shared" si="5"/>
        <v>0</v>
      </c>
      <c r="AD36" s="12" t="str">
        <f t="shared" si="5"/>
        <v>Perna</v>
      </c>
      <c r="AE36" s="11">
        <f t="shared" si="5"/>
        <v>0</v>
      </c>
      <c r="AF36" s="12" t="str">
        <f t="shared" si="5"/>
        <v>Abdominal</v>
      </c>
      <c r="AG36" s="11">
        <f t="shared" si="5"/>
        <v>0</v>
      </c>
    </row>
    <row r="37" spans="1:33" x14ac:dyDescent="0.25">
      <c r="A37" s="344"/>
      <c r="B37" s="11">
        <f t="shared" si="3"/>
        <v>0</v>
      </c>
      <c r="C37" s="11" t="str">
        <f t="shared" si="4"/>
        <v xml:space="preserve"> </v>
      </c>
      <c r="D37" s="11" t="str">
        <f t="shared" si="6"/>
        <v xml:space="preserve">Trapézio </v>
      </c>
      <c r="E37" s="11">
        <f t="shared" si="6"/>
        <v>0</v>
      </c>
      <c r="F37" s="11" t="str">
        <f t="shared" si="6"/>
        <v>Ombro (Cla/Acr)</v>
      </c>
      <c r="G37" s="11">
        <f t="shared" si="6"/>
        <v>0</v>
      </c>
      <c r="H37" s="12" t="str">
        <f t="shared" si="6"/>
        <v>Ombro (Esp)</v>
      </c>
      <c r="I37" s="11">
        <f t="shared" si="6"/>
        <v>0</v>
      </c>
      <c r="J37" s="12" t="str">
        <f t="shared" si="6"/>
        <v>Costa</v>
      </c>
      <c r="K37" s="11">
        <f t="shared" si="6"/>
        <v>0</v>
      </c>
      <c r="L37" s="12" t="str">
        <f t="shared" si="6"/>
        <v>Peito</v>
      </c>
      <c r="M37" s="11">
        <f t="shared" si="6"/>
        <v>0</v>
      </c>
      <c r="N37" s="12" t="str">
        <f t="shared" si="6"/>
        <v>Bíceps</v>
      </c>
      <c r="O37" s="11">
        <f t="shared" si="6"/>
        <v>0</v>
      </c>
      <c r="P37" s="12" t="str">
        <f t="shared" si="6"/>
        <v>Tríceps</v>
      </c>
      <c r="Q37" s="11">
        <f t="shared" si="6"/>
        <v>0</v>
      </c>
      <c r="R37" s="11" t="str">
        <f t="shared" si="6"/>
        <v>AnteBraço</v>
      </c>
      <c r="S37" s="11">
        <f t="shared" si="6"/>
        <v>0</v>
      </c>
      <c r="T37" s="11" t="str">
        <f t="shared" si="5"/>
        <v xml:space="preserve">Glúteo </v>
      </c>
      <c r="U37" s="11">
        <f t="shared" si="5"/>
        <v>0</v>
      </c>
      <c r="V37" s="12" t="str">
        <f t="shared" si="5"/>
        <v xml:space="preserve">Abdutor </v>
      </c>
      <c r="W37" s="11">
        <f t="shared" si="5"/>
        <v>0</v>
      </c>
      <c r="X37" s="12" t="str">
        <f t="shared" si="5"/>
        <v xml:space="preserve">Adutor </v>
      </c>
      <c r="Y37" s="11">
        <f t="shared" si="5"/>
        <v>0</v>
      </c>
      <c r="Z37" s="12" t="str">
        <f t="shared" si="5"/>
        <v>Coxa (Ant)</v>
      </c>
      <c r="AA37" s="11">
        <f t="shared" si="5"/>
        <v>0</v>
      </c>
      <c r="AB37" s="12" t="str">
        <f t="shared" si="5"/>
        <v>Coxa (Pos)</v>
      </c>
      <c r="AC37" s="11">
        <f t="shared" si="5"/>
        <v>0</v>
      </c>
      <c r="AD37" s="12" t="str">
        <f t="shared" si="5"/>
        <v>Perna</v>
      </c>
      <c r="AE37" s="11">
        <f t="shared" si="5"/>
        <v>0</v>
      </c>
      <c r="AF37" s="12" t="str">
        <f t="shared" si="5"/>
        <v>Abdominal</v>
      </c>
      <c r="AG37" s="11">
        <f t="shared" si="5"/>
        <v>0</v>
      </c>
    </row>
    <row r="38" spans="1:33" x14ac:dyDescent="0.25">
      <c r="A38" s="344"/>
      <c r="B38" s="11">
        <f t="shared" si="3"/>
        <v>0</v>
      </c>
      <c r="C38" s="11" t="str">
        <f t="shared" si="4"/>
        <v xml:space="preserve"> </v>
      </c>
      <c r="D38" s="11" t="str">
        <f t="shared" si="6"/>
        <v xml:space="preserve">Trapézio </v>
      </c>
      <c r="E38" s="11">
        <f t="shared" si="6"/>
        <v>0</v>
      </c>
      <c r="F38" s="11" t="str">
        <f t="shared" si="6"/>
        <v>Ombro (Cla/Acr)</v>
      </c>
      <c r="G38" s="11">
        <f t="shared" si="6"/>
        <v>0</v>
      </c>
      <c r="H38" s="12" t="str">
        <f t="shared" si="6"/>
        <v>Ombro (Esp)</v>
      </c>
      <c r="I38" s="11">
        <f t="shared" si="6"/>
        <v>0</v>
      </c>
      <c r="J38" s="12" t="str">
        <f t="shared" si="6"/>
        <v>Costa</v>
      </c>
      <c r="K38" s="11">
        <f t="shared" si="6"/>
        <v>0</v>
      </c>
      <c r="L38" s="12" t="str">
        <f t="shared" si="6"/>
        <v>Peito</v>
      </c>
      <c r="M38" s="11">
        <f t="shared" si="6"/>
        <v>0</v>
      </c>
      <c r="N38" s="12" t="str">
        <f t="shared" si="6"/>
        <v>Bíceps</v>
      </c>
      <c r="O38" s="11">
        <f t="shared" si="6"/>
        <v>0</v>
      </c>
      <c r="P38" s="12" t="str">
        <f t="shared" si="6"/>
        <v>Tríceps</v>
      </c>
      <c r="Q38" s="11">
        <f t="shared" si="6"/>
        <v>0</v>
      </c>
      <c r="R38" s="11" t="str">
        <f t="shared" si="6"/>
        <v>AnteBraço</v>
      </c>
      <c r="S38" s="11">
        <f t="shared" si="6"/>
        <v>0</v>
      </c>
      <c r="T38" s="11" t="str">
        <f t="shared" si="5"/>
        <v xml:space="preserve">Glúteo </v>
      </c>
      <c r="U38" s="11">
        <f t="shared" si="5"/>
        <v>0</v>
      </c>
      <c r="V38" s="12" t="str">
        <f t="shared" si="5"/>
        <v xml:space="preserve">Abdutor </v>
      </c>
      <c r="W38" s="11">
        <f t="shared" si="5"/>
        <v>0</v>
      </c>
      <c r="X38" s="12" t="str">
        <f t="shared" si="5"/>
        <v xml:space="preserve">Adutor </v>
      </c>
      <c r="Y38" s="11">
        <f t="shared" si="5"/>
        <v>0</v>
      </c>
      <c r="Z38" s="12" t="str">
        <f t="shared" si="5"/>
        <v>Coxa (Ant)</v>
      </c>
      <c r="AA38" s="11">
        <f t="shared" si="5"/>
        <v>0</v>
      </c>
      <c r="AB38" s="12" t="str">
        <f t="shared" si="5"/>
        <v>Coxa (Pos)</v>
      </c>
      <c r="AC38" s="11">
        <f t="shared" si="5"/>
        <v>0</v>
      </c>
      <c r="AD38" s="12" t="str">
        <f t="shared" si="5"/>
        <v>Perna</v>
      </c>
      <c r="AE38" s="11">
        <f t="shared" si="5"/>
        <v>0</v>
      </c>
      <c r="AF38" s="12" t="str">
        <f t="shared" si="5"/>
        <v>Abdominal</v>
      </c>
      <c r="AG38" s="11">
        <f t="shared" si="5"/>
        <v>0</v>
      </c>
    </row>
    <row r="39" spans="1:33" x14ac:dyDescent="0.25">
      <c r="A39" s="344"/>
      <c r="B39" s="11">
        <f t="shared" si="3"/>
        <v>0</v>
      </c>
      <c r="C39" s="11" t="str">
        <f t="shared" si="4"/>
        <v xml:space="preserve"> </v>
      </c>
      <c r="D39" s="11" t="str">
        <f t="shared" si="6"/>
        <v xml:space="preserve">Trapézio </v>
      </c>
      <c r="E39" s="11">
        <f t="shared" si="6"/>
        <v>0</v>
      </c>
      <c r="F39" s="11" t="str">
        <f t="shared" si="6"/>
        <v>Ombro (Cla/Acr)</v>
      </c>
      <c r="G39" s="11">
        <f t="shared" si="6"/>
        <v>0</v>
      </c>
      <c r="H39" s="12" t="str">
        <f t="shared" si="6"/>
        <v>Ombro (Esp)</v>
      </c>
      <c r="I39" s="11">
        <f t="shared" si="6"/>
        <v>0</v>
      </c>
      <c r="J39" s="12" t="str">
        <f t="shared" si="6"/>
        <v>Costa</v>
      </c>
      <c r="K39" s="11">
        <f t="shared" si="6"/>
        <v>0</v>
      </c>
      <c r="L39" s="12" t="str">
        <f t="shared" si="6"/>
        <v>Peito</v>
      </c>
      <c r="M39" s="11">
        <f t="shared" si="6"/>
        <v>0</v>
      </c>
      <c r="N39" s="12" t="str">
        <f t="shared" si="6"/>
        <v>Bíceps</v>
      </c>
      <c r="O39" s="11">
        <f t="shared" si="6"/>
        <v>0</v>
      </c>
      <c r="P39" s="12" t="str">
        <f t="shared" si="6"/>
        <v>Tríceps</v>
      </c>
      <c r="Q39" s="11">
        <f t="shared" si="6"/>
        <v>0</v>
      </c>
      <c r="R39" s="11" t="str">
        <f t="shared" si="6"/>
        <v>AnteBraço</v>
      </c>
      <c r="S39" s="11">
        <f t="shared" si="6"/>
        <v>0</v>
      </c>
      <c r="T39" s="11" t="str">
        <f t="shared" si="5"/>
        <v xml:space="preserve">Glúteo </v>
      </c>
      <c r="U39" s="11">
        <f t="shared" si="5"/>
        <v>0</v>
      </c>
      <c r="V39" s="12" t="str">
        <f t="shared" si="5"/>
        <v xml:space="preserve">Abdutor </v>
      </c>
      <c r="W39" s="11">
        <f t="shared" si="5"/>
        <v>0</v>
      </c>
      <c r="X39" s="12" t="str">
        <f t="shared" si="5"/>
        <v xml:space="preserve">Adutor </v>
      </c>
      <c r="Y39" s="11">
        <f t="shared" si="5"/>
        <v>0</v>
      </c>
      <c r="Z39" s="12" t="str">
        <f t="shared" si="5"/>
        <v>Coxa (Ant)</v>
      </c>
      <c r="AA39" s="11">
        <f t="shared" si="5"/>
        <v>0</v>
      </c>
      <c r="AB39" s="12" t="str">
        <f t="shared" si="5"/>
        <v>Coxa (Pos)</v>
      </c>
      <c r="AC39" s="11">
        <f t="shared" si="5"/>
        <v>0</v>
      </c>
      <c r="AD39" s="12" t="str">
        <f t="shared" si="5"/>
        <v>Perna</v>
      </c>
      <c r="AE39" s="11">
        <f t="shared" si="5"/>
        <v>0</v>
      </c>
      <c r="AF39" s="12" t="str">
        <f t="shared" si="5"/>
        <v>Abdominal</v>
      </c>
      <c r="AG39" s="11">
        <f t="shared" si="5"/>
        <v>0</v>
      </c>
    </row>
    <row r="40" spans="1:33" x14ac:dyDescent="0.25">
      <c r="A40" s="344"/>
      <c r="B40" s="11">
        <f t="shared" si="3"/>
        <v>0</v>
      </c>
      <c r="C40" s="11" t="str">
        <f t="shared" si="4"/>
        <v xml:space="preserve"> </v>
      </c>
      <c r="D40" s="11" t="str">
        <f t="shared" si="6"/>
        <v xml:space="preserve">Trapézio </v>
      </c>
      <c r="E40" s="11">
        <f t="shared" si="6"/>
        <v>0</v>
      </c>
      <c r="F40" s="11" t="str">
        <f t="shared" si="6"/>
        <v>Ombro (Cla/Acr)</v>
      </c>
      <c r="G40" s="11">
        <f t="shared" si="6"/>
        <v>0</v>
      </c>
      <c r="H40" s="12" t="str">
        <f t="shared" si="6"/>
        <v>Ombro (Esp)</v>
      </c>
      <c r="I40" s="11">
        <f t="shared" si="6"/>
        <v>0</v>
      </c>
      <c r="J40" s="12" t="str">
        <f t="shared" si="6"/>
        <v>Costa</v>
      </c>
      <c r="K40" s="11">
        <f t="shared" si="6"/>
        <v>0</v>
      </c>
      <c r="L40" s="12" t="str">
        <f t="shared" si="6"/>
        <v>Peito</v>
      </c>
      <c r="M40" s="11">
        <f t="shared" si="6"/>
        <v>0</v>
      </c>
      <c r="N40" s="12" t="str">
        <f t="shared" si="6"/>
        <v>Bíceps</v>
      </c>
      <c r="O40" s="11">
        <f t="shared" si="6"/>
        <v>0</v>
      </c>
      <c r="P40" s="12" t="str">
        <f t="shared" si="6"/>
        <v>Tríceps</v>
      </c>
      <c r="Q40" s="11">
        <f t="shared" si="6"/>
        <v>0</v>
      </c>
      <c r="R40" s="11" t="str">
        <f t="shared" si="6"/>
        <v>AnteBraço</v>
      </c>
      <c r="S40" s="11">
        <f t="shared" si="6"/>
        <v>0</v>
      </c>
      <c r="T40" s="11" t="str">
        <f t="shared" si="5"/>
        <v xml:space="preserve">Glúteo </v>
      </c>
      <c r="U40" s="11">
        <f t="shared" si="5"/>
        <v>0</v>
      </c>
      <c r="V40" s="12" t="str">
        <f t="shared" si="5"/>
        <v xml:space="preserve">Abdutor </v>
      </c>
      <c r="W40" s="11">
        <f t="shared" si="5"/>
        <v>0</v>
      </c>
      <c r="X40" s="12" t="str">
        <f t="shared" si="5"/>
        <v xml:space="preserve">Adutor </v>
      </c>
      <c r="Y40" s="11">
        <f t="shared" si="5"/>
        <v>0</v>
      </c>
      <c r="Z40" s="12" t="str">
        <f t="shared" si="5"/>
        <v>Coxa (Ant)</v>
      </c>
      <c r="AA40" s="11">
        <f t="shared" si="5"/>
        <v>0</v>
      </c>
      <c r="AB40" s="12" t="str">
        <f t="shared" si="5"/>
        <v>Coxa (Pos)</v>
      </c>
      <c r="AC40" s="11">
        <f t="shared" si="5"/>
        <v>0</v>
      </c>
      <c r="AD40" s="12" t="str">
        <f t="shared" si="5"/>
        <v>Perna</v>
      </c>
      <c r="AE40" s="11">
        <f t="shared" si="5"/>
        <v>0</v>
      </c>
      <c r="AF40" s="12" t="str">
        <f t="shared" si="5"/>
        <v>Abdominal</v>
      </c>
      <c r="AG40" s="11">
        <f t="shared" si="5"/>
        <v>0</v>
      </c>
    </row>
    <row r="41" spans="1:33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11" t="s">
        <v>40</v>
      </c>
      <c r="B42" s="11" t="s">
        <v>41</v>
      </c>
      <c r="C42" s="11"/>
      <c r="D42" s="341" t="str">
        <f>D22</f>
        <v xml:space="preserve">Trapézio </v>
      </c>
      <c r="E42" s="341"/>
      <c r="F42" s="341" t="str">
        <f>F22</f>
        <v>Ombro (Cla/Acr)</v>
      </c>
      <c r="G42" s="341"/>
      <c r="H42" s="341" t="str">
        <f>H22</f>
        <v>Ombro (Esp)</v>
      </c>
      <c r="I42" s="341"/>
      <c r="J42" s="341" t="str">
        <f>J22</f>
        <v>Costa</v>
      </c>
      <c r="K42" s="341"/>
      <c r="L42" s="341" t="str">
        <f>L22</f>
        <v>Peito</v>
      </c>
      <c r="M42" s="341"/>
      <c r="N42" s="341" t="str">
        <f>N22</f>
        <v>Bíceps</v>
      </c>
      <c r="O42" s="341"/>
      <c r="P42" s="341" t="str">
        <f>P22</f>
        <v>Tríceps</v>
      </c>
      <c r="Q42" s="341"/>
      <c r="R42" s="341" t="str">
        <f>R22</f>
        <v>AnteBraço</v>
      </c>
      <c r="S42" s="341"/>
      <c r="T42" s="341" t="str">
        <f>T22</f>
        <v xml:space="preserve">Glúteo </v>
      </c>
      <c r="U42" s="341"/>
      <c r="V42" s="341" t="str">
        <f>V22</f>
        <v xml:space="preserve">Abdutor </v>
      </c>
      <c r="W42" s="341"/>
      <c r="X42" s="341" t="str">
        <f>X22</f>
        <v xml:space="preserve">Adutor </v>
      </c>
      <c r="Y42" s="341"/>
      <c r="Z42" s="341" t="str">
        <f>Z22</f>
        <v>Coxa (Ant)</v>
      </c>
      <c r="AA42" s="341"/>
      <c r="AB42" s="341" t="str">
        <f>AB22</f>
        <v>Coxa (Pos)</v>
      </c>
      <c r="AC42" s="341"/>
      <c r="AD42" s="341" t="str">
        <f>AD22</f>
        <v>Perna</v>
      </c>
      <c r="AE42" s="341"/>
      <c r="AF42" s="341" t="str">
        <f>AF22</f>
        <v>Abdominal</v>
      </c>
      <c r="AG42" s="341"/>
    </row>
    <row r="43" spans="1:33" x14ac:dyDescent="0.25">
      <c r="A43" s="11"/>
      <c r="B43" s="343">
        <f>Planilha!D177</f>
        <v>0</v>
      </c>
      <c r="C43" s="343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</row>
    <row r="44" spans="1:33" x14ac:dyDescent="0.25">
      <c r="A44" s="344">
        <v>3</v>
      </c>
      <c r="B44" s="11">
        <f>B43</f>
        <v>0</v>
      </c>
      <c r="C44" s="11" t="str">
        <f>IF(AND(B44=D44),E44,IF(AND(B44=F44),G44,IF(AND(B44=H44),I44,IF(AND(B44=J44),K44,IF(AND(B44=L44),M44,IF(AND(B44=N44),O44,IF(AND(B44=P44),Q44,IF(AND(B44=R44),S44,IF(AND(B44=T44),U44,IF(AND(B44=V44),W44,IF(AND(B44=X44),Y44,IF(AND(B44=Z44),AA44,IF(AND(B44=AB44),AC44,IF(AND(B44=AD44),AE44,IF(AND(B44=AF44),AG44," ")))))))))))))))</f>
        <v xml:space="preserve"> </v>
      </c>
      <c r="D44" s="11" t="str">
        <f t="shared" ref="D44:AG52" si="7">D24</f>
        <v xml:space="preserve">Trapézio </v>
      </c>
      <c r="E44" s="11" t="str">
        <f t="shared" si="7"/>
        <v>Elevação de ombros</v>
      </c>
      <c r="F44" s="11" t="str">
        <f t="shared" si="7"/>
        <v>Ombro (Cla/Acr)</v>
      </c>
      <c r="G44" s="11" t="str">
        <f t="shared" si="7"/>
        <v>Desenvolvimento</v>
      </c>
      <c r="H44" s="12" t="str">
        <f t="shared" si="7"/>
        <v>Ombro (Esp)</v>
      </c>
      <c r="I44" s="11" t="str">
        <f t="shared" si="7"/>
        <v>Voador inv.</v>
      </c>
      <c r="J44" s="12" t="str">
        <f t="shared" si="7"/>
        <v>Costa</v>
      </c>
      <c r="K44" s="11" t="str">
        <f t="shared" si="7"/>
        <v>Puxada à frente</v>
      </c>
      <c r="L44" s="12" t="str">
        <f t="shared" si="7"/>
        <v>Peito</v>
      </c>
      <c r="M44" s="11" t="str">
        <f t="shared" si="7"/>
        <v>Supino</v>
      </c>
      <c r="N44" s="12" t="str">
        <f t="shared" si="7"/>
        <v>Bíceps</v>
      </c>
      <c r="O44" s="11" t="str">
        <f t="shared" si="7"/>
        <v>Rosca direta</v>
      </c>
      <c r="P44" s="12" t="str">
        <f t="shared" si="7"/>
        <v>Tríceps</v>
      </c>
      <c r="Q44" s="11" t="str">
        <f t="shared" si="7"/>
        <v>Rosca testa</v>
      </c>
      <c r="R44" s="11" t="str">
        <f t="shared" si="7"/>
        <v>AnteBraço</v>
      </c>
      <c r="S44" s="11" t="str">
        <f t="shared" si="7"/>
        <v>Rosca punho</v>
      </c>
      <c r="T44" s="11" t="str">
        <f t="shared" si="7"/>
        <v xml:space="preserve">Glúteo </v>
      </c>
      <c r="U44" s="11" t="str">
        <f t="shared" si="7"/>
        <v>Glúteo em pé</v>
      </c>
      <c r="V44" s="12" t="str">
        <f t="shared" si="7"/>
        <v xml:space="preserve">Abdutor </v>
      </c>
      <c r="W44" s="11" t="str">
        <f t="shared" si="7"/>
        <v>Abdutor maq.</v>
      </c>
      <c r="X44" s="12" t="str">
        <f t="shared" si="7"/>
        <v xml:space="preserve">Adutor </v>
      </c>
      <c r="Y44" s="11" t="str">
        <f t="shared" si="7"/>
        <v>Adutor maq</v>
      </c>
      <c r="Z44" s="12" t="str">
        <f t="shared" si="7"/>
        <v>Coxa (Ant)</v>
      </c>
      <c r="AA44" s="11" t="str">
        <f t="shared" si="7"/>
        <v>Agachamento</v>
      </c>
      <c r="AB44" s="12" t="str">
        <f t="shared" si="7"/>
        <v>Coxa (Pos)</v>
      </c>
      <c r="AC44" s="11" t="str">
        <f t="shared" si="7"/>
        <v>Stiff</v>
      </c>
      <c r="AD44" s="12" t="str">
        <f t="shared" si="7"/>
        <v>Perna</v>
      </c>
      <c r="AE44" s="11" t="str">
        <f t="shared" si="7"/>
        <v>Gêmeos em pé</v>
      </c>
      <c r="AF44" s="12" t="str">
        <f t="shared" si="7"/>
        <v>Abdominal</v>
      </c>
      <c r="AG44" s="11" t="str">
        <f t="shared" si="7"/>
        <v>Elevação de pernas</v>
      </c>
    </row>
    <row r="45" spans="1:33" x14ac:dyDescent="0.25">
      <c r="A45" s="344"/>
      <c r="B45" s="11">
        <f t="shared" ref="B45:B60" si="8">B44</f>
        <v>0</v>
      </c>
      <c r="C45" s="11" t="str">
        <f t="shared" ref="C45:C60" si="9">IF(AND(B45=D45),E45,IF(AND(B45=F45),G45,IF(AND(B45=H45),I45,IF(AND(B45=J45),K45,IF(AND(B45=L45),M45,IF(AND(B45=N45),O45,IF(AND(B45=P45),Q45,IF(AND(B45=R45),S45,IF(AND(B45=T45),U45,IF(AND(B45=V45),W45,IF(AND(B45=X45),Y45,IF(AND(B45=Z45),AA45,IF(AND(B45=AB45),AC45,IF(AND(B45=AD45),AE45,IF(AND(B45=AF45),AG45," ")))))))))))))))</f>
        <v xml:space="preserve"> </v>
      </c>
      <c r="D45" s="11" t="str">
        <f t="shared" si="7"/>
        <v xml:space="preserve">Trapézio </v>
      </c>
      <c r="E45" s="11" t="str">
        <f t="shared" si="7"/>
        <v>Remada alta</v>
      </c>
      <c r="F45" s="11" t="str">
        <f t="shared" si="7"/>
        <v>Ombro (Cla/Acr)</v>
      </c>
      <c r="G45" s="11" t="str">
        <f t="shared" si="7"/>
        <v>Levantamento lateral</v>
      </c>
      <c r="H45" s="12" t="str">
        <f t="shared" si="7"/>
        <v>Ombro (Esp)</v>
      </c>
      <c r="I45" s="11" t="str">
        <f t="shared" si="7"/>
        <v>Crucifixo inv.</v>
      </c>
      <c r="J45" s="12" t="str">
        <f t="shared" si="7"/>
        <v>Costa</v>
      </c>
      <c r="K45" s="11" t="str">
        <f t="shared" si="7"/>
        <v>Remada sentada</v>
      </c>
      <c r="L45" s="12" t="str">
        <f t="shared" si="7"/>
        <v>Peito</v>
      </c>
      <c r="M45" s="11" t="str">
        <f t="shared" si="7"/>
        <v>Supino inclinado</v>
      </c>
      <c r="N45" s="12" t="str">
        <f t="shared" si="7"/>
        <v>Bíceps</v>
      </c>
      <c r="O45" s="11" t="str">
        <f t="shared" si="7"/>
        <v>Rosca alternada</v>
      </c>
      <c r="P45" s="12" t="str">
        <f t="shared" si="7"/>
        <v>Tríceps</v>
      </c>
      <c r="Q45" s="11" t="str">
        <f t="shared" si="7"/>
        <v>Rosca francesa</v>
      </c>
      <c r="R45" s="11" t="str">
        <f t="shared" si="7"/>
        <v>AnteBraço</v>
      </c>
      <c r="S45" s="11" t="str">
        <f t="shared" si="7"/>
        <v>Rosca punho inv.</v>
      </c>
      <c r="T45" s="11" t="str">
        <f t="shared" si="7"/>
        <v xml:space="preserve">Glúteo </v>
      </c>
      <c r="U45" s="11" t="str">
        <f t="shared" si="7"/>
        <v>Glúteo 4 apoios</v>
      </c>
      <c r="V45" s="12" t="str">
        <f t="shared" si="7"/>
        <v xml:space="preserve">Abdutor </v>
      </c>
      <c r="W45" s="11" t="str">
        <f t="shared" si="7"/>
        <v>Abdutor apo.</v>
      </c>
      <c r="X45" s="12" t="str">
        <f t="shared" si="7"/>
        <v xml:space="preserve">Adutor </v>
      </c>
      <c r="Y45" s="11" t="str">
        <f t="shared" si="7"/>
        <v>Adutor apo.</v>
      </c>
      <c r="Z45" s="12" t="str">
        <f t="shared" si="7"/>
        <v>Coxa (Ant)</v>
      </c>
      <c r="AA45" s="11" t="str">
        <f t="shared" si="7"/>
        <v>Agachamento hack</v>
      </c>
      <c r="AB45" s="12" t="str">
        <f t="shared" si="7"/>
        <v>Coxa (Pos)</v>
      </c>
      <c r="AC45" s="11" t="str">
        <f t="shared" si="7"/>
        <v>Flexão de perna</v>
      </c>
      <c r="AD45" s="12" t="str">
        <f t="shared" si="7"/>
        <v>Perna</v>
      </c>
      <c r="AE45" s="11" t="str">
        <f t="shared" si="7"/>
        <v>Gêmeos sentado</v>
      </c>
      <c r="AF45" s="12" t="str">
        <f t="shared" si="7"/>
        <v>Abdominal</v>
      </c>
      <c r="AG45" s="11" t="str">
        <f t="shared" si="7"/>
        <v>Supra-abdominal</v>
      </c>
    </row>
    <row r="46" spans="1:33" x14ac:dyDescent="0.25">
      <c r="A46" s="344"/>
      <c r="B46" s="11">
        <f t="shared" si="8"/>
        <v>0</v>
      </c>
      <c r="C46" s="11" t="str">
        <f t="shared" si="9"/>
        <v xml:space="preserve"> </v>
      </c>
      <c r="D46" s="11" t="str">
        <f t="shared" si="7"/>
        <v xml:space="preserve">Trapézio </v>
      </c>
      <c r="E46" s="11">
        <f t="shared" si="7"/>
        <v>0</v>
      </c>
      <c r="F46" s="11" t="str">
        <f t="shared" si="7"/>
        <v>Ombro (Cla/Acr)</v>
      </c>
      <c r="G46" s="11" t="str">
        <f t="shared" si="7"/>
        <v>Elevação frontal</v>
      </c>
      <c r="H46" s="12" t="str">
        <f t="shared" si="7"/>
        <v>Ombro (Esp)</v>
      </c>
      <c r="I46" s="11">
        <f t="shared" si="7"/>
        <v>0</v>
      </c>
      <c r="J46" s="12" t="str">
        <f t="shared" si="7"/>
        <v>Costa</v>
      </c>
      <c r="K46" s="11" t="str">
        <f t="shared" si="7"/>
        <v>Remada unilteral</v>
      </c>
      <c r="L46" s="12" t="str">
        <f t="shared" si="7"/>
        <v>Peito</v>
      </c>
      <c r="M46" s="11" t="str">
        <f t="shared" si="7"/>
        <v>Supino declinado</v>
      </c>
      <c r="N46" s="12" t="str">
        <f t="shared" si="7"/>
        <v>Bíceps</v>
      </c>
      <c r="O46" s="11" t="str">
        <f t="shared" si="7"/>
        <v>Rosca concentrada</v>
      </c>
      <c r="P46" s="12" t="str">
        <f t="shared" si="7"/>
        <v>Tríceps</v>
      </c>
      <c r="Q46" s="11" t="str">
        <f t="shared" si="7"/>
        <v>Extensão de cotovelo (cabo)</v>
      </c>
      <c r="R46" s="11" t="str">
        <f t="shared" si="7"/>
        <v>AnteBraço</v>
      </c>
      <c r="S46" s="11" t="str">
        <f t="shared" si="7"/>
        <v>Rosca direta peg. pro.</v>
      </c>
      <c r="T46" s="11" t="str">
        <f t="shared" si="7"/>
        <v xml:space="preserve">Glúteo </v>
      </c>
      <c r="U46" s="11">
        <f t="shared" si="7"/>
        <v>0</v>
      </c>
      <c r="V46" s="12" t="str">
        <f t="shared" si="7"/>
        <v xml:space="preserve">Abdutor </v>
      </c>
      <c r="W46" s="11" t="str">
        <f t="shared" si="7"/>
        <v>Abdutor cabo</v>
      </c>
      <c r="X46" s="12" t="str">
        <f t="shared" si="7"/>
        <v xml:space="preserve">Adutor </v>
      </c>
      <c r="Y46" s="11" t="str">
        <f t="shared" si="7"/>
        <v>Adutor cabo</v>
      </c>
      <c r="Z46" s="12" t="str">
        <f t="shared" si="7"/>
        <v>Coxa (Ant)</v>
      </c>
      <c r="AA46" s="11" t="str">
        <f t="shared" si="7"/>
        <v>Extensão de perna</v>
      </c>
      <c r="AB46" s="12" t="str">
        <f t="shared" si="7"/>
        <v>Coxa (Pos)</v>
      </c>
      <c r="AC46" s="11" t="str">
        <f t="shared" si="7"/>
        <v>Flexora em pé</v>
      </c>
      <c r="AD46" s="12" t="str">
        <f t="shared" si="7"/>
        <v>Perna</v>
      </c>
      <c r="AE46" s="11" t="str">
        <f t="shared" si="7"/>
        <v>Burrinho maq.</v>
      </c>
      <c r="AF46" s="12" t="str">
        <f t="shared" si="7"/>
        <v>Abdominal</v>
      </c>
      <c r="AG46" s="11" t="str">
        <f t="shared" si="7"/>
        <v>Flexão lateral</v>
      </c>
    </row>
    <row r="47" spans="1:33" x14ac:dyDescent="0.25">
      <c r="A47" s="344"/>
      <c r="B47" s="11">
        <f t="shared" si="8"/>
        <v>0</v>
      </c>
      <c r="C47" s="11" t="str">
        <f t="shared" si="9"/>
        <v xml:space="preserve"> </v>
      </c>
      <c r="D47" s="11" t="str">
        <f t="shared" si="7"/>
        <v xml:space="preserve">Trapézio </v>
      </c>
      <c r="E47" s="11">
        <f t="shared" si="7"/>
        <v>0</v>
      </c>
      <c r="F47" s="11" t="str">
        <f t="shared" si="7"/>
        <v>Ombro (Cla/Acr)</v>
      </c>
      <c r="G47" s="11">
        <f t="shared" si="7"/>
        <v>0</v>
      </c>
      <c r="H47" s="12" t="str">
        <f t="shared" si="7"/>
        <v>Ombro (Esp)</v>
      </c>
      <c r="I47" s="11">
        <f t="shared" si="7"/>
        <v>0</v>
      </c>
      <c r="J47" s="12" t="str">
        <f t="shared" si="7"/>
        <v>Costa</v>
      </c>
      <c r="K47" s="11" t="str">
        <f t="shared" si="7"/>
        <v>Remada curvada</v>
      </c>
      <c r="L47" s="12" t="str">
        <f t="shared" si="7"/>
        <v>Peito</v>
      </c>
      <c r="M47" s="11" t="str">
        <f t="shared" si="7"/>
        <v>Crucifixo</v>
      </c>
      <c r="N47" s="12" t="str">
        <f t="shared" si="7"/>
        <v>Bíceps</v>
      </c>
      <c r="O47" s="11" t="str">
        <f t="shared" si="7"/>
        <v>Rosca scott</v>
      </c>
      <c r="P47" s="12" t="str">
        <f t="shared" si="7"/>
        <v>Tríceps</v>
      </c>
      <c r="Q47" s="11">
        <f t="shared" si="7"/>
        <v>0</v>
      </c>
      <c r="R47" s="11" t="str">
        <f t="shared" si="7"/>
        <v>AnteBraço</v>
      </c>
      <c r="S47" s="11" t="str">
        <f t="shared" si="7"/>
        <v>Extensão de cotovelo</v>
      </c>
      <c r="T47" s="11" t="str">
        <f t="shared" si="7"/>
        <v xml:space="preserve">Glúteo </v>
      </c>
      <c r="U47" s="11">
        <f t="shared" si="7"/>
        <v>0</v>
      </c>
      <c r="V47" s="12" t="str">
        <f t="shared" si="7"/>
        <v xml:space="preserve">Abdutor </v>
      </c>
      <c r="W47" s="11">
        <f t="shared" si="7"/>
        <v>0</v>
      </c>
      <c r="X47" s="12" t="str">
        <f t="shared" si="7"/>
        <v xml:space="preserve">Adutor </v>
      </c>
      <c r="Y47" s="11">
        <f t="shared" si="7"/>
        <v>0</v>
      </c>
      <c r="Z47" s="12" t="str">
        <f t="shared" si="7"/>
        <v>Coxa (Ant)</v>
      </c>
      <c r="AA47" s="11" t="str">
        <f t="shared" si="7"/>
        <v>Leg press</v>
      </c>
      <c r="AB47" s="12" t="str">
        <f t="shared" si="7"/>
        <v>Coxa (Pos)</v>
      </c>
      <c r="AC47" s="11" t="str">
        <f t="shared" si="7"/>
        <v>Flexora sentado</v>
      </c>
      <c r="AD47" s="12" t="str">
        <f t="shared" si="7"/>
        <v>Perna</v>
      </c>
      <c r="AE47" s="11" t="str">
        <f t="shared" si="7"/>
        <v>Tibial</v>
      </c>
      <c r="AF47" s="12" t="str">
        <f t="shared" si="7"/>
        <v>Abdominal</v>
      </c>
      <c r="AG47" s="11">
        <f t="shared" si="7"/>
        <v>0</v>
      </c>
    </row>
    <row r="48" spans="1:33" x14ac:dyDescent="0.25">
      <c r="A48" s="344"/>
      <c r="B48" s="11">
        <f t="shared" si="8"/>
        <v>0</v>
      </c>
      <c r="C48" s="11" t="str">
        <f t="shared" si="9"/>
        <v xml:space="preserve"> </v>
      </c>
      <c r="D48" s="11" t="str">
        <f t="shared" si="7"/>
        <v xml:space="preserve">Trapézio </v>
      </c>
      <c r="E48" s="11">
        <f t="shared" si="7"/>
        <v>0</v>
      </c>
      <c r="F48" s="11" t="str">
        <f t="shared" si="7"/>
        <v>Ombro (Cla/Acr)</v>
      </c>
      <c r="G48" s="11">
        <f t="shared" si="7"/>
        <v>0</v>
      </c>
      <c r="H48" s="12" t="str">
        <f t="shared" si="7"/>
        <v>Ombro (Esp)</v>
      </c>
      <c r="I48" s="11">
        <f t="shared" si="7"/>
        <v>0</v>
      </c>
      <c r="J48" s="12" t="str">
        <f t="shared" si="7"/>
        <v>Costa</v>
      </c>
      <c r="K48" s="11" t="str">
        <f t="shared" si="7"/>
        <v>Levantamento terra</v>
      </c>
      <c r="L48" s="12" t="str">
        <f t="shared" si="7"/>
        <v>Peito</v>
      </c>
      <c r="M48" s="11" t="str">
        <f t="shared" si="7"/>
        <v>Cross over</v>
      </c>
      <c r="N48" s="12" t="str">
        <f t="shared" si="7"/>
        <v>Bíceps</v>
      </c>
      <c r="O48" s="11">
        <f t="shared" si="7"/>
        <v>0</v>
      </c>
      <c r="P48" s="12" t="str">
        <f t="shared" si="7"/>
        <v>Tríceps</v>
      </c>
      <c r="Q48" s="11">
        <f t="shared" si="7"/>
        <v>0</v>
      </c>
      <c r="R48" s="11" t="str">
        <f t="shared" si="7"/>
        <v>AnteBraço</v>
      </c>
      <c r="S48" s="11" t="str">
        <f t="shared" si="7"/>
        <v>Extensão cot. uni.</v>
      </c>
      <c r="T48" s="11" t="str">
        <f t="shared" si="7"/>
        <v xml:space="preserve">Glúteo </v>
      </c>
      <c r="U48" s="11">
        <f t="shared" si="7"/>
        <v>0</v>
      </c>
      <c r="V48" s="12" t="str">
        <f t="shared" si="7"/>
        <v xml:space="preserve">Abdutor </v>
      </c>
      <c r="W48" s="11">
        <f t="shared" si="7"/>
        <v>0</v>
      </c>
      <c r="X48" s="12" t="str">
        <f t="shared" si="7"/>
        <v xml:space="preserve">Adutor </v>
      </c>
      <c r="Y48" s="11">
        <f t="shared" si="7"/>
        <v>0</v>
      </c>
      <c r="Z48" s="12" t="str">
        <f t="shared" si="7"/>
        <v>Coxa (Ant)</v>
      </c>
      <c r="AA48" s="11" t="str">
        <f t="shared" si="7"/>
        <v>Avanço</v>
      </c>
      <c r="AB48" s="12" t="str">
        <f t="shared" si="7"/>
        <v>Coxa (Pos)</v>
      </c>
      <c r="AC48" s="11">
        <f t="shared" si="7"/>
        <v>0</v>
      </c>
      <c r="AD48" s="12" t="str">
        <f t="shared" si="7"/>
        <v>Perna</v>
      </c>
      <c r="AE48" s="11">
        <f t="shared" si="7"/>
        <v>0</v>
      </c>
      <c r="AF48" s="12" t="str">
        <f t="shared" si="7"/>
        <v>Abdominal</v>
      </c>
      <c r="AG48" s="11">
        <f t="shared" si="7"/>
        <v>0</v>
      </c>
    </row>
    <row r="49" spans="1:33" x14ac:dyDescent="0.25">
      <c r="A49" s="344"/>
      <c r="B49" s="11">
        <f t="shared" si="8"/>
        <v>0</v>
      </c>
      <c r="C49" s="11" t="str">
        <f t="shared" si="9"/>
        <v xml:space="preserve"> </v>
      </c>
      <c r="D49" s="11" t="str">
        <f t="shared" si="7"/>
        <v xml:space="preserve">Trapézio </v>
      </c>
      <c r="E49" s="11">
        <f t="shared" si="7"/>
        <v>0</v>
      </c>
      <c r="F49" s="11" t="str">
        <f t="shared" si="7"/>
        <v>Ombro (Cla/Acr)</v>
      </c>
      <c r="G49" s="11">
        <f t="shared" si="7"/>
        <v>0</v>
      </c>
      <c r="H49" s="12" t="str">
        <f t="shared" si="7"/>
        <v>Ombro (Esp)</v>
      </c>
      <c r="I49" s="11">
        <f t="shared" si="7"/>
        <v>0</v>
      </c>
      <c r="J49" s="12" t="str">
        <f t="shared" si="7"/>
        <v>Costa</v>
      </c>
      <c r="K49" s="11" t="str">
        <f t="shared" si="7"/>
        <v>Hiperextensão</v>
      </c>
      <c r="L49" s="12" t="str">
        <f t="shared" si="7"/>
        <v>Peito</v>
      </c>
      <c r="M49" s="11" t="str">
        <f t="shared" si="7"/>
        <v>Voador</v>
      </c>
      <c r="N49" s="12" t="str">
        <f t="shared" si="7"/>
        <v>Bíceps</v>
      </c>
      <c r="O49" s="11">
        <f t="shared" si="7"/>
        <v>0</v>
      </c>
      <c r="P49" s="12" t="str">
        <f t="shared" si="7"/>
        <v>Tríceps</v>
      </c>
      <c r="Q49" s="11">
        <f t="shared" si="7"/>
        <v>0</v>
      </c>
      <c r="R49" s="11" t="str">
        <f t="shared" si="7"/>
        <v>AnteBraço</v>
      </c>
      <c r="S49" s="11" t="str">
        <f t="shared" si="7"/>
        <v>Tríceps uni. Curvado</v>
      </c>
      <c r="T49" s="11" t="str">
        <f t="shared" si="7"/>
        <v xml:space="preserve">Glúteo </v>
      </c>
      <c r="U49" s="11">
        <f t="shared" si="7"/>
        <v>0</v>
      </c>
      <c r="V49" s="12" t="str">
        <f t="shared" si="7"/>
        <v xml:space="preserve">Abdutor </v>
      </c>
      <c r="W49" s="11">
        <f t="shared" si="7"/>
        <v>0</v>
      </c>
      <c r="X49" s="12" t="str">
        <f t="shared" si="7"/>
        <v xml:space="preserve">Adutor </v>
      </c>
      <c r="Y49" s="11">
        <f t="shared" si="7"/>
        <v>0</v>
      </c>
      <c r="Z49" s="12" t="str">
        <f t="shared" si="7"/>
        <v>Coxa (Ant)</v>
      </c>
      <c r="AA49" s="11">
        <f t="shared" si="7"/>
        <v>0</v>
      </c>
      <c r="AB49" s="12" t="str">
        <f t="shared" si="7"/>
        <v>Coxa (Pos)</v>
      </c>
      <c r="AC49" s="11">
        <f t="shared" si="7"/>
        <v>0</v>
      </c>
      <c r="AD49" s="12" t="str">
        <f t="shared" si="7"/>
        <v>Perna</v>
      </c>
      <c r="AE49" s="11">
        <f t="shared" si="7"/>
        <v>0</v>
      </c>
      <c r="AF49" s="12" t="str">
        <f t="shared" si="7"/>
        <v>Abdominal</v>
      </c>
      <c r="AG49" s="11">
        <f t="shared" si="7"/>
        <v>0</v>
      </c>
    </row>
    <row r="50" spans="1:33" x14ac:dyDescent="0.25">
      <c r="A50" s="344"/>
      <c r="B50" s="11">
        <f t="shared" si="8"/>
        <v>0</v>
      </c>
      <c r="C50" s="11" t="str">
        <f t="shared" si="9"/>
        <v xml:space="preserve"> </v>
      </c>
      <c r="D50" s="11" t="str">
        <f t="shared" si="7"/>
        <v xml:space="preserve">Trapézio </v>
      </c>
      <c r="E50" s="11">
        <f t="shared" si="7"/>
        <v>0</v>
      </c>
      <c r="F50" s="11" t="str">
        <f t="shared" si="7"/>
        <v>Ombro (Cla/Acr)</v>
      </c>
      <c r="G50" s="11">
        <f t="shared" si="7"/>
        <v>0</v>
      </c>
      <c r="H50" s="12" t="str">
        <f t="shared" si="7"/>
        <v>Ombro (Esp)</v>
      </c>
      <c r="I50" s="11">
        <f t="shared" si="7"/>
        <v>0</v>
      </c>
      <c r="J50" s="12" t="str">
        <f t="shared" si="7"/>
        <v>Costa</v>
      </c>
      <c r="K50" s="11">
        <f t="shared" si="7"/>
        <v>0</v>
      </c>
      <c r="L50" s="12" t="str">
        <f t="shared" si="7"/>
        <v>Peito</v>
      </c>
      <c r="M50" s="11" t="str">
        <f t="shared" si="7"/>
        <v>Paralelas</v>
      </c>
      <c r="N50" s="12" t="str">
        <f t="shared" si="7"/>
        <v>Bíceps</v>
      </c>
      <c r="O50" s="11">
        <f t="shared" si="7"/>
        <v>0</v>
      </c>
      <c r="P50" s="12" t="str">
        <f t="shared" si="7"/>
        <v>Tríceps</v>
      </c>
      <c r="Q50" s="11">
        <f t="shared" si="7"/>
        <v>0</v>
      </c>
      <c r="R50" s="11" t="str">
        <f t="shared" si="7"/>
        <v>AnteBraço</v>
      </c>
      <c r="S50" s="11">
        <f t="shared" si="7"/>
        <v>0</v>
      </c>
      <c r="T50" s="11" t="str">
        <f t="shared" si="7"/>
        <v xml:space="preserve">Glúteo </v>
      </c>
      <c r="U50" s="11">
        <f t="shared" si="7"/>
        <v>0</v>
      </c>
      <c r="V50" s="12" t="str">
        <f t="shared" si="7"/>
        <v xml:space="preserve">Abdutor </v>
      </c>
      <c r="W50" s="11">
        <f t="shared" si="7"/>
        <v>0</v>
      </c>
      <c r="X50" s="12" t="str">
        <f t="shared" si="7"/>
        <v xml:space="preserve">Adutor </v>
      </c>
      <c r="Y50" s="11">
        <f t="shared" si="7"/>
        <v>0</v>
      </c>
      <c r="Z50" s="12" t="str">
        <f t="shared" si="7"/>
        <v>Coxa (Ant)</v>
      </c>
      <c r="AA50" s="11">
        <f t="shared" si="7"/>
        <v>0</v>
      </c>
      <c r="AB50" s="12" t="str">
        <f t="shared" si="7"/>
        <v>Coxa (Pos)</v>
      </c>
      <c r="AC50" s="11">
        <f t="shared" si="7"/>
        <v>0</v>
      </c>
      <c r="AD50" s="12" t="str">
        <f t="shared" si="7"/>
        <v>Perna</v>
      </c>
      <c r="AE50" s="11">
        <f t="shared" si="7"/>
        <v>0</v>
      </c>
      <c r="AF50" s="12" t="str">
        <f t="shared" si="7"/>
        <v>Abdominal</v>
      </c>
      <c r="AG50" s="11">
        <f t="shared" si="7"/>
        <v>0</v>
      </c>
    </row>
    <row r="51" spans="1:33" x14ac:dyDescent="0.25">
      <c r="A51" s="344"/>
      <c r="B51" s="11">
        <f t="shared" si="8"/>
        <v>0</v>
      </c>
      <c r="C51" s="11" t="str">
        <f t="shared" si="9"/>
        <v xml:space="preserve"> </v>
      </c>
      <c r="D51" s="11" t="str">
        <f t="shared" si="7"/>
        <v xml:space="preserve">Trapézio </v>
      </c>
      <c r="E51" s="11">
        <f t="shared" si="7"/>
        <v>0</v>
      </c>
      <c r="F51" s="11" t="str">
        <f t="shared" si="7"/>
        <v>Ombro (Cla/Acr)</v>
      </c>
      <c r="G51" s="11">
        <f t="shared" si="7"/>
        <v>0</v>
      </c>
      <c r="H51" s="12" t="str">
        <f t="shared" si="7"/>
        <v>Ombro (Esp)</v>
      </c>
      <c r="I51" s="11">
        <f t="shared" si="7"/>
        <v>0</v>
      </c>
      <c r="J51" s="12" t="str">
        <f t="shared" si="7"/>
        <v>Costa</v>
      </c>
      <c r="K51" s="11">
        <f t="shared" si="7"/>
        <v>0</v>
      </c>
      <c r="L51" s="12" t="str">
        <f t="shared" si="7"/>
        <v>Peito</v>
      </c>
      <c r="M51" s="11">
        <f t="shared" si="7"/>
        <v>0</v>
      </c>
      <c r="N51" s="12" t="str">
        <f t="shared" si="7"/>
        <v>Bíceps</v>
      </c>
      <c r="O51" s="11">
        <f t="shared" si="7"/>
        <v>0</v>
      </c>
      <c r="P51" s="12" t="str">
        <f t="shared" si="7"/>
        <v>Tríceps</v>
      </c>
      <c r="Q51" s="11">
        <f t="shared" si="7"/>
        <v>0</v>
      </c>
      <c r="R51" s="11" t="str">
        <f t="shared" si="7"/>
        <v>AnteBraço</v>
      </c>
      <c r="S51" s="11">
        <f t="shared" si="7"/>
        <v>0</v>
      </c>
      <c r="T51" s="11" t="str">
        <f t="shared" si="7"/>
        <v xml:space="preserve">Glúteo </v>
      </c>
      <c r="U51" s="11">
        <f t="shared" si="7"/>
        <v>0</v>
      </c>
      <c r="V51" s="12" t="str">
        <f t="shared" si="7"/>
        <v xml:space="preserve">Abdutor </v>
      </c>
      <c r="W51" s="11">
        <f t="shared" si="7"/>
        <v>0</v>
      </c>
      <c r="X51" s="12" t="str">
        <f t="shared" si="7"/>
        <v xml:space="preserve">Adutor </v>
      </c>
      <c r="Y51" s="11">
        <f t="shared" si="7"/>
        <v>0</v>
      </c>
      <c r="Z51" s="12" t="str">
        <f t="shared" si="7"/>
        <v>Coxa (Ant)</v>
      </c>
      <c r="AA51" s="11">
        <f t="shared" si="7"/>
        <v>0</v>
      </c>
      <c r="AB51" s="12" t="str">
        <f t="shared" si="7"/>
        <v>Coxa (Pos)</v>
      </c>
      <c r="AC51" s="11">
        <f t="shared" si="7"/>
        <v>0</v>
      </c>
      <c r="AD51" s="12" t="str">
        <f t="shared" si="7"/>
        <v>Perna</v>
      </c>
      <c r="AE51" s="11">
        <f t="shared" si="7"/>
        <v>0</v>
      </c>
      <c r="AF51" s="12" t="str">
        <f t="shared" si="7"/>
        <v>Abdominal</v>
      </c>
      <c r="AG51" s="11">
        <f t="shared" si="7"/>
        <v>0</v>
      </c>
    </row>
    <row r="52" spans="1:33" x14ac:dyDescent="0.25">
      <c r="A52" s="344"/>
      <c r="B52" s="11">
        <f t="shared" si="8"/>
        <v>0</v>
      </c>
      <c r="C52" s="11" t="str">
        <f t="shared" si="9"/>
        <v xml:space="preserve"> </v>
      </c>
      <c r="D52" s="11" t="str">
        <f t="shared" si="7"/>
        <v xml:space="preserve">Trapézio </v>
      </c>
      <c r="E52" s="11">
        <f t="shared" si="7"/>
        <v>0</v>
      </c>
      <c r="F52" s="11" t="str">
        <f t="shared" si="7"/>
        <v>Ombro (Cla/Acr)</v>
      </c>
      <c r="G52" s="11">
        <f t="shared" si="7"/>
        <v>0</v>
      </c>
      <c r="H52" s="12" t="str">
        <f t="shared" si="7"/>
        <v>Ombro (Esp)</v>
      </c>
      <c r="I52" s="11">
        <f t="shared" si="7"/>
        <v>0</v>
      </c>
      <c r="J52" s="12" t="str">
        <f t="shared" si="7"/>
        <v>Costa</v>
      </c>
      <c r="K52" s="11">
        <f t="shared" si="7"/>
        <v>0</v>
      </c>
      <c r="L52" s="12" t="str">
        <f t="shared" si="7"/>
        <v>Peito</v>
      </c>
      <c r="M52" s="11">
        <f t="shared" si="7"/>
        <v>0</v>
      </c>
      <c r="N52" s="12" t="str">
        <f t="shared" si="7"/>
        <v>Bíceps</v>
      </c>
      <c r="O52" s="11">
        <f t="shared" si="7"/>
        <v>0</v>
      </c>
      <c r="P52" s="12" t="str">
        <f t="shared" si="7"/>
        <v>Tríceps</v>
      </c>
      <c r="Q52" s="11">
        <f t="shared" si="7"/>
        <v>0</v>
      </c>
      <c r="R52" s="11" t="str">
        <f t="shared" si="7"/>
        <v>AnteBraço</v>
      </c>
      <c r="S52" s="11">
        <f t="shared" ref="D52:AG60" si="10">S32</f>
        <v>0</v>
      </c>
      <c r="T52" s="11" t="str">
        <f t="shared" si="10"/>
        <v xml:space="preserve">Glúteo </v>
      </c>
      <c r="U52" s="11">
        <f t="shared" si="10"/>
        <v>0</v>
      </c>
      <c r="V52" s="12" t="str">
        <f t="shared" si="10"/>
        <v xml:space="preserve">Abdutor </v>
      </c>
      <c r="W52" s="11">
        <f t="shared" si="10"/>
        <v>0</v>
      </c>
      <c r="X52" s="12" t="str">
        <f t="shared" si="10"/>
        <v xml:space="preserve">Adutor </v>
      </c>
      <c r="Y52" s="11">
        <f t="shared" si="10"/>
        <v>0</v>
      </c>
      <c r="Z52" s="12" t="str">
        <f t="shared" si="10"/>
        <v>Coxa (Ant)</v>
      </c>
      <c r="AA52" s="11">
        <f t="shared" si="10"/>
        <v>0</v>
      </c>
      <c r="AB52" s="12" t="str">
        <f t="shared" si="10"/>
        <v>Coxa (Pos)</v>
      </c>
      <c r="AC52" s="11">
        <f t="shared" si="10"/>
        <v>0</v>
      </c>
      <c r="AD52" s="12" t="str">
        <f t="shared" si="10"/>
        <v>Perna</v>
      </c>
      <c r="AE52" s="11">
        <f t="shared" si="10"/>
        <v>0</v>
      </c>
      <c r="AF52" s="12" t="str">
        <f t="shared" si="10"/>
        <v>Abdominal</v>
      </c>
      <c r="AG52" s="11">
        <f t="shared" si="10"/>
        <v>0</v>
      </c>
    </row>
    <row r="53" spans="1:33" x14ac:dyDescent="0.25">
      <c r="A53" s="344"/>
      <c r="B53" s="11">
        <f t="shared" si="8"/>
        <v>0</v>
      </c>
      <c r="C53" s="11" t="str">
        <f t="shared" si="9"/>
        <v xml:space="preserve"> </v>
      </c>
      <c r="D53" s="11" t="str">
        <f t="shared" si="10"/>
        <v xml:space="preserve">Trapézio </v>
      </c>
      <c r="E53" s="11">
        <f t="shared" si="10"/>
        <v>0</v>
      </c>
      <c r="F53" s="11" t="str">
        <f t="shared" si="10"/>
        <v>Ombro (Cla/Acr)</v>
      </c>
      <c r="G53" s="11">
        <f t="shared" si="10"/>
        <v>0</v>
      </c>
      <c r="H53" s="12" t="str">
        <f t="shared" si="10"/>
        <v>Ombro (Esp)</v>
      </c>
      <c r="I53" s="11">
        <f t="shared" si="10"/>
        <v>0</v>
      </c>
      <c r="J53" s="12" t="str">
        <f t="shared" si="10"/>
        <v>Costa</v>
      </c>
      <c r="K53" s="11">
        <f t="shared" si="10"/>
        <v>0</v>
      </c>
      <c r="L53" s="12" t="str">
        <f t="shared" si="10"/>
        <v>Peito</v>
      </c>
      <c r="M53" s="11">
        <f t="shared" si="10"/>
        <v>0</v>
      </c>
      <c r="N53" s="12" t="str">
        <f t="shared" si="10"/>
        <v>Bíceps</v>
      </c>
      <c r="O53" s="11">
        <f t="shared" si="10"/>
        <v>0</v>
      </c>
      <c r="P53" s="12" t="str">
        <f t="shared" si="10"/>
        <v>Tríceps</v>
      </c>
      <c r="Q53" s="11">
        <f t="shared" si="10"/>
        <v>0</v>
      </c>
      <c r="R53" s="11" t="str">
        <f t="shared" si="10"/>
        <v>AnteBraço</v>
      </c>
      <c r="S53" s="11">
        <f t="shared" si="10"/>
        <v>0</v>
      </c>
      <c r="T53" s="11" t="str">
        <f t="shared" si="10"/>
        <v xml:space="preserve">Glúteo </v>
      </c>
      <c r="U53" s="11">
        <f t="shared" si="10"/>
        <v>0</v>
      </c>
      <c r="V53" s="12" t="str">
        <f t="shared" si="10"/>
        <v xml:space="preserve">Abdutor </v>
      </c>
      <c r="W53" s="11">
        <f t="shared" si="10"/>
        <v>0</v>
      </c>
      <c r="X53" s="12" t="str">
        <f t="shared" si="10"/>
        <v xml:space="preserve">Adutor </v>
      </c>
      <c r="Y53" s="11">
        <f t="shared" si="10"/>
        <v>0</v>
      </c>
      <c r="Z53" s="12" t="str">
        <f t="shared" si="10"/>
        <v>Coxa (Ant)</v>
      </c>
      <c r="AA53" s="11">
        <f t="shared" si="10"/>
        <v>0</v>
      </c>
      <c r="AB53" s="12" t="str">
        <f t="shared" si="10"/>
        <v>Coxa (Pos)</v>
      </c>
      <c r="AC53" s="11">
        <f t="shared" si="10"/>
        <v>0</v>
      </c>
      <c r="AD53" s="12" t="str">
        <f t="shared" si="10"/>
        <v>Perna</v>
      </c>
      <c r="AE53" s="11">
        <f t="shared" si="10"/>
        <v>0</v>
      </c>
      <c r="AF53" s="12" t="str">
        <f t="shared" si="10"/>
        <v>Abdominal</v>
      </c>
      <c r="AG53" s="11">
        <f t="shared" si="10"/>
        <v>0</v>
      </c>
    </row>
    <row r="54" spans="1:33" x14ac:dyDescent="0.25">
      <c r="A54" s="344"/>
      <c r="B54" s="11">
        <f t="shared" si="8"/>
        <v>0</v>
      </c>
      <c r="C54" s="11" t="str">
        <f t="shared" si="9"/>
        <v xml:space="preserve"> </v>
      </c>
      <c r="D54" s="11" t="str">
        <f t="shared" si="10"/>
        <v xml:space="preserve">Trapézio </v>
      </c>
      <c r="E54" s="11">
        <f t="shared" si="10"/>
        <v>0</v>
      </c>
      <c r="F54" s="11" t="str">
        <f t="shared" si="10"/>
        <v>Ombro (Cla/Acr)</v>
      </c>
      <c r="G54" s="11">
        <f t="shared" si="10"/>
        <v>0</v>
      </c>
      <c r="H54" s="12" t="str">
        <f t="shared" si="10"/>
        <v>Ombro (Esp)</v>
      </c>
      <c r="I54" s="11">
        <f t="shared" si="10"/>
        <v>0</v>
      </c>
      <c r="J54" s="12" t="str">
        <f t="shared" si="10"/>
        <v>Costa</v>
      </c>
      <c r="K54" s="11">
        <f t="shared" si="10"/>
        <v>0</v>
      </c>
      <c r="L54" s="12" t="str">
        <f t="shared" si="10"/>
        <v>Peito</v>
      </c>
      <c r="M54" s="11">
        <f t="shared" si="10"/>
        <v>0</v>
      </c>
      <c r="N54" s="12" t="str">
        <f t="shared" si="10"/>
        <v>Bíceps</v>
      </c>
      <c r="O54" s="11">
        <f t="shared" si="10"/>
        <v>0</v>
      </c>
      <c r="P54" s="12" t="str">
        <f t="shared" si="10"/>
        <v>Tríceps</v>
      </c>
      <c r="Q54" s="11">
        <f t="shared" si="10"/>
        <v>0</v>
      </c>
      <c r="R54" s="11" t="str">
        <f t="shared" si="10"/>
        <v>AnteBraço</v>
      </c>
      <c r="S54" s="11">
        <f t="shared" si="10"/>
        <v>0</v>
      </c>
      <c r="T54" s="11" t="str">
        <f t="shared" si="10"/>
        <v xml:space="preserve">Glúteo </v>
      </c>
      <c r="U54" s="11">
        <f t="shared" si="10"/>
        <v>0</v>
      </c>
      <c r="V54" s="12" t="str">
        <f t="shared" si="10"/>
        <v xml:space="preserve">Abdutor </v>
      </c>
      <c r="W54" s="11">
        <f t="shared" si="10"/>
        <v>0</v>
      </c>
      <c r="X54" s="12" t="str">
        <f t="shared" si="10"/>
        <v xml:space="preserve">Adutor </v>
      </c>
      <c r="Y54" s="11">
        <f t="shared" si="10"/>
        <v>0</v>
      </c>
      <c r="Z54" s="12" t="str">
        <f t="shared" si="10"/>
        <v>Coxa (Ant)</v>
      </c>
      <c r="AA54" s="11">
        <f t="shared" si="10"/>
        <v>0</v>
      </c>
      <c r="AB54" s="12" t="str">
        <f t="shared" si="10"/>
        <v>Coxa (Pos)</v>
      </c>
      <c r="AC54" s="11">
        <f t="shared" si="10"/>
        <v>0</v>
      </c>
      <c r="AD54" s="12" t="str">
        <f t="shared" si="10"/>
        <v>Perna</v>
      </c>
      <c r="AE54" s="11">
        <f t="shared" si="10"/>
        <v>0</v>
      </c>
      <c r="AF54" s="12" t="str">
        <f t="shared" si="10"/>
        <v>Abdominal</v>
      </c>
      <c r="AG54" s="11">
        <f t="shared" si="10"/>
        <v>0</v>
      </c>
    </row>
    <row r="55" spans="1:33" x14ac:dyDescent="0.25">
      <c r="A55" s="344"/>
      <c r="B55" s="11">
        <f t="shared" si="8"/>
        <v>0</v>
      </c>
      <c r="C55" s="11" t="str">
        <f t="shared" si="9"/>
        <v xml:space="preserve"> </v>
      </c>
      <c r="D55" s="11" t="str">
        <f t="shared" si="10"/>
        <v xml:space="preserve">Trapézio </v>
      </c>
      <c r="E55" s="11">
        <f t="shared" si="10"/>
        <v>0</v>
      </c>
      <c r="F55" s="11" t="str">
        <f t="shared" si="10"/>
        <v>Ombro (Cla/Acr)</v>
      </c>
      <c r="G55" s="11">
        <f t="shared" si="10"/>
        <v>0</v>
      </c>
      <c r="H55" s="12" t="str">
        <f t="shared" si="10"/>
        <v>Ombro (Esp)</v>
      </c>
      <c r="I55" s="11">
        <f t="shared" si="10"/>
        <v>0</v>
      </c>
      <c r="J55" s="12" t="str">
        <f t="shared" si="10"/>
        <v>Costa</v>
      </c>
      <c r="K55" s="11">
        <f t="shared" si="10"/>
        <v>0</v>
      </c>
      <c r="L55" s="12" t="str">
        <f t="shared" si="10"/>
        <v>Peito</v>
      </c>
      <c r="M55" s="11">
        <f t="shared" si="10"/>
        <v>0</v>
      </c>
      <c r="N55" s="12" t="str">
        <f t="shared" si="10"/>
        <v>Bíceps</v>
      </c>
      <c r="O55" s="11">
        <f t="shared" si="10"/>
        <v>0</v>
      </c>
      <c r="P55" s="12" t="str">
        <f t="shared" si="10"/>
        <v>Tríceps</v>
      </c>
      <c r="Q55" s="11">
        <f t="shared" si="10"/>
        <v>0</v>
      </c>
      <c r="R55" s="11" t="str">
        <f t="shared" si="10"/>
        <v>AnteBraço</v>
      </c>
      <c r="S55" s="11">
        <f t="shared" si="10"/>
        <v>0</v>
      </c>
      <c r="T55" s="11" t="str">
        <f t="shared" si="10"/>
        <v xml:space="preserve">Glúteo </v>
      </c>
      <c r="U55" s="11">
        <f t="shared" si="10"/>
        <v>0</v>
      </c>
      <c r="V55" s="12" t="str">
        <f t="shared" si="10"/>
        <v xml:space="preserve">Abdutor </v>
      </c>
      <c r="W55" s="11">
        <f t="shared" si="10"/>
        <v>0</v>
      </c>
      <c r="X55" s="12" t="str">
        <f t="shared" si="10"/>
        <v xml:space="preserve">Adutor </v>
      </c>
      <c r="Y55" s="11">
        <f t="shared" si="10"/>
        <v>0</v>
      </c>
      <c r="Z55" s="12" t="str">
        <f t="shared" si="10"/>
        <v>Coxa (Ant)</v>
      </c>
      <c r="AA55" s="11">
        <f t="shared" si="10"/>
        <v>0</v>
      </c>
      <c r="AB55" s="12" t="str">
        <f t="shared" si="10"/>
        <v>Coxa (Pos)</v>
      </c>
      <c r="AC55" s="11">
        <f t="shared" si="10"/>
        <v>0</v>
      </c>
      <c r="AD55" s="12" t="str">
        <f t="shared" si="10"/>
        <v>Perna</v>
      </c>
      <c r="AE55" s="11">
        <f t="shared" si="10"/>
        <v>0</v>
      </c>
      <c r="AF55" s="12" t="str">
        <f t="shared" si="10"/>
        <v>Abdominal</v>
      </c>
      <c r="AG55" s="11">
        <f t="shared" si="10"/>
        <v>0</v>
      </c>
    </row>
    <row r="56" spans="1:33" x14ac:dyDescent="0.25">
      <c r="A56" s="344"/>
      <c r="B56" s="11">
        <f t="shared" si="8"/>
        <v>0</v>
      </c>
      <c r="C56" s="11" t="str">
        <f t="shared" si="9"/>
        <v xml:space="preserve"> </v>
      </c>
      <c r="D56" s="11" t="str">
        <f t="shared" si="10"/>
        <v xml:space="preserve">Trapézio </v>
      </c>
      <c r="E56" s="11">
        <f t="shared" si="10"/>
        <v>0</v>
      </c>
      <c r="F56" s="11" t="str">
        <f t="shared" si="10"/>
        <v>Ombro (Cla/Acr)</v>
      </c>
      <c r="G56" s="11">
        <f t="shared" si="10"/>
        <v>0</v>
      </c>
      <c r="H56" s="12" t="str">
        <f t="shared" si="10"/>
        <v>Ombro (Esp)</v>
      </c>
      <c r="I56" s="11">
        <f t="shared" si="10"/>
        <v>0</v>
      </c>
      <c r="J56" s="12" t="str">
        <f t="shared" si="10"/>
        <v>Costa</v>
      </c>
      <c r="K56" s="11">
        <f t="shared" si="10"/>
        <v>0</v>
      </c>
      <c r="L56" s="12" t="str">
        <f t="shared" si="10"/>
        <v>Peito</v>
      </c>
      <c r="M56" s="11">
        <f t="shared" si="10"/>
        <v>0</v>
      </c>
      <c r="N56" s="12" t="str">
        <f t="shared" si="10"/>
        <v>Bíceps</v>
      </c>
      <c r="O56" s="11">
        <f t="shared" si="10"/>
        <v>0</v>
      </c>
      <c r="P56" s="12" t="str">
        <f t="shared" si="10"/>
        <v>Tríceps</v>
      </c>
      <c r="Q56" s="11">
        <f t="shared" si="10"/>
        <v>0</v>
      </c>
      <c r="R56" s="11" t="str">
        <f t="shared" si="10"/>
        <v>AnteBraço</v>
      </c>
      <c r="S56" s="11">
        <f t="shared" si="10"/>
        <v>0</v>
      </c>
      <c r="T56" s="11" t="str">
        <f t="shared" si="10"/>
        <v xml:space="preserve">Glúteo </v>
      </c>
      <c r="U56" s="11">
        <f t="shared" si="10"/>
        <v>0</v>
      </c>
      <c r="V56" s="12" t="str">
        <f t="shared" si="10"/>
        <v xml:space="preserve">Abdutor </v>
      </c>
      <c r="W56" s="11">
        <f t="shared" si="10"/>
        <v>0</v>
      </c>
      <c r="X56" s="12" t="str">
        <f t="shared" si="10"/>
        <v xml:space="preserve">Adutor </v>
      </c>
      <c r="Y56" s="11">
        <f t="shared" si="10"/>
        <v>0</v>
      </c>
      <c r="Z56" s="12" t="str">
        <f t="shared" si="10"/>
        <v>Coxa (Ant)</v>
      </c>
      <c r="AA56" s="11">
        <f t="shared" si="10"/>
        <v>0</v>
      </c>
      <c r="AB56" s="12" t="str">
        <f t="shared" si="10"/>
        <v>Coxa (Pos)</v>
      </c>
      <c r="AC56" s="11">
        <f t="shared" si="10"/>
        <v>0</v>
      </c>
      <c r="AD56" s="12" t="str">
        <f t="shared" si="10"/>
        <v>Perna</v>
      </c>
      <c r="AE56" s="11">
        <f t="shared" si="10"/>
        <v>0</v>
      </c>
      <c r="AF56" s="12" t="str">
        <f t="shared" si="10"/>
        <v>Abdominal</v>
      </c>
      <c r="AG56" s="11">
        <f t="shared" si="10"/>
        <v>0</v>
      </c>
    </row>
    <row r="57" spans="1:33" x14ac:dyDescent="0.25">
      <c r="A57" s="344"/>
      <c r="B57" s="11">
        <f t="shared" si="8"/>
        <v>0</v>
      </c>
      <c r="C57" s="11" t="str">
        <f t="shared" si="9"/>
        <v xml:space="preserve"> </v>
      </c>
      <c r="D57" s="11" t="str">
        <f t="shared" si="10"/>
        <v xml:space="preserve">Trapézio </v>
      </c>
      <c r="E57" s="11">
        <f t="shared" si="10"/>
        <v>0</v>
      </c>
      <c r="F57" s="11" t="str">
        <f t="shared" si="10"/>
        <v>Ombro (Cla/Acr)</v>
      </c>
      <c r="G57" s="11">
        <f t="shared" si="10"/>
        <v>0</v>
      </c>
      <c r="H57" s="12" t="str">
        <f t="shared" si="10"/>
        <v>Ombro (Esp)</v>
      </c>
      <c r="I57" s="11">
        <f t="shared" si="10"/>
        <v>0</v>
      </c>
      <c r="J57" s="12" t="str">
        <f t="shared" si="10"/>
        <v>Costa</v>
      </c>
      <c r="K57" s="11">
        <f t="shared" si="10"/>
        <v>0</v>
      </c>
      <c r="L57" s="12" t="str">
        <f t="shared" si="10"/>
        <v>Peito</v>
      </c>
      <c r="M57" s="11">
        <f t="shared" si="10"/>
        <v>0</v>
      </c>
      <c r="N57" s="12" t="str">
        <f t="shared" si="10"/>
        <v>Bíceps</v>
      </c>
      <c r="O57" s="11">
        <f t="shared" si="10"/>
        <v>0</v>
      </c>
      <c r="P57" s="12" t="str">
        <f t="shared" si="10"/>
        <v>Tríceps</v>
      </c>
      <c r="Q57" s="11">
        <f t="shared" si="10"/>
        <v>0</v>
      </c>
      <c r="R57" s="11" t="str">
        <f t="shared" si="10"/>
        <v>AnteBraço</v>
      </c>
      <c r="S57" s="11">
        <f t="shared" si="10"/>
        <v>0</v>
      </c>
      <c r="T57" s="11" t="str">
        <f t="shared" si="10"/>
        <v xml:space="preserve">Glúteo </v>
      </c>
      <c r="U57" s="11">
        <f t="shared" si="10"/>
        <v>0</v>
      </c>
      <c r="V57" s="12" t="str">
        <f t="shared" si="10"/>
        <v xml:space="preserve">Abdutor </v>
      </c>
      <c r="W57" s="11">
        <f t="shared" si="10"/>
        <v>0</v>
      </c>
      <c r="X57" s="12" t="str">
        <f t="shared" si="10"/>
        <v xml:space="preserve">Adutor </v>
      </c>
      <c r="Y57" s="11">
        <f t="shared" si="10"/>
        <v>0</v>
      </c>
      <c r="Z57" s="12" t="str">
        <f t="shared" si="10"/>
        <v>Coxa (Ant)</v>
      </c>
      <c r="AA57" s="11">
        <f t="shared" si="10"/>
        <v>0</v>
      </c>
      <c r="AB57" s="12" t="str">
        <f t="shared" si="10"/>
        <v>Coxa (Pos)</v>
      </c>
      <c r="AC57" s="11">
        <f t="shared" si="10"/>
        <v>0</v>
      </c>
      <c r="AD57" s="12" t="str">
        <f t="shared" si="10"/>
        <v>Perna</v>
      </c>
      <c r="AE57" s="11">
        <f t="shared" si="10"/>
        <v>0</v>
      </c>
      <c r="AF57" s="12" t="str">
        <f t="shared" si="10"/>
        <v>Abdominal</v>
      </c>
      <c r="AG57" s="11">
        <f t="shared" si="10"/>
        <v>0</v>
      </c>
    </row>
    <row r="58" spans="1:33" x14ac:dyDescent="0.25">
      <c r="A58" s="344"/>
      <c r="B58" s="11">
        <f t="shared" si="8"/>
        <v>0</v>
      </c>
      <c r="C58" s="11" t="str">
        <f t="shared" si="9"/>
        <v xml:space="preserve"> </v>
      </c>
      <c r="D58" s="11" t="str">
        <f t="shared" si="10"/>
        <v xml:space="preserve">Trapézio </v>
      </c>
      <c r="E58" s="11">
        <f t="shared" si="10"/>
        <v>0</v>
      </c>
      <c r="F58" s="11" t="str">
        <f t="shared" si="10"/>
        <v>Ombro (Cla/Acr)</v>
      </c>
      <c r="G58" s="11">
        <f t="shared" si="10"/>
        <v>0</v>
      </c>
      <c r="H58" s="12" t="str">
        <f t="shared" si="10"/>
        <v>Ombro (Esp)</v>
      </c>
      <c r="I58" s="11">
        <f t="shared" si="10"/>
        <v>0</v>
      </c>
      <c r="J58" s="12" t="str">
        <f t="shared" si="10"/>
        <v>Costa</v>
      </c>
      <c r="K58" s="11">
        <f t="shared" si="10"/>
        <v>0</v>
      </c>
      <c r="L58" s="12" t="str">
        <f t="shared" si="10"/>
        <v>Peito</v>
      </c>
      <c r="M58" s="11">
        <f t="shared" si="10"/>
        <v>0</v>
      </c>
      <c r="N58" s="12" t="str">
        <f t="shared" si="10"/>
        <v>Bíceps</v>
      </c>
      <c r="O58" s="11">
        <f t="shared" si="10"/>
        <v>0</v>
      </c>
      <c r="P58" s="12" t="str">
        <f t="shared" si="10"/>
        <v>Tríceps</v>
      </c>
      <c r="Q58" s="11">
        <f t="shared" si="10"/>
        <v>0</v>
      </c>
      <c r="R58" s="11" t="str">
        <f t="shared" si="10"/>
        <v>AnteBraço</v>
      </c>
      <c r="S58" s="11">
        <f t="shared" si="10"/>
        <v>0</v>
      </c>
      <c r="T58" s="11" t="str">
        <f t="shared" si="10"/>
        <v xml:space="preserve">Glúteo </v>
      </c>
      <c r="U58" s="11">
        <f t="shared" si="10"/>
        <v>0</v>
      </c>
      <c r="V58" s="12" t="str">
        <f t="shared" si="10"/>
        <v xml:space="preserve">Abdutor </v>
      </c>
      <c r="W58" s="11">
        <f t="shared" si="10"/>
        <v>0</v>
      </c>
      <c r="X58" s="12" t="str">
        <f t="shared" si="10"/>
        <v xml:space="preserve">Adutor </v>
      </c>
      <c r="Y58" s="11">
        <f t="shared" si="10"/>
        <v>0</v>
      </c>
      <c r="Z58" s="12" t="str">
        <f t="shared" si="10"/>
        <v>Coxa (Ant)</v>
      </c>
      <c r="AA58" s="11">
        <f t="shared" si="10"/>
        <v>0</v>
      </c>
      <c r="AB58" s="12" t="str">
        <f t="shared" si="10"/>
        <v>Coxa (Pos)</v>
      </c>
      <c r="AC58" s="11">
        <f t="shared" si="10"/>
        <v>0</v>
      </c>
      <c r="AD58" s="12" t="str">
        <f t="shared" si="10"/>
        <v>Perna</v>
      </c>
      <c r="AE58" s="11">
        <f t="shared" si="10"/>
        <v>0</v>
      </c>
      <c r="AF58" s="12" t="str">
        <f t="shared" si="10"/>
        <v>Abdominal</v>
      </c>
      <c r="AG58" s="11">
        <f t="shared" si="10"/>
        <v>0</v>
      </c>
    </row>
    <row r="59" spans="1:33" x14ac:dyDescent="0.25">
      <c r="A59" s="344"/>
      <c r="B59" s="11">
        <f t="shared" si="8"/>
        <v>0</v>
      </c>
      <c r="C59" s="11" t="str">
        <f t="shared" si="9"/>
        <v xml:space="preserve"> </v>
      </c>
      <c r="D59" s="11" t="str">
        <f t="shared" si="10"/>
        <v xml:space="preserve">Trapézio </v>
      </c>
      <c r="E59" s="11">
        <f t="shared" si="10"/>
        <v>0</v>
      </c>
      <c r="F59" s="11" t="str">
        <f t="shared" si="10"/>
        <v>Ombro (Cla/Acr)</v>
      </c>
      <c r="G59" s="11">
        <f t="shared" si="10"/>
        <v>0</v>
      </c>
      <c r="H59" s="12" t="str">
        <f t="shared" si="10"/>
        <v>Ombro (Esp)</v>
      </c>
      <c r="I59" s="11">
        <f t="shared" si="10"/>
        <v>0</v>
      </c>
      <c r="J59" s="12" t="str">
        <f t="shared" si="10"/>
        <v>Costa</v>
      </c>
      <c r="K59" s="11">
        <f t="shared" si="10"/>
        <v>0</v>
      </c>
      <c r="L59" s="12" t="str">
        <f t="shared" si="10"/>
        <v>Peito</v>
      </c>
      <c r="M59" s="11">
        <f t="shared" si="10"/>
        <v>0</v>
      </c>
      <c r="N59" s="12" t="str">
        <f t="shared" si="10"/>
        <v>Bíceps</v>
      </c>
      <c r="O59" s="11">
        <f t="shared" si="10"/>
        <v>0</v>
      </c>
      <c r="P59" s="12" t="str">
        <f t="shared" si="10"/>
        <v>Tríceps</v>
      </c>
      <c r="Q59" s="11">
        <f t="shared" si="10"/>
        <v>0</v>
      </c>
      <c r="R59" s="11" t="str">
        <f t="shared" si="10"/>
        <v>AnteBraço</v>
      </c>
      <c r="S59" s="11">
        <f t="shared" si="10"/>
        <v>0</v>
      </c>
      <c r="T59" s="11" t="str">
        <f t="shared" si="10"/>
        <v xml:space="preserve">Glúteo </v>
      </c>
      <c r="U59" s="11">
        <f t="shared" si="10"/>
        <v>0</v>
      </c>
      <c r="V59" s="12" t="str">
        <f t="shared" si="10"/>
        <v xml:space="preserve">Abdutor </v>
      </c>
      <c r="W59" s="11">
        <f t="shared" si="10"/>
        <v>0</v>
      </c>
      <c r="X59" s="12" t="str">
        <f t="shared" si="10"/>
        <v xml:space="preserve">Adutor </v>
      </c>
      <c r="Y59" s="11">
        <f t="shared" si="10"/>
        <v>0</v>
      </c>
      <c r="Z59" s="12" t="str">
        <f t="shared" si="10"/>
        <v>Coxa (Ant)</v>
      </c>
      <c r="AA59" s="11">
        <f t="shared" si="10"/>
        <v>0</v>
      </c>
      <c r="AB59" s="12" t="str">
        <f t="shared" si="10"/>
        <v>Coxa (Pos)</v>
      </c>
      <c r="AC59" s="11">
        <f t="shared" si="10"/>
        <v>0</v>
      </c>
      <c r="AD59" s="12" t="str">
        <f t="shared" si="10"/>
        <v>Perna</v>
      </c>
      <c r="AE59" s="11">
        <f t="shared" si="10"/>
        <v>0</v>
      </c>
      <c r="AF59" s="12" t="str">
        <f t="shared" si="10"/>
        <v>Abdominal</v>
      </c>
      <c r="AG59" s="11">
        <f t="shared" si="10"/>
        <v>0</v>
      </c>
    </row>
    <row r="60" spans="1:33" x14ac:dyDescent="0.25">
      <c r="A60" s="344"/>
      <c r="B60" s="11">
        <f t="shared" si="8"/>
        <v>0</v>
      </c>
      <c r="C60" s="11" t="str">
        <f t="shared" si="9"/>
        <v xml:space="preserve"> </v>
      </c>
      <c r="D60" s="11" t="str">
        <f t="shared" si="10"/>
        <v xml:space="preserve">Trapézio </v>
      </c>
      <c r="E60" s="11">
        <f t="shared" si="10"/>
        <v>0</v>
      </c>
      <c r="F60" s="11" t="str">
        <f t="shared" si="10"/>
        <v>Ombro (Cla/Acr)</v>
      </c>
      <c r="G60" s="11">
        <f t="shared" si="10"/>
        <v>0</v>
      </c>
      <c r="H60" s="12" t="str">
        <f t="shared" si="10"/>
        <v>Ombro (Esp)</v>
      </c>
      <c r="I60" s="11">
        <f t="shared" si="10"/>
        <v>0</v>
      </c>
      <c r="J60" s="12" t="str">
        <f t="shared" si="10"/>
        <v>Costa</v>
      </c>
      <c r="K60" s="11">
        <f t="shared" si="10"/>
        <v>0</v>
      </c>
      <c r="L60" s="12" t="str">
        <f t="shared" si="10"/>
        <v>Peito</v>
      </c>
      <c r="M60" s="11">
        <f t="shared" si="10"/>
        <v>0</v>
      </c>
      <c r="N60" s="12" t="str">
        <f t="shared" si="10"/>
        <v>Bíceps</v>
      </c>
      <c r="O60" s="11">
        <f t="shared" si="10"/>
        <v>0</v>
      </c>
      <c r="P60" s="12" t="str">
        <f t="shared" si="10"/>
        <v>Tríceps</v>
      </c>
      <c r="Q60" s="11">
        <f t="shared" si="10"/>
        <v>0</v>
      </c>
      <c r="R60" s="11" t="str">
        <f t="shared" si="10"/>
        <v>AnteBraço</v>
      </c>
      <c r="S60" s="11">
        <f t="shared" si="10"/>
        <v>0</v>
      </c>
      <c r="T60" s="11" t="str">
        <f t="shared" si="10"/>
        <v xml:space="preserve">Glúteo </v>
      </c>
      <c r="U60" s="11">
        <f t="shared" si="10"/>
        <v>0</v>
      </c>
      <c r="V60" s="12" t="str">
        <f t="shared" si="10"/>
        <v xml:space="preserve">Abdutor </v>
      </c>
      <c r="W60" s="11">
        <f t="shared" si="10"/>
        <v>0</v>
      </c>
      <c r="X60" s="12" t="str">
        <f t="shared" si="10"/>
        <v xml:space="preserve">Adutor </v>
      </c>
      <c r="Y60" s="11">
        <f t="shared" si="10"/>
        <v>0</v>
      </c>
      <c r="Z60" s="12" t="str">
        <f t="shared" si="10"/>
        <v>Coxa (Ant)</v>
      </c>
      <c r="AA60" s="11">
        <f t="shared" si="10"/>
        <v>0</v>
      </c>
      <c r="AB60" s="12" t="str">
        <f t="shared" si="10"/>
        <v>Coxa (Pos)</v>
      </c>
      <c r="AC60" s="11">
        <f t="shared" si="10"/>
        <v>0</v>
      </c>
      <c r="AD60" s="12" t="str">
        <f t="shared" si="10"/>
        <v>Perna</v>
      </c>
      <c r="AE60" s="11">
        <f t="shared" si="10"/>
        <v>0</v>
      </c>
      <c r="AF60" s="12" t="str">
        <f t="shared" si="10"/>
        <v>Abdominal</v>
      </c>
      <c r="AG60" s="11">
        <f t="shared" si="10"/>
        <v>0</v>
      </c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 t="s">
        <v>40</v>
      </c>
      <c r="B62" s="11" t="s">
        <v>41</v>
      </c>
      <c r="C62" s="11"/>
      <c r="D62" s="341" t="str">
        <f>D42</f>
        <v xml:space="preserve">Trapézio </v>
      </c>
      <c r="E62" s="341"/>
      <c r="F62" s="341" t="str">
        <f>F42</f>
        <v>Ombro (Cla/Acr)</v>
      </c>
      <c r="G62" s="341"/>
      <c r="H62" s="341" t="str">
        <f>H42</f>
        <v>Ombro (Esp)</v>
      </c>
      <c r="I62" s="341"/>
      <c r="J62" s="341" t="str">
        <f>J42</f>
        <v>Costa</v>
      </c>
      <c r="K62" s="341"/>
      <c r="L62" s="341" t="str">
        <f>L42</f>
        <v>Peito</v>
      </c>
      <c r="M62" s="341"/>
      <c r="N62" s="341" t="str">
        <f>N42</f>
        <v>Bíceps</v>
      </c>
      <c r="O62" s="341"/>
      <c r="P62" s="341" t="str">
        <f>P42</f>
        <v>Tríceps</v>
      </c>
      <c r="Q62" s="341"/>
      <c r="R62" s="341" t="str">
        <f>R42</f>
        <v>AnteBraço</v>
      </c>
      <c r="S62" s="341"/>
      <c r="T62" s="341" t="str">
        <f>T42</f>
        <v xml:space="preserve">Glúteo </v>
      </c>
      <c r="U62" s="341"/>
      <c r="V62" s="341" t="str">
        <f>V42</f>
        <v xml:space="preserve">Abdutor </v>
      </c>
      <c r="W62" s="341"/>
      <c r="X62" s="341" t="str">
        <f>X42</f>
        <v xml:space="preserve">Adutor </v>
      </c>
      <c r="Y62" s="341"/>
      <c r="Z62" s="341" t="str">
        <f>Z42</f>
        <v>Coxa (Ant)</v>
      </c>
      <c r="AA62" s="341"/>
      <c r="AB62" s="341" t="str">
        <f>AB42</f>
        <v>Coxa (Pos)</v>
      </c>
      <c r="AC62" s="341"/>
      <c r="AD62" s="341" t="str">
        <f>AD42</f>
        <v>Perna</v>
      </c>
      <c r="AE62" s="341"/>
      <c r="AF62" s="341" t="str">
        <f>AF42</f>
        <v>Abdominal</v>
      </c>
      <c r="AG62" s="341"/>
    </row>
    <row r="63" spans="1:33" x14ac:dyDescent="0.25">
      <c r="A63" s="11"/>
      <c r="B63" s="343">
        <f>Planilha!D178</f>
        <v>0</v>
      </c>
      <c r="C63" s="343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</row>
    <row r="64" spans="1:33" x14ac:dyDescent="0.25">
      <c r="A64" s="344">
        <v>4</v>
      </c>
      <c r="B64" s="11">
        <f>B63</f>
        <v>0</v>
      </c>
      <c r="C64" s="11" t="str">
        <f>IF(AND(B64=D64),E64,IF(AND(B64=F64),G64,IF(AND(B64=H64),I64,IF(AND(B64=J64),K64,IF(AND(B64=L64),M64,IF(AND(B64=N64),O64,IF(AND(B64=P64),Q64,IF(AND(B64=R64),S64,IF(AND(B64=T64),U64,IF(AND(B64=V64),W64,IF(AND(B64=X64),Y64,IF(AND(B64=Z64),AA64,IF(AND(B64=AB64),AC64,IF(AND(B64=AD64),AE64,IF(AND(B64=AF64),AG64," ")))))))))))))))</f>
        <v xml:space="preserve"> </v>
      </c>
      <c r="D64" s="11" t="str">
        <f t="shared" ref="D64:AG72" si="11">D44</f>
        <v xml:space="preserve">Trapézio </v>
      </c>
      <c r="E64" s="11" t="str">
        <f t="shared" si="11"/>
        <v>Elevação de ombros</v>
      </c>
      <c r="F64" s="11" t="str">
        <f t="shared" si="11"/>
        <v>Ombro (Cla/Acr)</v>
      </c>
      <c r="G64" s="11" t="str">
        <f t="shared" si="11"/>
        <v>Desenvolvimento</v>
      </c>
      <c r="H64" s="12" t="str">
        <f t="shared" si="11"/>
        <v>Ombro (Esp)</v>
      </c>
      <c r="I64" s="11" t="str">
        <f t="shared" si="11"/>
        <v>Voador inv.</v>
      </c>
      <c r="J64" s="12" t="str">
        <f t="shared" si="11"/>
        <v>Costa</v>
      </c>
      <c r="K64" s="11" t="str">
        <f t="shared" si="11"/>
        <v>Puxada à frente</v>
      </c>
      <c r="L64" s="12" t="str">
        <f t="shared" si="11"/>
        <v>Peito</v>
      </c>
      <c r="M64" s="11" t="str">
        <f t="shared" si="11"/>
        <v>Supino</v>
      </c>
      <c r="N64" s="12" t="str">
        <f t="shared" si="11"/>
        <v>Bíceps</v>
      </c>
      <c r="O64" s="11" t="str">
        <f t="shared" si="11"/>
        <v>Rosca direta</v>
      </c>
      <c r="P64" s="12" t="str">
        <f t="shared" si="11"/>
        <v>Tríceps</v>
      </c>
      <c r="Q64" s="11" t="str">
        <f t="shared" si="11"/>
        <v>Rosca testa</v>
      </c>
      <c r="R64" s="11" t="str">
        <f t="shared" si="11"/>
        <v>AnteBraço</v>
      </c>
      <c r="S64" s="11" t="str">
        <f t="shared" si="11"/>
        <v>Rosca punho</v>
      </c>
      <c r="T64" s="11" t="str">
        <f t="shared" si="11"/>
        <v xml:space="preserve">Glúteo </v>
      </c>
      <c r="U64" s="11" t="str">
        <f t="shared" si="11"/>
        <v>Glúteo em pé</v>
      </c>
      <c r="V64" s="12" t="str">
        <f t="shared" si="11"/>
        <v xml:space="preserve">Abdutor </v>
      </c>
      <c r="W64" s="11" t="str">
        <f t="shared" si="11"/>
        <v>Abdutor maq.</v>
      </c>
      <c r="X64" s="12" t="str">
        <f t="shared" si="11"/>
        <v xml:space="preserve">Adutor </v>
      </c>
      <c r="Y64" s="11" t="str">
        <f t="shared" si="11"/>
        <v>Adutor maq</v>
      </c>
      <c r="Z64" s="12" t="str">
        <f t="shared" si="11"/>
        <v>Coxa (Ant)</v>
      </c>
      <c r="AA64" s="11" t="str">
        <f t="shared" si="11"/>
        <v>Agachamento</v>
      </c>
      <c r="AB64" s="12" t="str">
        <f t="shared" si="11"/>
        <v>Coxa (Pos)</v>
      </c>
      <c r="AC64" s="11" t="str">
        <f t="shared" si="11"/>
        <v>Stiff</v>
      </c>
      <c r="AD64" s="12" t="str">
        <f t="shared" si="11"/>
        <v>Perna</v>
      </c>
      <c r="AE64" s="11" t="str">
        <f t="shared" si="11"/>
        <v>Gêmeos em pé</v>
      </c>
      <c r="AF64" s="12" t="str">
        <f t="shared" si="11"/>
        <v>Abdominal</v>
      </c>
      <c r="AG64" s="11" t="str">
        <f t="shared" si="11"/>
        <v>Elevação de pernas</v>
      </c>
    </row>
    <row r="65" spans="1:33" x14ac:dyDescent="0.25">
      <c r="A65" s="344"/>
      <c r="B65" s="11">
        <f t="shared" ref="B65:B80" si="12">B64</f>
        <v>0</v>
      </c>
      <c r="C65" s="11" t="str">
        <f t="shared" ref="C65:C80" si="13">IF(AND(B65=D65),E65,IF(AND(B65=F65),G65,IF(AND(B65=H65),I65,IF(AND(B65=J65),K65,IF(AND(B65=L65),M65,IF(AND(B65=N65),O65,IF(AND(B65=P65),Q65,IF(AND(B65=R65),S65,IF(AND(B65=T65),U65,IF(AND(B65=V65),W65,IF(AND(B65=X65),Y65,IF(AND(B65=Z65),AA65,IF(AND(B65=AB65),AC65,IF(AND(B65=AD65),AE65,IF(AND(B65=AF65),AG65," ")))))))))))))))</f>
        <v xml:space="preserve"> </v>
      </c>
      <c r="D65" s="11" t="str">
        <f t="shared" si="11"/>
        <v xml:space="preserve">Trapézio </v>
      </c>
      <c r="E65" s="11" t="str">
        <f t="shared" si="11"/>
        <v>Remada alta</v>
      </c>
      <c r="F65" s="11" t="str">
        <f t="shared" si="11"/>
        <v>Ombro (Cla/Acr)</v>
      </c>
      <c r="G65" s="11" t="str">
        <f t="shared" si="11"/>
        <v>Levantamento lateral</v>
      </c>
      <c r="H65" s="12" t="str">
        <f t="shared" si="11"/>
        <v>Ombro (Esp)</v>
      </c>
      <c r="I65" s="11" t="str">
        <f t="shared" si="11"/>
        <v>Crucifixo inv.</v>
      </c>
      <c r="J65" s="12" t="str">
        <f t="shared" si="11"/>
        <v>Costa</v>
      </c>
      <c r="K65" s="11" t="str">
        <f t="shared" si="11"/>
        <v>Remada sentada</v>
      </c>
      <c r="L65" s="12" t="str">
        <f t="shared" si="11"/>
        <v>Peito</v>
      </c>
      <c r="M65" s="11" t="str">
        <f t="shared" si="11"/>
        <v>Supino inclinado</v>
      </c>
      <c r="N65" s="12" t="str">
        <f t="shared" si="11"/>
        <v>Bíceps</v>
      </c>
      <c r="O65" s="11" t="str">
        <f t="shared" si="11"/>
        <v>Rosca alternada</v>
      </c>
      <c r="P65" s="12" t="str">
        <f t="shared" si="11"/>
        <v>Tríceps</v>
      </c>
      <c r="Q65" s="11" t="str">
        <f t="shared" si="11"/>
        <v>Rosca francesa</v>
      </c>
      <c r="R65" s="11" t="str">
        <f t="shared" si="11"/>
        <v>AnteBraço</v>
      </c>
      <c r="S65" s="11" t="str">
        <f t="shared" si="11"/>
        <v>Rosca punho inv.</v>
      </c>
      <c r="T65" s="11" t="str">
        <f t="shared" si="11"/>
        <v xml:space="preserve">Glúteo </v>
      </c>
      <c r="U65" s="11" t="str">
        <f t="shared" si="11"/>
        <v>Glúteo 4 apoios</v>
      </c>
      <c r="V65" s="12" t="str">
        <f t="shared" si="11"/>
        <v xml:space="preserve">Abdutor </v>
      </c>
      <c r="W65" s="11" t="str">
        <f t="shared" si="11"/>
        <v>Abdutor apo.</v>
      </c>
      <c r="X65" s="12" t="str">
        <f t="shared" si="11"/>
        <v xml:space="preserve">Adutor </v>
      </c>
      <c r="Y65" s="11" t="str">
        <f t="shared" si="11"/>
        <v>Adutor apo.</v>
      </c>
      <c r="Z65" s="12" t="str">
        <f t="shared" si="11"/>
        <v>Coxa (Ant)</v>
      </c>
      <c r="AA65" s="11" t="str">
        <f t="shared" si="11"/>
        <v>Agachamento hack</v>
      </c>
      <c r="AB65" s="12" t="str">
        <f t="shared" si="11"/>
        <v>Coxa (Pos)</v>
      </c>
      <c r="AC65" s="11" t="str">
        <f t="shared" si="11"/>
        <v>Flexão de perna</v>
      </c>
      <c r="AD65" s="12" t="str">
        <f t="shared" si="11"/>
        <v>Perna</v>
      </c>
      <c r="AE65" s="11" t="str">
        <f t="shared" si="11"/>
        <v>Gêmeos sentado</v>
      </c>
      <c r="AF65" s="12" t="str">
        <f t="shared" si="11"/>
        <v>Abdominal</v>
      </c>
      <c r="AG65" s="11" t="str">
        <f t="shared" si="11"/>
        <v>Supra-abdominal</v>
      </c>
    </row>
    <row r="66" spans="1:33" x14ac:dyDescent="0.25">
      <c r="A66" s="344"/>
      <c r="B66" s="11">
        <f t="shared" si="12"/>
        <v>0</v>
      </c>
      <c r="C66" s="11" t="str">
        <f t="shared" si="13"/>
        <v xml:space="preserve"> </v>
      </c>
      <c r="D66" s="11" t="str">
        <f t="shared" si="11"/>
        <v xml:space="preserve">Trapézio </v>
      </c>
      <c r="E66" s="11">
        <f t="shared" si="11"/>
        <v>0</v>
      </c>
      <c r="F66" s="11" t="str">
        <f t="shared" si="11"/>
        <v>Ombro (Cla/Acr)</v>
      </c>
      <c r="G66" s="11" t="str">
        <f t="shared" si="11"/>
        <v>Elevação frontal</v>
      </c>
      <c r="H66" s="12" t="str">
        <f t="shared" si="11"/>
        <v>Ombro (Esp)</v>
      </c>
      <c r="I66" s="11">
        <f t="shared" si="11"/>
        <v>0</v>
      </c>
      <c r="J66" s="12" t="str">
        <f t="shared" si="11"/>
        <v>Costa</v>
      </c>
      <c r="K66" s="11" t="str">
        <f t="shared" si="11"/>
        <v>Remada unilteral</v>
      </c>
      <c r="L66" s="12" t="str">
        <f t="shared" si="11"/>
        <v>Peito</v>
      </c>
      <c r="M66" s="11" t="str">
        <f t="shared" si="11"/>
        <v>Supino declinado</v>
      </c>
      <c r="N66" s="12" t="str">
        <f t="shared" si="11"/>
        <v>Bíceps</v>
      </c>
      <c r="O66" s="11" t="str">
        <f t="shared" si="11"/>
        <v>Rosca concentrada</v>
      </c>
      <c r="P66" s="12" t="str">
        <f t="shared" si="11"/>
        <v>Tríceps</v>
      </c>
      <c r="Q66" s="11" t="str">
        <f t="shared" si="11"/>
        <v>Extensão de cotovelo (cabo)</v>
      </c>
      <c r="R66" s="11" t="str">
        <f t="shared" si="11"/>
        <v>AnteBraço</v>
      </c>
      <c r="S66" s="11" t="str">
        <f t="shared" si="11"/>
        <v>Rosca direta peg. pro.</v>
      </c>
      <c r="T66" s="11" t="str">
        <f t="shared" si="11"/>
        <v xml:space="preserve">Glúteo </v>
      </c>
      <c r="U66" s="11">
        <f t="shared" si="11"/>
        <v>0</v>
      </c>
      <c r="V66" s="12" t="str">
        <f t="shared" si="11"/>
        <v xml:space="preserve">Abdutor </v>
      </c>
      <c r="W66" s="11" t="str">
        <f t="shared" si="11"/>
        <v>Abdutor cabo</v>
      </c>
      <c r="X66" s="12" t="str">
        <f t="shared" si="11"/>
        <v xml:space="preserve">Adutor </v>
      </c>
      <c r="Y66" s="11" t="str">
        <f t="shared" si="11"/>
        <v>Adutor cabo</v>
      </c>
      <c r="Z66" s="12" t="str">
        <f t="shared" si="11"/>
        <v>Coxa (Ant)</v>
      </c>
      <c r="AA66" s="11" t="str">
        <f t="shared" si="11"/>
        <v>Extensão de perna</v>
      </c>
      <c r="AB66" s="12" t="str">
        <f t="shared" si="11"/>
        <v>Coxa (Pos)</v>
      </c>
      <c r="AC66" s="11" t="str">
        <f t="shared" si="11"/>
        <v>Flexora em pé</v>
      </c>
      <c r="AD66" s="12" t="str">
        <f t="shared" si="11"/>
        <v>Perna</v>
      </c>
      <c r="AE66" s="11" t="str">
        <f t="shared" si="11"/>
        <v>Burrinho maq.</v>
      </c>
      <c r="AF66" s="12" t="str">
        <f t="shared" si="11"/>
        <v>Abdominal</v>
      </c>
      <c r="AG66" s="11" t="str">
        <f t="shared" si="11"/>
        <v>Flexão lateral</v>
      </c>
    </row>
    <row r="67" spans="1:33" x14ac:dyDescent="0.25">
      <c r="A67" s="344"/>
      <c r="B67" s="11">
        <f t="shared" si="12"/>
        <v>0</v>
      </c>
      <c r="C67" s="11" t="str">
        <f t="shared" si="13"/>
        <v xml:space="preserve"> </v>
      </c>
      <c r="D67" s="11" t="str">
        <f t="shared" si="11"/>
        <v xml:space="preserve">Trapézio </v>
      </c>
      <c r="E67" s="11">
        <f t="shared" si="11"/>
        <v>0</v>
      </c>
      <c r="F67" s="11" t="str">
        <f t="shared" si="11"/>
        <v>Ombro (Cla/Acr)</v>
      </c>
      <c r="G67" s="11">
        <f t="shared" si="11"/>
        <v>0</v>
      </c>
      <c r="H67" s="12" t="str">
        <f t="shared" si="11"/>
        <v>Ombro (Esp)</v>
      </c>
      <c r="I67" s="11">
        <f t="shared" si="11"/>
        <v>0</v>
      </c>
      <c r="J67" s="12" t="str">
        <f t="shared" si="11"/>
        <v>Costa</v>
      </c>
      <c r="K67" s="11" t="str">
        <f t="shared" si="11"/>
        <v>Remada curvada</v>
      </c>
      <c r="L67" s="12" t="str">
        <f t="shared" si="11"/>
        <v>Peito</v>
      </c>
      <c r="M67" s="11" t="str">
        <f t="shared" si="11"/>
        <v>Crucifixo</v>
      </c>
      <c r="N67" s="12" t="str">
        <f t="shared" si="11"/>
        <v>Bíceps</v>
      </c>
      <c r="O67" s="11" t="str">
        <f t="shared" si="11"/>
        <v>Rosca scott</v>
      </c>
      <c r="P67" s="12" t="str">
        <f t="shared" si="11"/>
        <v>Tríceps</v>
      </c>
      <c r="Q67" s="11">
        <f t="shared" si="11"/>
        <v>0</v>
      </c>
      <c r="R67" s="11" t="str">
        <f t="shared" si="11"/>
        <v>AnteBraço</v>
      </c>
      <c r="S67" s="11" t="str">
        <f t="shared" si="11"/>
        <v>Extensão de cotovelo</v>
      </c>
      <c r="T67" s="11" t="str">
        <f t="shared" si="11"/>
        <v xml:space="preserve">Glúteo </v>
      </c>
      <c r="U67" s="11">
        <f t="shared" si="11"/>
        <v>0</v>
      </c>
      <c r="V67" s="12" t="str">
        <f t="shared" si="11"/>
        <v xml:space="preserve">Abdutor </v>
      </c>
      <c r="W67" s="11">
        <f t="shared" si="11"/>
        <v>0</v>
      </c>
      <c r="X67" s="12" t="str">
        <f t="shared" si="11"/>
        <v xml:space="preserve">Adutor </v>
      </c>
      <c r="Y67" s="11">
        <f t="shared" si="11"/>
        <v>0</v>
      </c>
      <c r="Z67" s="12" t="str">
        <f t="shared" si="11"/>
        <v>Coxa (Ant)</v>
      </c>
      <c r="AA67" s="11" t="str">
        <f t="shared" si="11"/>
        <v>Leg press</v>
      </c>
      <c r="AB67" s="12" t="str">
        <f t="shared" si="11"/>
        <v>Coxa (Pos)</v>
      </c>
      <c r="AC67" s="11" t="str">
        <f t="shared" si="11"/>
        <v>Flexora sentado</v>
      </c>
      <c r="AD67" s="12" t="str">
        <f t="shared" si="11"/>
        <v>Perna</v>
      </c>
      <c r="AE67" s="11" t="str">
        <f t="shared" si="11"/>
        <v>Tibial</v>
      </c>
      <c r="AF67" s="12" t="str">
        <f t="shared" si="11"/>
        <v>Abdominal</v>
      </c>
      <c r="AG67" s="11">
        <f t="shared" si="11"/>
        <v>0</v>
      </c>
    </row>
    <row r="68" spans="1:33" x14ac:dyDescent="0.25">
      <c r="A68" s="344"/>
      <c r="B68" s="11">
        <f t="shared" si="12"/>
        <v>0</v>
      </c>
      <c r="C68" s="11" t="str">
        <f t="shared" si="13"/>
        <v xml:space="preserve"> </v>
      </c>
      <c r="D68" s="11" t="str">
        <f t="shared" si="11"/>
        <v xml:space="preserve">Trapézio </v>
      </c>
      <c r="E68" s="11">
        <f t="shared" si="11"/>
        <v>0</v>
      </c>
      <c r="F68" s="11" t="str">
        <f t="shared" si="11"/>
        <v>Ombro (Cla/Acr)</v>
      </c>
      <c r="G68" s="11">
        <f t="shared" si="11"/>
        <v>0</v>
      </c>
      <c r="H68" s="12" t="str">
        <f t="shared" si="11"/>
        <v>Ombro (Esp)</v>
      </c>
      <c r="I68" s="11">
        <f t="shared" si="11"/>
        <v>0</v>
      </c>
      <c r="J68" s="12" t="str">
        <f t="shared" si="11"/>
        <v>Costa</v>
      </c>
      <c r="K68" s="11" t="str">
        <f t="shared" si="11"/>
        <v>Levantamento terra</v>
      </c>
      <c r="L68" s="12" t="str">
        <f t="shared" si="11"/>
        <v>Peito</v>
      </c>
      <c r="M68" s="11" t="str">
        <f t="shared" si="11"/>
        <v>Cross over</v>
      </c>
      <c r="N68" s="12" t="str">
        <f t="shared" si="11"/>
        <v>Bíceps</v>
      </c>
      <c r="O68" s="11">
        <f t="shared" si="11"/>
        <v>0</v>
      </c>
      <c r="P68" s="12" t="str">
        <f t="shared" si="11"/>
        <v>Tríceps</v>
      </c>
      <c r="Q68" s="11">
        <f t="shared" si="11"/>
        <v>0</v>
      </c>
      <c r="R68" s="11" t="str">
        <f t="shared" si="11"/>
        <v>AnteBraço</v>
      </c>
      <c r="S68" s="11" t="str">
        <f t="shared" si="11"/>
        <v>Extensão cot. uni.</v>
      </c>
      <c r="T68" s="11" t="str">
        <f t="shared" si="11"/>
        <v xml:space="preserve">Glúteo </v>
      </c>
      <c r="U68" s="11">
        <f t="shared" si="11"/>
        <v>0</v>
      </c>
      <c r="V68" s="12" t="str">
        <f t="shared" si="11"/>
        <v xml:space="preserve">Abdutor </v>
      </c>
      <c r="W68" s="11">
        <f t="shared" si="11"/>
        <v>0</v>
      </c>
      <c r="X68" s="12" t="str">
        <f t="shared" si="11"/>
        <v xml:space="preserve">Adutor </v>
      </c>
      <c r="Y68" s="11">
        <f t="shared" si="11"/>
        <v>0</v>
      </c>
      <c r="Z68" s="12" t="str">
        <f t="shared" si="11"/>
        <v>Coxa (Ant)</v>
      </c>
      <c r="AA68" s="11" t="str">
        <f t="shared" si="11"/>
        <v>Avanço</v>
      </c>
      <c r="AB68" s="12" t="str">
        <f t="shared" si="11"/>
        <v>Coxa (Pos)</v>
      </c>
      <c r="AC68" s="11">
        <f t="shared" si="11"/>
        <v>0</v>
      </c>
      <c r="AD68" s="12" t="str">
        <f t="shared" si="11"/>
        <v>Perna</v>
      </c>
      <c r="AE68" s="11">
        <f t="shared" si="11"/>
        <v>0</v>
      </c>
      <c r="AF68" s="12" t="str">
        <f t="shared" si="11"/>
        <v>Abdominal</v>
      </c>
      <c r="AG68" s="11">
        <f t="shared" si="11"/>
        <v>0</v>
      </c>
    </row>
    <row r="69" spans="1:33" x14ac:dyDescent="0.25">
      <c r="A69" s="344"/>
      <c r="B69" s="11">
        <f t="shared" si="12"/>
        <v>0</v>
      </c>
      <c r="C69" s="11" t="str">
        <f t="shared" si="13"/>
        <v xml:space="preserve"> </v>
      </c>
      <c r="D69" s="11" t="str">
        <f t="shared" si="11"/>
        <v xml:space="preserve">Trapézio </v>
      </c>
      <c r="E69" s="11">
        <f t="shared" si="11"/>
        <v>0</v>
      </c>
      <c r="F69" s="11" t="str">
        <f t="shared" si="11"/>
        <v>Ombro (Cla/Acr)</v>
      </c>
      <c r="G69" s="11">
        <f t="shared" si="11"/>
        <v>0</v>
      </c>
      <c r="H69" s="12" t="str">
        <f t="shared" si="11"/>
        <v>Ombro (Esp)</v>
      </c>
      <c r="I69" s="11">
        <f t="shared" si="11"/>
        <v>0</v>
      </c>
      <c r="J69" s="12" t="str">
        <f t="shared" si="11"/>
        <v>Costa</v>
      </c>
      <c r="K69" s="11" t="str">
        <f t="shared" si="11"/>
        <v>Hiperextensão</v>
      </c>
      <c r="L69" s="12" t="str">
        <f t="shared" si="11"/>
        <v>Peito</v>
      </c>
      <c r="M69" s="11" t="str">
        <f t="shared" si="11"/>
        <v>Voador</v>
      </c>
      <c r="N69" s="12" t="str">
        <f t="shared" si="11"/>
        <v>Bíceps</v>
      </c>
      <c r="O69" s="11">
        <f t="shared" si="11"/>
        <v>0</v>
      </c>
      <c r="P69" s="12" t="str">
        <f t="shared" si="11"/>
        <v>Tríceps</v>
      </c>
      <c r="Q69" s="11">
        <f t="shared" si="11"/>
        <v>0</v>
      </c>
      <c r="R69" s="11" t="str">
        <f t="shared" si="11"/>
        <v>AnteBraço</v>
      </c>
      <c r="S69" s="11" t="str">
        <f t="shared" si="11"/>
        <v>Tríceps uni. Curvado</v>
      </c>
      <c r="T69" s="11" t="str">
        <f t="shared" si="11"/>
        <v xml:space="preserve">Glúteo </v>
      </c>
      <c r="U69" s="11">
        <f t="shared" si="11"/>
        <v>0</v>
      </c>
      <c r="V69" s="12" t="str">
        <f t="shared" si="11"/>
        <v xml:space="preserve">Abdutor </v>
      </c>
      <c r="W69" s="11">
        <f t="shared" si="11"/>
        <v>0</v>
      </c>
      <c r="X69" s="12" t="str">
        <f t="shared" si="11"/>
        <v xml:space="preserve">Adutor </v>
      </c>
      <c r="Y69" s="11">
        <f t="shared" si="11"/>
        <v>0</v>
      </c>
      <c r="Z69" s="12" t="str">
        <f t="shared" si="11"/>
        <v>Coxa (Ant)</v>
      </c>
      <c r="AA69" s="11">
        <f t="shared" si="11"/>
        <v>0</v>
      </c>
      <c r="AB69" s="12" t="str">
        <f t="shared" si="11"/>
        <v>Coxa (Pos)</v>
      </c>
      <c r="AC69" s="11">
        <f t="shared" si="11"/>
        <v>0</v>
      </c>
      <c r="AD69" s="12" t="str">
        <f t="shared" si="11"/>
        <v>Perna</v>
      </c>
      <c r="AE69" s="11">
        <f t="shared" si="11"/>
        <v>0</v>
      </c>
      <c r="AF69" s="12" t="str">
        <f t="shared" si="11"/>
        <v>Abdominal</v>
      </c>
      <c r="AG69" s="11">
        <f t="shared" si="11"/>
        <v>0</v>
      </c>
    </row>
    <row r="70" spans="1:33" x14ac:dyDescent="0.25">
      <c r="A70" s="344"/>
      <c r="B70" s="11">
        <f t="shared" si="12"/>
        <v>0</v>
      </c>
      <c r="C70" s="11" t="str">
        <f t="shared" si="13"/>
        <v xml:space="preserve"> </v>
      </c>
      <c r="D70" s="11" t="str">
        <f t="shared" si="11"/>
        <v xml:space="preserve">Trapézio </v>
      </c>
      <c r="E70" s="11">
        <f t="shared" si="11"/>
        <v>0</v>
      </c>
      <c r="F70" s="11" t="str">
        <f t="shared" si="11"/>
        <v>Ombro (Cla/Acr)</v>
      </c>
      <c r="G70" s="11">
        <f t="shared" si="11"/>
        <v>0</v>
      </c>
      <c r="H70" s="12" t="str">
        <f t="shared" si="11"/>
        <v>Ombro (Esp)</v>
      </c>
      <c r="I70" s="11">
        <f t="shared" si="11"/>
        <v>0</v>
      </c>
      <c r="J70" s="12" t="str">
        <f t="shared" si="11"/>
        <v>Costa</v>
      </c>
      <c r="K70" s="11">
        <f t="shared" si="11"/>
        <v>0</v>
      </c>
      <c r="L70" s="12" t="str">
        <f t="shared" si="11"/>
        <v>Peito</v>
      </c>
      <c r="M70" s="11" t="str">
        <f t="shared" si="11"/>
        <v>Paralelas</v>
      </c>
      <c r="N70" s="12" t="str">
        <f t="shared" si="11"/>
        <v>Bíceps</v>
      </c>
      <c r="O70" s="11">
        <f t="shared" si="11"/>
        <v>0</v>
      </c>
      <c r="P70" s="12" t="str">
        <f t="shared" si="11"/>
        <v>Tríceps</v>
      </c>
      <c r="Q70" s="11">
        <f t="shared" si="11"/>
        <v>0</v>
      </c>
      <c r="R70" s="11" t="str">
        <f t="shared" si="11"/>
        <v>AnteBraço</v>
      </c>
      <c r="S70" s="11">
        <f t="shared" si="11"/>
        <v>0</v>
      </c>
      <c r="T70" s="11" t="str">
        <f t="shared" si="11"/>
        <v xml:space="preserve">Glúteo </v>
      </c>
      <c r="U70" s="11">
        <f t="shared" si="11"/>
        <v>0</v>
      </c>
      <c r="V70" s="12" t="str">
        <f t="shared" si="11"/>
        <v xml:space="preserve">Abdutor </v>
      </c>
      <c r="W70" s="11">
        <f t="shared" si="11"/>
        <v>0</v>
      </c>
      <c r="X70" s="12" t="str">
        <f t="shared" si="11"/>
        <v xml:space="preserve">Adutor </v>
      </c>
      <c r="Y70" s="11">
        <f t="shared" si="11"/>
        <v>0</v>
      </c>
      <c r="Z70" s="12" t="str">
        <f t="shared" si="11"/>
        <v>Coxa (Ant)</v>
      </c>
      <c r="AA70" s="11">
        <f t="shared" si="11"/>
        <v>0</v>
      </c>
      <c r="AB70" s="12" t="str">
        <f t="shared" si="11"/>
        <v>Coxa (Pos)</v>
      </c>
      <c r="AC70" s="11">
        <f t="shared" si="11"/>
        <v>0</v>
      </c>
      <c r="AD70" s="12" t="str">
        <f t="shared" si="11"/>
        <v>Perna</v>
      </c>
      <c r="AE70" s="11">
        <f t="shared" si="11"/>
        <v>0</v>
      </c>
      <c r="AF70" s="12" t="str">
        <f t="shared" si="11"/>
        <v>Abdominal</v>
      </c>
      <c r="AG70" s="11">
        <f t="shared" si="11"/>
        <v>0</v>
      </c>
    </row>
    <row r="71" spans="1:33" x14ac:dyDescent="0.25">
      <c r="A71" s="344"/>
      <c r="B71" s="11">
        <f t="shared" si="12"/>
        <v>0</v>
      </c>
      <c r="C71" s="11" t="str">
        <f t="shared" si="13"/>
        <v xml:space="preserve"> </v>
      </c>
      <c r="D71" s="11" t="str">
        <f t="shared" si="11"/>
        <v xml:space="preserve">Trapézio </v>
      </c>
      <c r="E71" s="11">
        <f t="shared" si="11"/>
        <v>0</v>
      </c>
      <c r="F71" s="11" t="str">
        <f t="shared" si="11"/>
        <v>Ombro (Cla/Acr)</v>
      </c>
      <c r="G71" s="11">
        <f t="shared" si="11"/>
        <v>0</v>
      </c>
      <c r="H71" s="12" t="str">
        <f t="shared" si="11"/>
        <v>Ombro (Esp)</v>
      </c>
      <c r="I71" s="11">
        <f t="shared" si="11"/>
        <v>0</v>
      </c>
      <c r="J71" s="12" t="str">
        <f t="shared" si="11"/>
        <v>Costa</v>
      </c>
      <c r="K71" s="11">
        <f t="shared" si="11"/>
        <v>0</v>
      </c>
      <c r="L71" s="12" t="str">
        <f t="shared" si="11"/>
        <v>Peito</v>
      </c>
      <c r="M71" s="11">
        <f t="shared" si="11"/>
        <v>0</v>
      </c>
      <c r="N71" s="12" t="str">
        <f t="shared" si="11"/>
        <v>Bíceps</v>
      </c>
      <c r="O71" s="11">
        <f t="shared" si="11"/>
        <v>0</v>
      </c>
      <c r="P71" s="12" t="str">
        <f t="shared" si="11"/>
        <v>Tríceps</v>
      </c>
      <c r="Q71" s="11">
        <f t="shared" si="11"/>
        <v>0</v>
      </c>
      <c r="R71" s="11" t="str">
        <f t="shared" si="11"/>
        <v>AnteBraço</v>
      </c>
      <c r="S71" s="11">
        <f t="shared" si="11"/>
        <v>0</v>
      </c>
      <c r="T71" s="11" t="str">
        <f t="shared" si="11"/>
        <v xml:space="preserve">Glúteo </v>
      </c>
      <c r="U71" s="11">
        <f t="shared" si="11"/>
        <v>0</v>
      </c>
      <c r="V71" s="12" t="str">
        <f t="shared" si="11"/>
        <v xml:space="preserve">Abdutor </v>
      </c>
      <c r="W71" s="11">
        <f t="shared" si="11"/>
        <v>0</v>
      </c>
      <c r="X71" s="12" t="str">
        <f t="shared" si="11"/>
        <v xml:space="preserve">Adutor </v>
      </c>
      <c r="Y71" s="11">
        <f t="shared" si="11"/>
        <v>0</v>
      </c>
      <c r="Z71" s="12" t="str">
        <f t="shared" si="11"/>
        <v>Coxa (Ant)</v>
      </c>
      <c r="AA71" s="11">
        <f t="shared" si="11"/>
        <v>0</v>
      </c>
      <c r="AB71" s="12" t="str">
        <f t="shared" si="11"/>
        <v>Coxa (Pos)</v>
      </c>
      <c r="AC71" s="11">
        <f t="shared" si="11"/>
        <v>0</v>
      </c>
      <c r="AD71" s="12" t="str">
        <f t="shared" si="11"/>
        <v>Perna</v>
      </c>
      <c r="AE71" s="11">
        <f t="shared" si="11"/>
        <v>0</v>
      </c>
      <c r="AF71" s="12" t="str">
        <f t="shared" si="11"/>
        <v>Abdominal</v>
      </c>
      <c r="AG71" s="11">
        <f t="shared" si="11"/>
        <v>0</v>
      </c>
    </row>
    <row r="72" spans="1:33" x14ac:dyDescent="0.25">
      <c r="A72" s="344"/>
      <c r="B72" s="11">
        <f t="shared" si="12"/>
        <v>0</v>
      </c>
      <c r="C72" s="11" t="str">
        <f t="shared" si="13"/>
        <v xml:space="preserve"> </v>
      </c>
      <c r="D72" s="11" t="str">
        <f t="shared" si="11"/>
        <v xml:space="preserve">Trapézio </v>
      </c>
      <c r="E72" s="11">
        <f t="shared" si="11"/>
        <v>0</v>
      </c>
      <c r="F72" s="11" t="str">
        <f t="shared" si="11"/>
        <v>Ombro (Cla/Acr)</v>
      </c>
      <c r="G72" s="11">
        <f t="shared" si="11"/>
        <v>0</v>
      </c>
      <c r="H72" s="12" t="str">
        <f t="shared" si="11"/>
        <v>Ombro (Esp)</v>
      </c>
      <c r="I72" s="11">
        <f t="shared" si="11"/>
        <v>0</v>
      </c>
      <c r="J72" s="12" t="str">
        <f t="shared" si="11"/>
        <v>Costa</v>
      </c>
      <c r="K72" s="11">
        <f t="shared" si="11"/>
        <v>0</v>
      </c>
      <c r="L72" s="12" t="str">
        <f t="shared" si="11"/>
        <v>Peito</v>
      </c>
      <c r="M72" s="11">
        <f t="shared" si="11"/>
        <v>0</v>
      </c>
      <c r="N72" s="12" t="str">
        <f t="shared" si="11"/>
        <v>Bíceps</v>
      </c>
      <c r="O72" s="11">
        <f t="shared" si="11"/>
        <v>0</v>
      </c>
      <c r="P72" s="12" t="str">
        <f t="shared" si="11"/>
        <v>Tríceps</v>
      </c>
      <c r="Q72" s="11">
        <f t="shared" si="11"/>
        <v>0</v>
      </c>
      <c r="R72" s="11" t="str">
        <f t="shared" si="11"/>
        <v>AnteBraço</v>
      </c>
      <c r="S72" s="11">
        <f t="shared" ref="S72:AG80" si="14">S52</f>
        <v>0</v>
      </c>
      <c r="T72" s="11" t="str">
        <f t="shared" si="14"/>
        <v xml:space="preserve">Glúteo </v>
      </c>
      <c r="U72" s="11">
        <f t="shared" si="14"/>
        <v>0</v>
      </c>
      <c r="V72" s="12" t="str">
        <f t="shared" si="14"/>
        <v xml:space="preserve">Abdutor </v>
      </c>
      <c r="W72" s="11">
        <f t="shared" si="14"/>
        <v>0</v>
      </c>
      <c r="X72" s="12" t="str">
        <f t="shared" si="14"/>
        <v xml:space="preserve">Adutor </v>
      </c>
      <c r="Y72" s="11">
        <f t="shared" si="14"/>
        <v>0</v>
      </c>
      <c r="Z72" s="12" t="str">
        <f t="shared" si="14"/>
        <v>Coxa (Ant)</v>
      </c>
      <c r="AA72" s="11">
        <f t="shared" si="14"/>
        <v>0</v>
      </c>
      <c r="AB72" s="12" t="str">
        <f t="shared" si="14"/>
        <v>Coxa (Pos)</v>
      </c>
      <c r="AC72" s="11">
        <f t="shared" si="14"/>
        <v>0</v>
      </c>
      <c r="AD72" s="12" t="str">
        <f t="shared" si="14"/>
        <v>Perna</v>
      </c>
      <c r="AE72" s="11">
        <f t="shared" si="14"/>
        <v>0</v>
      </c>
      <c r="AF72" s="12" t="str">
        <f t="shared" si="14"/>
        <v>Abdominal</v>
      </c>
      <c r="AG72" s="11">
        <f t="shared" si="14"/>
        <v>0</v>
      </c>
    </row>
    <row r="73" spans="1:33" x14ac:dyDescent="0.25">
      <c r="A73" s="344"/>
      <c r="B73" s="11">
        <f t="shared" si="12"/>
        <v>0</v>
      </c>
      <c r="C73" s="11" t="str">
        <f t="shared" si="13"/>
        <v xml:space="preserve"> </v>
      </c>
      <c r="D73" s="11" t="str">
        <f t="shared" ref="D73:R80" si="15">D53</f>
        <v xml:space="preserve">Trapézio </v>
      </c>
      <c r="E73" s="11">
        <f t="shared" si="15"/>
        <v>0</v>
      </c>
      <c r="F73" s="11" t="str">
        <f t="shared" si="15"/>
        <v>Ombro (Cla/Acr)</v>
      </c>
      <c r="G73" s="11">
        <f t="shared" si="15"/>
        <v>0</v>
      </c>
      <c r="H73" s="12" t="str">
        <f t="shared" si="15"/>
        <v>Ombro (Esp)</v>
      </c>
      <c r="I73" s="11">
        <f t="shared" si="15"/>
        <v>0</v>
      </c>
      <c r="J73" s="12" t="str">
        <f t="shared" si="15"/>
        <v>Costa</v>
      </c>
      <c r="K73" s="11">
        <f t="shared" si="15"/>
        <v>0</v>
      </c>
      <c r="L73" s="12" t="str">
        <f t="shared" si="15"/>
        <v>Peito</v>
      </c>
      <c r="M73" s="11">
        <f t="shared" si="15"/>
        <v>0</v>
      </c>
      <c r="N73" s="12" t="str">
        <f t="shared" si="15"/>
        <v>Bíceps</v>
      </c>
      <c r="O73" s="11">
        <f t="shared" si="15"/>
        <v>0</v>
      </c>
      <c r="P73" s="12" t="str">
        <f t="shared" si="15"/>
        <v>Tríceps</v>
      </c>
      <c r="Q73" s="11">
        <f t="shared" si="15"/>
        <v>0</v>
      </c>
      <c r="R73" s="11" t="str">
        <f t="shared" si="15"/>
        <v>AnteBraço</v>
      </c>
      <c r="S73" s="11">
        <f t="shared" si="14"/>
        <v>0</v>
      </c>
      <c r="T73" s="11" t="str">
        <f t="shared" si="14"/>
        <v xml:space="preserve">Glúteo </v>
      </c>
      <c r="U73" s="11">
        <f t="shared" si="14"/>
        <v>0</v>
      </c>
      <c r="V73" s="12" t="str">
        <f t="shared" si="14"/>
        <v xml:space="preserve">Abdutor </v>
      </c>
      <c r="W73" s="11">
        <f t="shared" si="14"/>
        <v>0</v>
      </c>
      <c r="X73" s="12" t="str">
        <f t="shared" si="14"/>
        <v xml:space="preserve">Adutor </v>
      </c>
      <c r="Y73" s="11">
        <f t="shared" si="14"/>
        <v>0</v>
      </c>
      <c r="Z73" s="12" t="str">
        <f t="shared" si="14"/>
        <v>Coxa (Ant)</v>
      </c>
      <c r="AA73" s="11">
        <f t="shared" si="14"/>
        <v>0</v>
      </c>
      <c r="AB73" s="12" t="str">
        <f t="shared" si="14"/>
        <v>Coxa (Pos)</v>
      </c>
      <c r="AC73" s="11">
        <f t="shared" si="14"/>
        <v>0</v>
      </c>
      <c r="AD73" s="12" t="str">
        <f t="shared" si="14"/>
        <v>Perna</v>
      </c>
      <c r="AE73" s="11">
        <f t="shared" si="14"/>
        <v>0</v>
      </c>
      <c r="AF73" s="12" t="str">
        <f t="shared" si="14"/>
        <v>Abdominal</v>
      </c>
      <c r="AG73" s="11">
        <f t="shared" si="14"/>
        <v>0</v>
      </c>
    </row>
    <row r="74" spans="1:33" x14ac:dyDescent="0.25">
      <c r="A74" s="344"/>
      <c r="B74" s="11">
        <f t="shared" si="12"/>
        <v>0</v>
      </c>
      <c r="C74" s="11" t="str">
        <f t="shared" si="13"/>
        <v xml:space="preserve"> </v>
      </c>
      <c r="D74" s="11" t="str">
        <f t="shared" si="15"/>
        <v xml:space="preserve">Trapézio </v>
      </c>
      <c r="E74" s="11">
        <f t="shared" si="15"/>
        <v>0</v>
      </c>
      <c r="F74" s="11" t="str">
        <f t="shared" si="15"/>
        <v>Ombro (Cla/Acr)</v>
      </c>
      <c r="G74" s="11">
        <f t="shared" si="15"/>
        <v>0</v>
      </c>
      <c r="H74" s="12" t="str">
        <f t="shared" si="15"/>
        <v>Ombro (Esp)</v>
      </c>
      <c r="I74" s="11">
        <f t="shared" si="15"/>
        <v>0</v>
      </c>
      <c r="J74" s="12" t="str">
        <f t="shared" si="15"/>
        <v>Costa</v>
      </c>
      <c r="K74" s="11">
        <f t="shared" si="15"/>
        <v>0</v>
      </c>
      <c r="L74" s="12" t="str">
        <f t="shared" si="15"/>
        <v>Peito</v>
      </c>
      <c r="M74" s="11">
        <f t="shared" si="15"/>
        <v>0</v>
      </c>
      <c r="N74" s="12" t="str">
        <f t="shared" si="15"/>
        <v>Bíceps</v>
      </c>
      <c r="O74" s="11">
        <f t="shared" si="15"/>
        <v>0</v>
      </c>
      <c r="P74" s="12" t="str">
        <f t="shared" si="15"/>
        <v>Tríceps</v>
      </c>
      <c r="Q74" s="11">
        <f t="shared" si="15"/>
        <v>0</v>
      </c>
      <c r="R74" s="11" t="str">
        <f t="shared" si="15"/>
        <v>AnteBraço</v>
      </c>
      <c r="S74" s="11">
        <f t="shared" si="14"/>
        <v>0</v>
      </c>
      <c r="T74" s="11" t="str">
        <f t="shared" si="14"/>
        <v xml:space="preserve">Glúteo </v>
      </c>
      <c r="U74" s="11">
        <f t="shared" si="14"/>
        <v>0</v>
      </c>
      <c r="V74" s="12" t="str">
        <f t="shared" si="14"/>
        <v xml:space="preserve">Abdutor </v>
      </c>
      <c r="W74" s="11">
        <f t="shared" si="14"/>
        <v>0</v>
      </c>
      <c r="X74" s="12" t="str">
        <f t="shared" si="14"/>
        <v xml:space="preserve">Adutor </v>
      </c>
      <c r="Y74" s="11">
        <f t="shared" si="14"/>
        <v>0</v>
      </c>
      <c r="Z74" s="12" t="str">
        <f t="shared" si="14"/>
        <v>Coxa (Ant)</v>
      </c>
      <c r="AA74" s="11">
        <f t="shared" si="14"/>
        <v>0</v>
      </c>
      <c r="AB74" s="12" t="str">
        <f t="shared" si="14"/>
        <v>Coxa (Pos)</v>
      </c>
      <c r="AC74" s="11">
        <f t="shared" si="14"/>
        <v>0</v>
      </c>
      <c r="AD74" s="12" t="str">
        <f t="shared" si="14"/>
        <v>Perna</v>
      </c>
      <c r="AE74" s="11">
        <f t="shared" si="14"/>
        <v>0</v>
      </c>
      <c r="AF74" s="12" t="str">
        <f t="shared" si="14"/>
        <v>Abdominal</v>
      </c>
      <c r="AG74" s="11">
        <f t="shared" si="14"/>
        <v>0</v>
      </c>
    </row>
    <row r="75" spans="1:33" x14ac:dyDescent="0.25">
      <c r="A75" s="344"/>
      <c r="B75" s="11">
        <f t="shared" si="12"/>
        <v>0</v>
      </c>
      <c r="C75" s="11" t="str">
        <f t="shared" si="13"/>
        <v xml:space="preserve"> </v>
      </c>
      <c r="D75" s="11" t="str">
        <f t="shared" si="15"/>
        <v xml:space="preserve">Trapézio </v>
      </c>
      <c r="E75" s="11">
        <f t="shared" si="15"/>
        <v>0</v>
      </c>
      <c r="F75" s="11" t="str">
        <f t="shared" si="15"/>
        <v>Ombro (Cla/Acr)</v>
      </c>
      <c r="G75" s="11">
        <f t="shared" si="15"/>
        <v>0</v>
      </c>
      <c r="H75" s="12" t="str">
        <f t="shared" si="15"/>
        <v>Ombro (Esp)</v>
      </c>
      <c r="I75" s="11">
        <f t="shared" si="15"/>
        <v>0</v>
      </c>
      <c r="J75" s="12" t="str">
        <f t="shared" si="15"/>
        <v>Costa</v>
      </c>
      <c r="K75" s="11">
        <f t="shared" si="15"/>
        <v>0</v>
      </c>
      <c r="L75" s="12" t="str">
        <f t="shared" si="15"/>
        <v>Peito</v>
      </c>
      <c r="M75" s="11">
        <f t="shared" si="15"/>
        <v>0</v>
      </c>
      <c r="N75" s="12" t="str">
        <f t="shared" si="15"/>
        <v>Bíceps</v>
      </c>
      <c r="O75" s="11">
        <f t="shared" si="15"/>
        <v>0</v>
      </c>
      <c r="P75" s="12" t="str">
        <f t="shared" si="15"/>
        <v>Tríceps</v>
      </c>
      <c r="Q75" s="11">
        <f t="shared" si="15"/>
        <v>0</v>
      </c>
      <c r="R75" s="11" t="str">
        <f t="shared" si="15"/>
        <v>AnteBraço</v>
      </c>
      <c r="S75" s="11">
        <f t="shared" si="14"/>
        <v>0</v>
      </c>
      <c r="T75" s="11" t="str">
        <f t="shared" si="14"/>
        <v xml:space="preserve">Glúteo </v>
      </c>
      <c r="U75" s="11">
        <f t="shared" si="14"/>
        <v>0</v>
      </c>
      <c r="V75" s="12" t="str">
        <f t="shared" si="14"/>
        <v xml:space="preserve">Abdutor </v>
      </c>
      <c r="W75" s="11">
        <f t="shared" si="14"/>
        <v>0</v>
      </c>
      <c r="X75" s="12" t="str">
        <f t="shared" si="14"/>
        <v xml:space="preserve">Adutor </v>
      </c>
      <c r="Y75" s="11">
        <f t="shared" si="14"/>
        <v>0</v>
      </c>
      <c r="Z75" s="12" t="str">
        <f t="shared" si="14"/>
        <v>Coxa (Ant)</v>
      </c>
      <c r="AA75" s="11">
        <f t="shared" si="14"/>
        <v>0</v>
      </c>
      <c r="AB75" s="12" t="str">
        <f t="shared" si="14"/>
        <v>Coxa (Pos)</v>
      </c>
      <c r="AC75" s="11">
        <f t="shared" si="14"/>
        <v>0</v>
      </c>
      <c r="AD75" s="12" t="str">
        <f t="shared" si="14"/>
        <v>Perna</v>
      </c>
      <c r="AE75" s="11">
        <f t="shared" si="14"/>
        <v>0</v>
      </c>
      <c r="AF75" s="12" t="str">
        <f t="shared" si="14"/>
        <v>Abdominal</v>
      </c>
      <c r="AG75" s="11">
        <f t="shared" si="14"/>
        <v>0</v>
      </c>
    </row>
    <row r="76" spans="1:33" x14ac:dyDescent="0.25">
      <c r="A76" s="344"/>
      <c r="B76" s="11">
        <f t="shared" si="12"/>
        <v>0</v>
      </c>
      <c r="C76" s="11" t="str">
        <f t="shared" si="13"/>
        <v xml:space="preserve"> </v>
      </c>
      <c r="D76" s="11" t="str">
        <f t="shared" si="15"/>
        <v xml:space="preserve">Trapézio </v>
      </c>
      <c r="E76" s="11">
        <f t="shared" si="15"/>
        <v>0</v>
      </c>
      <c r="F76" s="11" t="str">
        <f t="shared" si="15"/>
        <v>Ombro (Cla/Acr)</v>
      </c>
      <c r="G76" s="11">
        <f t="shared" si="15"/>
        <v>0</v>
      </c>
      <c r="H76" s="12" t="str">
        <f t="shared" si="15"/>
        <v>Ombro (Esp)</v>
      </c>
      <c r="I76" s="11">
        <f t="shared" si="15"/>
        <v>0</v>
      </c>
      <c r="J76" s="12" t="str">
        <f t="shared" si="15"/>
        <v>Costa</v>
      </c>
      <c r="K76" s="11">
        <f t="shared" si="15"/>
        <v>0</v>
      </c>
      <c r="L76" s="12" t="str">
        <f t="shared" si="15"/>
        <v>Peito</v>
      </c>
      <c r="M76" s="11">
        <f t="shared" si="15"/>
        <v>0</v>
      </c>
      <c r="N76" s="12" t="str">
        <f t="shared" si="15"/>
        <v>Bíceps</v>
      </c>
      <c r="O76" s="11">
        <f t="shared" si="15"/>
        <v>0</v>
      </c>
      <c r="P76" s="12" t="str">
        <f t="shared" si="15"/>
        <v>Tríceps</v>
      </c>
      <c r="Q76" s="11">
        <f t="shared" si="15"/>
        <v>0</v>
      </c>
      <c r="R76" s="11" t="str">
        <f t="shared" si="15"/>
        <v>AnteBraço</v>
      </c>
      <c r="S76" s="11">
        <f t="shared" si="14"/>
        <v>0</v>
      </c>
      <c r="T76" s="11" t="str">
        <f t="shared" si="14"/>
        <v xml:space="preserve">Glúteo </v>
      </c>
      <c r="U76" s="11">
        <f t="shared" si="14"/>
        <v>0</v>
      </c>
      <c r="V76" s="12" t="str">
        <f t="shared" si="14"/>
        <v xml:space="preserve">Abdutor </v>
      </c>
      <c r="W76" s="11">
        <f t="shared" si="14"/>
        <v>0</v>
      </c>
      <c r="X76" s="12" t="str">
        <f t="shared" si="14"/>
        <v xml:space="preserve">Adutor </v>
      </c>
      <c r="Y76" s="11">
        <f t="shared" si="14"/>
        <v>0</v>
      </c>
      <c r="Z76" s="12" t="str">
        <f t="shared" si="14"/>
        <v>Coxa (Ant)</v>
      </c>
      <c r="AA76" s="11">
        <f t="shared" si="14"/>
        <v>0</v>
      </c>
      <c r="AB76" s="12" t="str">
        <f t="shared" si="14"/>
        <v>Coxa (Pos)</v>
      </c>
      <c r="AC76" s="11">
        <f t="shared" si="14"/>
        <v>0</v>
      </c>
      <c r="AD76" s="12" t="str">
        <f t="shared" si="14"/>
        <v>Perna</v>
      </c>
      <c r="AE76" s="11">
        <f t="shared" si="14"/>
        <v>0</v>
      </c>
      <c r="AF76" s="12" t="str">
        <f t="shared" si="14"/>
        <v>Abdominal</v>
      </c>
      <c r="AG76" s="11">
        <f t="shared" si="14"/>
        <v>0</v>
      </c>
    </row>
    <row r="77" spans="1:33" x14ac:dyDescent="0.25">
      <c r="A77" s="344"/>
      <c r="B77" s="11">
        <f t="shared" si="12"/>
        <v>0</v>
      </c>
      <c r="C77" s="11" t="str">
        <f t="shared" si="13"/>
        <v xml:space="preserve"> </v>
      </c>
      <c r="D77" s="11" t="str">
        <f t="shared" si="15"/>
        <v xml:space="preserve">Trapézio </v>
      </c>
      <c r="E77" s="11">
        <f t="shared" si="15"/>
        <v>0</v>
      </c>
      <c r="F77" s="11" t="str">
        <f t="shared" si="15"/>
        <v>Ombro (Cla/Acr)</v>
      </c>
      <c r="G77" s="11">
        <f t="shared" si="15"/>
        <v>0</v>
      </c>
      <c r="H77" s="12" t="str">
        <f t="shared" si="15"/>
        <v>Ombro (Esp)</v>
      </c>
      <c r="I77" s="11">
        <f t="shared" si="15"/>
        <v>0</v>
      </c>
      <c r="J77" s="12" t="str">
        <f t="shared" si="15"/>
        <v>Costa</v>
      </c>
      <c r="K77" s="11">
        <f t="shared" si="15"/>
        <v>0</v>
      </c>
      <c r="L77" s="12" t="str">
        <f t="shared" si="15"/>
        <v>Peito</v>
      </c>
      <c r="M77" s="11">
        <f t="shared" si="15"/>
        <v>0</v>
      </c>
      <c r="N77" s="12" t="str">
        <f t="shared" si="15"/>
        <v>Bíceps</v>
      </c>
      <c r="O77" s="11">
        <f t="shared" si="15"/>
        <v>0</v>
      </c>
      <c r="P77" s="12" t="str">
        <f t="shared" si="15"/>
        <v>Tríceps</v>
      </c>
      <c r="Q77" s="11">
        <f t="shared" si="15"/>
        <v>0</v>
      </c>
      <c r="R77" s="11" t="str">
        <f t="shared" si="15"/>
        <v>AnteBraço</v>
      </c>
      <c r="S77" s="11">
        <f t="shared" si="14"/>
        <v>0</v>
      </c>
      <c r="T77" s="11" t="str">
        <f t="shared" si="14"/>
        <v xml:space="preserve">Glúteo </v>
      </c>
      <c r="U77" s="11">
        <f t="shared" si="14"/>
        <v>0</v>
      </c>
      <c r="V77" s="12" t="str">
        <f t="shared" si="14"/>
        <v xml:space="preserve">Abdutor </v>
      </c>
      <c r="W77" s="11">
        <f t="shared" si="14"/>
        <v>0</v>
      </c>
      <c r="X77" s="12" t="str">
        <f t="shared" si="14"/>
        <v xml:space="preserve">Adutor </v>
      </c>
      <c r="Y77" s="11">
        <f t="shared" si="14"/>
        <v>0</v>
      </c>
      <c r="Z77" s="12" t="str">
        <f t="shared" si="14"/>
        <v>Coxa (Ant)</v>
      </c>
      <c r="AA77" s="11">
        <f t="shared" si="14"/>
        <v>0</v>
      </c>
      <c r="AB77" s="12" t="str">
        <f t="shared" si="14"/>
        <v>Coxa (Pos)</v>
      </c>
      <c r="AC77" s="11">
        <f t="shared" si="14"/>
        <v>0</v>
      </c>
      <c r="AD77" s="12" t="str">
        <f t="shared" si="14"/>
        <v>Perna</v>
      </c>
      <c r="AE77" s="11">
        <f t="shared" si="14"/>
        <v>0</v>
      </c>
      <c r="AF77" s="12" t="str">
        <f t="shared" si="14"/>
        <v>Abdominal</v>
      </c>
      <c r="AG77" s="11">
        <f t="shared" si="14"/>
        <v>0</v>
      </c>
    </row>
    <row r="78" spans="1:33" x14ac:dyDescent="0.25">
      <c r="A78" s="344"/>
      <c r="B78" s="11">
        <f t="shared" si="12"/>
        <v>0</v>
      </c>
      <c r="C78" s="11" t="str">
        <f t="shared" si="13"/>
        <v xml:space="preserve"> </v>
      </c>
      <c r="D78" s="11" t="str">
        <f t="shared" si="15"/>
        <v xml:space="preserve">Trapézio </v>
      </c>
      <c r="E78" s="11">
        <f t="shared" si="15"/>
        <v>0</v>
      </c>
      <c r="F78" s="11" t="str">
        <f t="shared" si="15"/>
        <v>Ombro (Cla/Acr)</v>
      </c>
      <c r="G78" s="11">
        <f t="shared" si="15"/>
        <v>0</v>
      </c>
      <c r="H78" s="12" t="str">
        <f t="shared" si="15"/>
        <v>Ombro (Esp)</v>
      </c>
      <c r="I78" s="11">
        <f t="shared" si="15"/>
        <v>0</v>
      </c>
      <c r="J78" s="12" t="str">
        <f t="shared" si="15"/>
        <v>Costa</v>
      </c>
      <c r="K78" s="11">
        <f t="shared" si="15"/>
        <v>0</v>
      </c>
      <c r="L78" s="12" t="str">
        <f t="shared" si="15"/>
        <v>Peito</v>
      </c>
      <c r="M78" s="11">
        <f t="shared" si="15"/>
        <v>0</v>
      </c>
      <c r="N78" s="12" t="str">
        <f t="shared" si="15"/>
        <v>Bíceps</v>
      </c>
      <c r="O78" s="11">
        <f t="shared" si="15"/>
        <v>0</v>
      </c>
      <c r="P78" s="12" t="str">
        <f t="shared" si="15"/>
        <v>Tríceps</v>
      </c>
      <c r="Q78" s="11">
        <f t="shared" si="15"/>
        <v>0</v>
      </c>
      <c r="R78" s="11" t="str">
        <f t="shared" si="15"/>
        <v>AnteBraço</v>
      </c>
      <c r="S78" s="11">
        <f t="shared" si="14"/>
        <v>0</v>
      </c>
      <c r="T78" s="11" t="str">
        <f t="shared" si="14"/>
        <v xml:space="preserve">Glúteo </v>
      </c>
      <c r="U78" s="11">
        <f t="shared" si="14"/>
        <v>0</v>
      </c>
      <c r="V78" s="12" t="str">
        <f t="shared" si="14"/>
        <v xml:space="preserve">Abdutor </v>
      </c>
      <c r="W78" s="11">
        <f t="shared" si="14"/>
        <v>0</v>
      </c>
      <c r="X78" s="12" t="str">
        <f t="shared" si="14"/>
        <v xml:space="preserve">Adutor </v>
      </c>
      <c r="Y78" s="11">
        <f t="shared" si="14"/>
        <v>0</v>
      </c>
      <c r="Z78" s="12" t="str">
        <f t="shared" si="14"/>
        <v>Coxa (Ant)</v>
      </c>
      <c r="AA78" s="11">
        <f t="shared" si="14"/>
        <v>0</v>
      </c>
      <c r="AB78" s="12" t="str">
        <f t="shared" si="14"/>
        <v>Coxa (Pos)</v>
      </c>
      <c r="AC78" s="11">
        <f t="shared" si="14"/>
        <v>0</v>
      </c>
      <c r="AD78" s="12" t="str">
        <f t="shared" si="14"/>
        <v>Perna</v>
      </c>
      <c r="AE78" s="11">
        <f t="shared" si="14"/>
        <v>0</v>
      </c>
      <c r="AF78" s="12" t="str">
        <f t="shared" si="14"/>
        <v>Abdominal</v>
      </c>
      <c r="AG78" s="11">
        <f t="shared" si="14"/>
        <v>0</v>
      </c>
    </row>
    <row r="79" spans="1:33" x14ac:dyDescent="0.25">
      <c r="A79" s="344"/>
      <c r="B79" s="11">
        <f t="shared" si="12"/>
        <v>0</v>
      </c>
      <c r="C79" s="11" t="str">
        <f t="shared" si="13"/>
        <v xml:space="preserve"> </v>
      </c>
      <c r="D79" s="11" t="str">
        <f t="shared" si="15"/>
        <v xml:space="preserve">Trapézio </v>
      </c>
      <c r="E79" s="11">
        <f t="shared" si="15"/>
        <v>0</v>
      </c>
      <c r="F79" s="11" t="str">
        <f t="shared" si="15"/>
        <v>Ombro (Cla/Acr)</v>
      </c>
      <c r="G79" s="11">
        <f t="shared" si="15"/>
        <v>0</v>
      </c>
      <c r="H79" s="12" t="str">
        <f t="shared" si="15"/>
        <v>Ombro (Esp)</v>
      </c>
      <c r="I79" s="11">
        <f t="shared" si="15"/>
        <v>0</v>
      </c>
      <c r="J79" s="12" t="str">
        <f t="shared" si="15"/>
        <v>Costa</v>
      </c>
      <c r="K79" s="11">
        <f t="shared" si="15"/>
        <v>0</v>
      </c>
      <c r="L79" s="12" t="str">
        <f t="shared" si="15"/>
        <v>Peito</v>
      </c>
      <c r="M79" s="11">
        <f t="shared" si="15"/>
        <v>0</v>
      </c>
      <c r="N79" s="12" t="str">
        <f t="shared" si="15"/>
        <v>Bíceps</v>
      </c>
      <c r="O79" s="11">
        <f t="shared" si="15"/>
        <v>0</v>
      </c>
      <c r="P79" s="12" t="str">
        <f t="shared" si="15"/>
        <v>Tríceps</v>
      </c>
      <c r="Q79" s="11">
        <f t="shared" si="15"/>
        <v>0</v>
      </c>
      <c r="R79" s="11" t="str">
        <f t="shared" si="15"/>
        <v>AnteBraço</v>
      </c>
      <c r="S79" s="11">
        <f t="shared" si="14"/>
        <v>0</v>
      </c>
      <c r="T79" s="11" t="str">
        <f t="shared" si="14"/>
        <v xml:space="preserve">Glúteo </v>
      </c>
      <c r="U79" s="11">
        <f t="shared" si="14"/>
        <v>0</v>
      </c>
      <c r="V79" s="12" t="str">
        <f t="shared" si="14"/>
        <v xml:space="preserve">Abdutor </v>
      </c>
      <c r="W79" s="11">
        <f t="shared" si="14"/>
        <v>0</v>
      </c>
      <c r="X79" s="12" t="str">
        <f t="shared" si="14"/>
        <v xml:space="preserve">Adutor </v>
      </c>
      <c r="Y79" s="11">
        <f t="shared" si="14"/>
        <v>0</v>
      </c>
      <c r="Z79" s="12" t="str">
        <f t="shared" si="14"/>
        <v>Coxa (Ant)</v>
      </c>
      <c r="AA79" s="11">
        <f t="shared" si="14"/>
        <v>0</v>
      </c>
      <c r="AB79" s="12" t="str">
        <f t="shared" si="14"/>
        <v>Coxa (Pos)</v>
      </c>
      <c r="AC79" s="11">
        <f t="shared" si="14"/>
        <v>0</v>
      </c>
      <c r="AD79" s="12" t="str">
        <f t="shared" si="14"/>
        <v>Perna</v>
      </c>
      <c r="AE79" s="11">
        <f t="shared" si="14"/>
        <v>0</v>
      </c>
      <c r="AF79" s="12" t="str">
        <f t="shared" si="14"/>
        <v>Abdominal</v>
      </c>
      <c r="AG79" s="11">
        <f t="shared" si="14"/>
        <v>0</v>
      </c>
    </row>
    <row r="80" spans="1:33" x14ac:dyDescent="0.25">
      <c r="A80" s="344"/>
      <c r="B80" s="11">
        <f t="shared" si="12"/>
        <v>0</v>
      </c>
      <c r="C80" s="11" t="str">
        <f t="shared" si="13"/>
        <v xml:space="preserve"> </v>
      </c>
      <c r="D80" s="11" t="str">
        <f t="shared" si="15"/>
        <v xml:space="preserve">Trapézio </v>
      </c>
      <c r="E80" s="11">
        <f t="shared" si="15"/>
        <v>0</v>
      </c>
      <c r="F80" s="11" t="str">
        <f t="shared" si="15"/>
        <v>Ombro (Cla/Acr)</v>
      </c>
      <c r="G80" s="11">
        <f t="shared" si="15"/>
        <v>0</v>
      </c>
      <c r="H80" s="12" t="str">
        <f t="shared" si="15"/>
        <v>Ombro (Esp)</v>
      </c>
      <c r="I80" s="11">
        <f t="shared" si="15"/>
        <v>0</v>
      </c>
      <c r="J80" s="12" t="str">
        <f t="shared" si="15"/>
        <v>Costa</v>
      </c>
      <c r="K80" s="11">
        <f t="shared" si="15"/>
        <v>0</v>
      </c>
      <c r="L80" s="12" t="str">
        <f t="shared" si="15"/>
        <v>Peito</v>
      </c>
      <c r="M80" s="11">
        <f t="shared" si="15"/>
        <v>0</v>
      </c>
      <c r="N80" s="12" t="str">
        <f t="shared" si="15"/>
        <v>Bíceps</v>
      </c>
      <c r="O80" s="11">
        <f t="shared" si="15"/>
        <v>0</v>
      </c>
      <c r="P80" s="12" t="str">
        <f t="shared" si="15"/>
        <v>Tríceps</v>
      </c>
      <c r="Q80" s="11">
        <f t="shared" si="15"/>
        <v>0</v>
      </c>
      <c r="R80" s="11" t="str">
        <f t="shared" si="15"/>
        <v>AnteBraço</v>
      </c>
      <c r="S80" s="11">
        <f t="shared" si="14"/>
        <v>0</v>
      </c>
      <c r="T80" s="11" t="str">
        <f t="shared" si="14"/>
        <v xml:space="preserve">Glúteo </v>
      </c>
      <c r="U80" s="11">
        <f t="shared" si="14"/>
        <v>0</v>
      </c>
      <c r="V80" s="12" t="str">
        <f t="shared" si="14"/>
        <v xml:space="preserve">Abdutor </v>
      </c>
      <c r="W80" s="11">
        <f t="shared" si="14"/>
        <v>0</v>
      </c>
      <c r="X80" s="12" t="str">
        <f t="shared" si="14"/>
        <v xml:space="preserve">Adutor </v>
      </c>
      <c r="Y80" s="11">
        <f t="shared" si="14"/>
        <v>0</v>
      </c>
      <c r="Z80" s="12" t="str">
        <f t="shared" si="14"/>
        <v>Coxa (Ant)</v>
      </c>
      <c r="AA80" s="11">
        <f t="shared" si="14"/>
        <v>0</v>
      </c>
      <c r="AB80" s="12" t="str">
        <f t="shared" si="14"/>
        <v>Coxa (Pos)</v>
      </c>
      <c r="AC80" s="11">
        <f t="shared" si="14"/>
        <v>0</v>
      </c>
      <c r="AD80" s="12" t="str">
        <f t="shared" si="14"/>
        <v>Perna</v>
      </c>
      <c r="AE80" s="11">
        <f t="shared" si="14"/>
        <v>0</v>
      </c>
      <c r="AF80" s="12" t="str">
        <f t="shared" si="14"/>
        <v>Abdominal</v>
      </c>
      <c r="AG80" s="11">
        <f t="shared" si="14"/>
        <v>0</v>
      </c>
    </row>
    <row r="81" spans="1:3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x14ac:dyDescent="0.25">
      <c r="A82" s="11" t="s">
        <v>40</v>
      </c>
      <c r="B82" s="11" t="s">
        <v>41</v>
      </c>
      <c r="C82" s="11"/>
      <c r="D82" s="341" t="str">
        <f>D62</f>
        <v xml:space="preserve">Trapézio </v>
      </c>
      <c r="E82" s="341"/>
      <c r="F82" s="341" t="str">
        <f>F62</f>
        <v>Ombro (Cla/Acr)</v>
      </c>
      <c r="G82" s="341"/>
      <c r="H82" s="341" t="str">
        <f>H62</f>
        <v>Ombro (Esp)</v>
      </c>
      <c r="I82" s="341"/>
      <c r="J82" s="341" t="str">
        <f>J62</f>
        <v>Costa</v>
      </c>
      <c r="K82" s="341"/>
      <c r="L82" s="341" t="str">
        <f>L62</f>
        <v>Peito</v>
      </c>
      <c r="M82" s="341"/>
      <c r="N82" s="341" t="str">
        <f>N62</f>
        <v>Bíceps</v>
      </c>
      <c r="O82" s="341"/>
      <c r="P82" s="341" t="str">
        <f>P62</f>
        <v>Tríceps</v>
      </c>
      <c r="Q82" s="341"/>
      <c r="R82" s="341" t="str">
        <f>R62</f>
        <v>AnteBraço</v>
      </c>
      <c r="S82" s="341"/>
      <c r="T82" s="341" t="str">
        <f>T62</f>
        <v xml:space="preserve">Glúteo </v>
      </c>
      <c r="U82" s="341"/>
      <c r="V82" s="341" t="str">
        <f>V62</f>
        <v xml:space="preserve">Abdutor </v>
      </c>
      <c r="W82" s="341"/>
      <c r="X82" s="341" t="str">
        <f>X62</f>
        <v xml:space="preserve">Adutor </v>
      </c>
      <c r="Y82" s="341"/>
      <c r="Z82" s="341" t="str">
        <f>Z62</f>
        <v>Coxa (Ant)</v>
      </c>
      <c r="AA82" s="341"/>
      <c r="AB82" s="341" t="str">
        <f>AB62</f>
        <v>Coxa (Pos)</v>
      </c>
      <c r="AC82" s="341"/>
      <c r="AD82" s="341" t="str">
        <f>AD62</f>
        <v>Perna</v>
      </c>
      <c r="AE82" s="341"/>
      <c r="AF82" s="341" t="str">
        <f>AF62</f>
        <v>Abdominal</v>
      </c>
      <c r="AG82" s="341"/>
    </row>
    <row r="83" spans="1:33" x14ac:dyDescent="0.25">
      <c r="A83" s="11"/>
      <c r="B83" s="343">
        <f>Planilha!D179</f>
        <v>0</v>
      </c>
      <c r="C83" s="343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</row>
    <row r="84" spans="1:33" x14ac:dyDescent="0.25">
      <c r="A84" s="344">
        <v>5</v>
      </c>
      <c r="B84" s="11">
        <f>B83</f>
        <v>0</v>
      </c>
      <c r="C84" s="11" t="str">
        <f>IF(AND(B84=D84),E84,IF(AND(B84=F84),G84,IF(AND(B84=H84),I84,IF(AND(B84=J84),K84,IF(AND(B84=L84),M84,IF(AND(B84=N84),O84,IF(AND(B84=P84),Q84,IF(AND(B84=R84),S84,IF(AND(B84=T84),U84,IF(AND(B84=V84),W84,IF(AND(B84=X84),Y84,IF(AND(B84=Z84),AA84,IF(AND(B84=AB84),AC84,IF(AND(B84=AD84),AE84,IF(AND(B84=AF84),AG84," ")))))))))))))))</f>
        <v xml:space="preserve"> </v>
      </c>
      <c r="D84" s="11" t="str">
        <f t="shared" ref="D84:AG92" si="16">D64</f>
        <v xml:space="preserve">Trapézio </v>
      </c>
      <c r="E84" s="11" t="str">
        <f t="shared" si="16"/>
        <v>Elevação de ombros</v>
      </c>
      <c r="F84" s="11" t="str">
        <f t="shared" si="16"/>
        <v>Ombro (Cla/Acr)</v>
      </c>
      <c r="G84" s="11" t="str">
        <f t="shared" si="16"/>
        <v>Desenvolvimento</v>
      </c>
      <c r="H84" s="12" t="str">
        <f t="shared" si="16"/>
        <v>Ombro (Esp)</v>
      </c>
      <c r="I84" s="11" t="str">
        <f t="shared" si="16"/>
        <v>Voador inv.</v>
      </c>
      <c r="J84" s="12" t="str">
        <f t="shared" si="16"/>
        <v>Costa</v>
      </c>
      <c r="K84" s="11" t="str">
        <f t="shared" si="16"/>
        <v>Puxada à frente</v>
      </c>
      <c r="L84" s="12" t="str">
        <f t="shared" si="16"/>
        <v>Peito</v>
      </c>
      <c r="M84" s="11" t="str">
        <f t="shared" si="16"/>
        <v>Supino</v>
      </c>
      <c r="N84" s="12" t="str">
        <f t="shared" si="16"/>
        <v>Bíceps</v>
      </c>
      <c r="O84" s="11" t="str">
        <f t="shared" si="16"/>
        <v>Rosca direta</v>
      </c>
      <c r="P84" s="12" t="str">
        <f t="shared" si="16"/>
        <v>Tríceps</v>
      </c>
      <c r="Q84" s="11" t="str">
        <f t="shared" si="16"/>
        <v>Rosca testa</v>
      </c>
      <c r="R84" s="11" t="str">
        <f t="shared" si="16"/>
        <v>AnteBraço</v>
      </c>
      <c r="S84" s="11" t="str">
        <f t="shared" si="16"/>
        <v>Rosca punho</v>
      </c>
      <c r="T84" s="11" t="str">
        <f t="shared" si="16"/>
        <v xml:space="preserve">Glúteo </v>
      </c>
      <c r="U84" s="11" t="str">
        <f t="shared" si="16"/>
        <v>Glúteo em pé</v>
      </c>
      <c r="V84" s="12" t="str">
        <f t="shared" si="16"/>
        <v xml:space="preserve">Abdutor </v>
      </c>
      <c r="W84" s="11" t="str">
        <f t="shared" si="16"/>
        <v>Abdutor maq.</v>
      </c>
      <c r="X84" s="12" t="str">
        <f t="shared" si="16"/>
        <v xml:space="preserve">Adutor </v>
      </c>
      <c r="Y84" s="11" t="str">
        <f t="shared" si="16"/>
        <v>Adutor maq</v>
      </c>
      <c r="Z84" s="12" t="str">
        <f t="shared" si="16"/>
        <v>Coxa (Ant)</v>
      </c>
      <c r="AA84" s="11" t="str">
        <f t="shared" si="16"/>
        <v>Agachamento</v>
      </c>
      <c r="AB84" s="12" t="str">
        <f t="shared" si="16"/>
        <v>Coxa (Pos)</v>
      </c>
      <c r="AC84" s="11" t="str">
        <f t="shared" si="16"/>
        <v>Stiff</v>
      </c>
      <c r="AD84" s="12" t="str">
        <f t="shared" si="16"/>
        <v>Perna</v>
      </c>
      <c r="AE84" s="11" t="str">
        <f t="shared" si="16"/>
        <v>Gêmeos em pé</v>
      </c>
      <c r="AF84" s="12" t="str">
        <f t="shared" si="16"/>
        <v>Abdominal</v>
      </c>
      <c r="AG84" s="11" t="str">
        <f t="shared" si="16"/>
        <v>Elevação de pernas</v>
      </c>
    </row>
    <row r="85" spans="1:33" x14ac:dyDescent="0.25">
      <c r="A85" s="344"/>
      <c r="B85" s="11">
        <f t="shared" ref="B85:B100" si="17">B84</f>
        <v>0</v>
      </c>
      <c r="C85" s="11" t="str">
        <f t="shared" ref="C85:C100" si="18">IF(AND(B85=D85),E85,IF(AND(B85=F85),G85,IF(AND(B85=H85),I85,IF(AND(B85=J85),K85,IF(AND(B85=L85),M85,IF(AND(B85=N85),O85,IF(AND(B85=P85),Q85,IF(AND(B85=R85),S85,IF(AND(B85=T85),U85,IF(AND(B85=V85),W85,IF(AND(B85=X85),Y85,IF(AND(B85=Z85),AA85,IF(AND(B85=AB85),AC85,IF(AND(B85=AD85),AE85,IF(AND(B85=AF85),AG85," ")))))))))))))))</f>
        <v xml:space="preserve"> </v>
      </c>
      <c r="D85" s="11" t="str">
        <f t="shared" si="16"/>
        <v xml:space="preserve">Trapézio </v>
      </c>
      <c r="E85" s="11" t="str">
        <f t="shared" si="16"/>
        <v>Remada alta</v>
      </c>
      <c r="F85" s="11" t="str">
        <f t="shared" si="16"/>
        <v>Ombro (Cla/Acr)</v>
      </c>
      <c r="G85" s="11" t="str">
        <f t="shared" si="16"/>
        <v>Levantamento lateral</v>
      </c>
      <c r="H85" s="12" t="str">
        <f t="shared" si="16"/>
        <v>Ombro (Esp)</v>
      </c>
      <c r="I85" s="11" t="str">
        <f t="shared" si="16"/>
        <v>Crucifixo inv.</v>
      </c>
      <c r="J85" s="12" t="str">
        <f t="shared" si="16"/>
        <v>Costa</v>
      </c>
      <c r="K85" s="11" t="str">
        <f t="shared" si="16"/>
        <v>Remada sentada</v>
      </c>
      <c r="L85" s="12" t="str">
        <f t="shared" si="16"/>
        <v>Peito</v>
      </c>
      <c r="M85" s="11" t="str">
        <f t="shared" si="16"/>
        <v>Supino inclinado</v>
      </c>
      <c r="N85" s="12" t="str">
        <f t="shared" si="16"/>
        <v>Bíceps</v>
      </c>
      <c r="O85" s="11" t="str">
        <f t="shared" si="16"/>
        <v>Rosca alternada</v>
      </c>
      <c r="P85" s="12" t="str">
        <f t="shared" si="16"/>
        <v>Tríceps</v>
      </c>
      <c r="Q85" s="11" t="str">
        <f t="shared" si="16"/>
        <v>Rosca francesa</v>
      </c>
      <c r="R85" s="11" t="str">
        <f t="shared" si="16"/>
        <v>AnteBraço</v>
      </c>
      <c r="S85" s="11" t="str">
        <f t="shared" si="16"/>
        <v>Rosca punho inv.</v>
      </c>
      <c r="T85" s="11" t="str">
        <f t="shared" si="16"/>
        <v xml:space="preserve">Glúteo </v>
      </c>
      <c r="U85" s="11" t="str">
        <f t="shared" si="16"/>
        <v>Glúteo 4 apoios</v>
      </c>
      <c r="V85" s="12" t="str">
        <f t="shared" si="16"/>
        <v xml:space="preserve">Abdutor </v>
      </c>
      <c r="W85" s="11" t="str">
        <f t="shared" si="16"/>
        <v>Abdutor apo.</v>
      </c>
      <c r="X85" s="12" t="str">
        <f t="shared" si="16"/>
        <v xml:space="preserve">Adutor </v>
      </c>
      <c r="Y85" s="11" t="str">
        <f t="shared" si="16"/>
        <v>Adutor apo.</v>
      </c>
      <c r="Z85" s="12" t="str">
        <f t="shared" si="16"/>
        <v>Coxa (Ant)</v>
      </c>
      <c r="AA85" s="11" t="str">
        <f t="shared" si="16"/>
        <v>Agachamento hack</v>
      </c>
      <c r="AB85" s="12" t="str">
        <f t="shared" si="16"/>
        <v>Coxa (Pos)</v>
      </c>
      <c r="AC85" s="11" t="str">
        <f t="shared" si="16"/>
        <v>Flexão de perna</v>
      </c>
      <c r="AD85" s="12" t="str">
        <f t="shared" si="16"/>
        <v>Perna</v>
      </c>
      <c r="AE85" s="11" t="str">
        <f t="shared" si="16"/>
        <v>Gêmeos sentado</v>
      </c>
      <c r="AF85" s="12" t="str">
        <f t="shared" si="16"/>
        <v>Abdominal</v>
      </c>
      <c r="AG85" s="11" t="str">
        <f t="shared" si="16"/>
        <v>Supra-abdominal</v>
      </c>
    </row>
    <row r="86" spans="1:33" x14ac:dyDescent="0.25">
      <c r="A86" s="344"/>
      <c r="B86" s="11">
        <f t="shared" si="17"/>
        <v>0</v>
      </c>
      <c r="C86" s="11" t="str">
        <f t="shared" si="18"/>
        <v xml:space="preserve"> </v>
      </c>
      <c r="D86" s="11" t="str">
        <f t="shared" si="16"/>
        <v xml:space="preserve">Trapézio </v>
      </c>
      <c r="E86" s="11">
        <f t="shared" si="16"/>
        <v>0</v>
      </c>
      <c r="F86" s="11" t="str">
        <f t="shared" si="16"/>
        <v>Ombro (Cla/Acr)</v>
      </c>
      <c r="G86" s="11" t="str">
        <f t="shared" si="16"/>
        <v>Elevação frontal</v>
      </c>
      <c r="H86" s="12" t="str">
        <f t="shared" si="16"/>
        <v>Ombro (Esp)</v>
      </c>
      <c r="I86" s="11">
        <f t="shared" si="16"/>
        <v>0</v>
      </c>
      <c r="J86" s="12" t="str">
        <f t="shared" si="16"/>
        <v>Costa</v>
      </c>
      <c r="K86" s="11" t="str">
        <f t="shared" si="16"/>
        <v>Remada unilteral</v>
      </c>
      <c r="L86" s="12" t="str">
        <f t="shared" si="16"/>
        <v>Peito</v>
      </c>
      <c r="M86" s="11" t="str">
        <f t="shared" si="16"/>
        <v>Supino declinado</v>
      </c>
      <c r="N86" s="12" t="str">
        <f t="shared" si="16"/>
        <v>Bíceps</v>
      </c>
      <c r="O86" s="11" t="str">
        <f t="shared" si="16"/>
        <v>Rosca concentrada</v>
      </c>
      <c r="P86" s="12" t="str">
        <f t="shared" si="16"/>
        <v>Tríceps</v>
      </c>
      <c r="Q86" s="11" t="str">
        <f t="shared" si="16"/>
        <v>Extensão de cotovelo (cabo)</v>
      </c>
      <c r="R86" s="11" t="str">
        <f t="shared" si="16"/>
        <v>AnteBraço</v>
      </c>
      <c r="S86" s="11" t="str">
        <f t="shared" si="16"/>
        <v>Rosca direta peg. pro.</v>
      </c>
      <c r="T86" s="11" t="str">
        <f t="shared" si="16"/>
        <v xml:space="preserve">Glúteo </v>
      </c>
      <c r="U86" s="11">
        <f t="shared" si="16"/>
        <v>0</v>
      </c>
      <c r="V86" s="12" t="str">
        <f t="shared" si="16"/>
        <v xml:space="preserve">Abdutor </v>
      </c>
      <c r="W86" s="11" t="str">
        <f t="shared" si="16"/>
        <v>Abdutor cabo</v>
      </c>
      <c r="X86" s="12" t="str">
        <f t="shared" si="16"/>
        <v xml:space="preserve">Adutor </v>
      </c>
      <c r="Y86" s="11" t="str">
        <f t="shared" si="16"/>
        <v>Adutor cabo</v>
      </c>
      <c r="Z86" s="12" t="str">
        <f t="shared" si="16"/>
        <v>Coxa (Ant)</v>
      </c>
      <c r="AA86" s="11" t="str">
        <f t="shared" si="16"/>
        <v>Extensão de perna</v>
      </c>
      <c r="AB86" s="12" t="str">
        <f t="shared" si="16"/>
        <v>Coxa (Pos)</v>
      </c>
      <c r="AC86" s="11" t="str">
        <f t="shared" si="16"/>
        <v>Flexora em pé</v>
      </c>
      <c r="AD86" s="12" t="str">
        <f t="shared" si="16"/>
        <v>Perna</v>
      </c>
      <c r="AE86" s="11" t="str">
        <f t="shared" si="16"/>
        <v>Burrinho maq.</v>
      </c>
      <c r="AF86" s="12" t="str">
        <f t="shared" si="16"/>
        <v>Abdominal</v>
      </c>
      <c r="AG86" s="11" t="str">
        <f t="shared" si="16"/>
        <v>Flexão lateral</v>
      </c>
    </row>
    <row r="87" spans="1:33" x14ac:dyDescent="0.25">
      <c r="A87" s="344"/>
      <c r="B87" s="11">
        <f t="shared" si="17"/>
        <v>0</v>
      </c>
      <c r="C87" s="11" t="str">
        <f t="shared" si="18"/>
        <v xml:space="preserve"> </v>
      </c>
      <c r="D87" s="11" t="str">
        <f t="shared" si="16"/>
        <v xml:space="preserve">Trapézio </v>
      </c>
      <c r="E87" s="11">
        <f t="shared" si="16"/>
        <v>0</v>
      </c>
      <c r="F87" s="11" t="str">
        <f t="shared" si="16"/>
        <v>Ombro (Cla/Acr)</v>
      </c>
      <c r="G87" s="11">
        <f t="shared" si="16"/>
        <v>0</v>
      </c>
      <c r="H87" s="12" t="str">
        <f t="shared" si="16"/>
        <v>Ombro (Esp)</v>
      </c>
      <c r="I87" s="11">
        <f t="shared" si="16"/>
        <v>0</v>
      </c>
      <c r="J87" s="12" t="str">
        <f t="shared" si="16"/>
        <v>Costa</v>
      </c>
      <c r="K87" s="11" t="str">
        <f t="shared" si="16"/>
        <v>Remada curvada</v>
      </c>
      <c r="L87" s="12" t="str">
        <f t="shared" si="16"/>
        <v>Peito</v>
      </c>
      <c r="M87" s="11" t="str">
        <f t="shared" si="16"/>
        <v>Crucifixo</v>
      </c>
      <c r="N87" s="12" t="str">
        <f t="shared" si="16"/>
        <v>Bíceps</v>
      </c>
      <c r="O87" s="11" t="str">
        <f t="shared" si="16"/>
        <v>Rosca scott</v>
      </c>
      <c r="P87" s="12" t="str">
        <f t="shared" si="16"/>
        <v>Tríceps</v>
      </c>
      <c r="Q87" s="11">
        <f t="shared" si="16"/>
        <v>0</v>
      </c>
      <c r="R87" s="11" t="str">
        <f t="shared" si="16"/>
        <v>AnteBraço</v>
      </c>
      <c r="S87" s="11" t="str">
        <f t="shared" si="16"/>
        <v>Extensão de cotovelo</v>
      </c>
      <c r="T87" s="11" t="str">
        <f t="shared" si="16"/>
        <v xml:space="preserve">Glúteo </v>
      </c>
      <c r="U87" s="11">
        <f t="shared" si="16"/>
        <v>0</v>
      </c>
      <c r="V87" s="12" t="str">
        <f t="shared" si="16"/>
        <v xml:space="preserve">Abdutor </v>
      </c>
      <c r="W87" s="11">
        <f t="shared" si="16"/>
        <v>0</v>
      </c>
      <c r="X87" s="12" t="str">
        <f t="shared" si="16"/>
        <v xml:space="preserve">Adutor </v>
      </c>
      <c r="Y87" s="11">
        <f t="shared" si="16"/>
        <v>0</v>
      </c>
      <c r="Z87" s="12" t="str">
        <f t="shared" si="16"/>
        <v>Coxa (Ant)</v>
      </c>
      <c r="AA87" s="11" t="str">
        <f t="shared" si="16"/>
        <v>Leg press</v>
      </c>
      <c r="AB87" s="12" t="str">
        <f t="shared" si="16"/>
        <v>Coxa (Pos)</v>
      </c>
      <c r="AC87" s="11" t="str">
        <f t="shared" si="16"/>
        <v>Flexora sentado</v>
      </c>
      <c r="AD87" s="12" t="str">
        <f t="shared" si="16"/>
        <v>Perna</v>
      </c>
      <c r="AE87" s="11" t="str">
        <f t="shared" si="16"/>
        <v>Tibial</v>
      </c>
      <c r="AF87" s="12" t="str">
        <f t="shared" si="16"/>
        <v>Abdominal</v>
      </c>
      <c r="AG87" s="11">
        <f t="shared" si="16"/>
        <v>0</v>
      </c>
    </row>
    <row r="88" spans="1:33" x14ac:dyDescent="0.25">
      <c r="A88" s="344"/>
      <c r="B88" s="11">
        <f t="shared" si="17"/>
        <v>0</v>
      </c>
      <c r="C88" s="11" t="str">
        <f t="shared" si="18"/>
        <v xml:space="preserve"> </v>
      </c>
      <c r="D88" s="11" t="str">
        <f t="shared" si="16"/>
        <v xml:space="preserve">Trapézio </v>
      </c>
      <c r="E88" s="11">
        <f t="shared" si="16"/>
        <v>0</v>
      </c>
      <c r="F88" s="11" t="str">
        <f t="shared" si="16"/>
        <v>Ombro (Cla/Acr)</v>
      </c>
      <c r="G88" s="11">
        <f t="shared" si="16"/>
        <v>0</v>
      </c>
      <c r="H88" s="12" t="str">
        <f t="shared" si="16"/>
        <v>Ombro (Esp)</v>
      </c>
      <c r="I88" s="11">
        <f t="shared" si="16"/>
        <v>0</v>
      </c>
      <c r="J88" s="12" t="str">
        <f t="shared" si="16"/>
        <v>Costa</v>
      </c>
      <c r="K88" s="11" t="str">
        <f t="shared" si="16"/>
        <v>Levantamento terra</v>
      </c>
      <c r="L88" s="12" t="str">
        <f t="shared" si="16"/>
        <v>Peito</v>
      </c>
      <c r="M88" s="11" t="str">
        <f t="shared" si="16"/>
        <v>Cross over</v>
      </c>
      <c r="N88" s="12" t="str">
        <f t="shared" si="16"/>
        <v>Bíceps</v>
      </c>
      <c r="O88" s="11">
        <f t="shared" si="16"/>
        <v>0</v>
      </c>
      <c r="P88" s="12" t="str">
        <f t="shared" si="16"/>
        <v>Tríceps</v>
      </c>
      <c r="Q88" s="11">
        <f t="shared" si="16"/>
        <v>0</v>
      </c>
      <c r="R88" s="11" t="str">
        <f t="shared" si="16"/>
        <v>AnteBraço</v>
      </c>
      <c r="S88" s="11" t="str">
        <f t="shared" si="16"/>
        <v>Extensão cot. uni.</v>
      </c>
      <c r="T88" s="11" t="str">
        <f t="shared" si="16"/>
        <v xml:space="preserve">Glúteo </v>
      </c>
      <c r="U88" s="11">
        <f t="shared" si="16"/>
        <v>0</v>
      </c>
      <c r="V88" s="12" t="str">
        <f t="shared" si="16"/>
        <v xml:space="preserve">Abdutor </v>
      </c>
      <c r="W88" s="11">
        <f t="shared" si="16"/>
        <v>0</v>
      </c>
      <c r="X88" s="12" t="str">
        <f t="shared" si="16"/>
        <v xml:space="preserve">Adutor </v>
      </c>
      <c r="Y88" s="11">
        <f t="shared" si="16"/>
        <v>0</v>
      </c>
      <c r="Z88" s="12" t="str">
        <f t="shared" si="16"/>
        <v>Coxa (Ant)</v>
      </c>
      <c r="AA88" s="11" t="str">
        <f t="shared" si="16"/>
        <v>Avanço</v>
      </c>
      <c r="AB88" s="12" t="str">
        <f t="shared" si="16"/>
        <v>Coxa (Pos)</v>
      </c>
      <c r="AC88" s="11">
        <f t="shared" si="16"/>
        <v>0</v>
      </c>
      <c r="AD88" s="12" t="str">
        <f t="shared" si="16"/>
        <v>Perna</v>
      </c>
      <c r="AE88" s="11">
        <f t="shared" si="16"/>
        <v>0</v>
      </c>
      <c r="AF88" s="12" t="str">
        <f t="shared" si="16"/>
        <v>Abdominal</v>
      </c>
      <c r="AG88" s="11">
        <f t="shared" si="16"/>
        <v>0</v>
      </c>
    </row>
    <row r="89" spans="1:33" x14ac:dyDescent="0.25">
      <c r="A89" s="344"/>
      <c r="B89" s="11">
        <f t="shared" si="17"/>
        <v>0</v>
      </c>
      <c r="C89" s="11" t="str">
        <f t="shared" si="18"/>
        <v xml:space="preserve"> </v>
      </c>
      <c r="D89" s="11" t="str">
        <f t="shared" si="16"/>
        <v xml:space="preserve">Trapézio </v>
      </c>
      <c r="E89" s="11">
        <f t="shared" si="16"/>
        <v>0</v>
      </c>
      <c r="F89" s="11" t="str">
        <f t="shared" si="16"/>
        <v>Ombro (Cla/Acr)</v>
      </c>
      <c r="G89" s="11">
        <f t="shared" si="16"/>
        <v>0</v>
      </c>
      <c r="H89" s="12" t="str">
        <f t="shared" si="16"/>
        <v>Ombro (Esp)</v>
      </c>
      <c r="I89" s="11">
        <f t="shared" si="16"/>
        <v>0</v>
      </c>
      <c r="J89" s="12" t="str">
        <f t="shared" si="16"/>
        <v>Costa</v>
      </c>
      <c r="K89" s="11" t="str">
        <f t="shared" si="16"/>
        <v>Hiperextensão</v>
      </c>
      <c r="L89" s="12" t="str">
        <f t="shared" si="16"/>
        <v>Peito</v>
      </c>
      <c r="M89" s="11" t="str">
        <f t="shared" si="16"/>
        <v>Voador</v>
      </c>
      <c r="N89" s="12" t="str">
        <f t="shared" si="16"/>
        <v>Bíceps</v>
      </c>
      <c r="O89" s="11">
        <f t="shared" si="16"/>
        <v>0</v>
      </c>
      <c r="P89" s="12" t="str">
        <f t="shared" si="16"/>
        <v>Tríceps</v>
      </c>
      <c r="Q89" s="11">
        <f t="shared" si="16"/>
        <v>0</v>
      </c>
      <c r="R89" s="11" t="str">
        <f t="shared" si="16"/>
        <v>AnteBraço</v>
      </c>
      <c r="S89" s="11" t="str">
        <f t="shared" si="16"/>
        <v>Tríceps uni. Curvado</v>
      </c>
      <c r="T89" s="11" t="str">
        <f t="shared" si="16"/>
        <v xml:space="preserve">Glúteo </v>
      </c>
      <c r="U89" s="11">
        <f t="shared" si="16"/>
        <v>0</v>
      </c>
      <c r="V89" s="12" t="str">
        <f t="shared" si="16"/>
        <v xml:space="preserve">Abdutor </v>
      </c>
      <c r="W89" s="11">
        <f t="shared" si="16"/>
        <v>0</v>
      </c>
      <c r="X89" s="12" t="str">
        <f t="shared" si="16"/>
        <v xml:space="preserve">Adutor </v>
      </c>
      <c r="Y89" s="11">
        <f t="shared" si="16"/>
        <v>0</v>
      </c>
      <c r="Z89" s="12" t="str">
        <f t="shared" si="16"/>
        <v>Coxa (Ant)</v>
      </c>
      <c r="AA89" s="11">
        <f t="shared" si="16"/>
        <v>0</v>
      </c>
      <c r="AB89" s="12" t="str">
        <f t="shared" si="16"/>
        <v>Coxa (Pos)</v>
      </c>
      <c r="AC89" s="11">
        <f t="shared" si="16"/>
        <v>0</v>
      </c>
      <c r="AD89" s="12" t="str">
        <f t="shared" si="16"/>
        <v>Perna</v>
      </c>
      <c r="AE89" s="11">
        <f t="shared" si="16"/>
        <v>0</v>
      </c>
      <c r="AF89" s="12" t="str">
        <f t="shared" si="16"/>
        <v>Abdominal</v>
      </c>
      <c r="AG89" s="11">
        <f t="shared" si="16"/>
        <v>0</v>
      </c>
    </row>
    <row r="90" spans="1:33" x14ac:dyDescent="0.25">
      <c r="A90" s="344"/>
      <c r="B90" s="11">
        <f t="shared" si="17"/>
        <v>0</v>
      </c>
      <c r="C90" s="11" t="str">
        <f t="shared" si="18"/>
        <v xml:space="preserve"> </v>
      </c>
      <c r="D90" s="11" t="str">
        <f t="shared" si="16"/>
        <v xml:space="preserve">Trapézio </v>
      </c>
      <c r="E90" s="11">
        <f t="shared" si="16"/>
        <v>0</v>
      </c>
      <c r="F90" s="11" t="str">
        <f t="shared" si="16"/>
        <v>Ombro (Cla/Acr)</v>
      </c>
      <c r="G90" s="11">
        <f t="shared" si="16"/>
        <v>0</v>
      </c>
      <c r="H90" s="12" t="str">
        <f t="shared" si="16"/>
        <v>Ombro (Esp)</v>
      </c>
      <c r="I90" s="11">
        <f t="shared" si="16"/>
        <v>0</v>
      </c>
      <c r="J90" s="12" t="str">
        <f t="shared" si="16"/>
        <v>Costa</v>
      </c>
      <c r="K90" s="11">
        <f t="shared" si="16"/>
        <v>0</v>
      </c>
      <c r="L90" s="12" t="str">
        <f t="shared" si="16"/>
        <v>Peito</v>
      </c>
      <c r="M90" s="11" t="str">
        <f t="shared" si="16"/>
        <v>Paralelas</v>
      </c>
      <c r="N90" s="12" t="str">
        <f t="shared" si="16"/>
        <v>Bíceps</v>
      </c>
      <c r="O90" s="11">
        <f t="shared" si="16"/>
        <v>0</v>
      </c>
      <c r="P90" s="12" t="str">
        <f t="shared" si="16"/>
        <v>Tríceps</v>
      </c>
      <c r="Q90" s="11">
        <f t="shared" si="16"/>
        <v>0</v>
      </c>
      <c r="R90" s="11" t="str">
        <f t="shared" si="16"/>
        <v>AnteBraço</v>
      </c>
      <c r="S90" s="11">
        <f t="shared" si="16"/>
        <v>0</v>
      </c>
      <c r="T90" s="11" t="str">
        <f t="shared" si="16"/>
        <v xml:space="preserve">Glúteo </v>
      </c>
      <c r="U90" s="11">
        <f t="shared" si="16"/>
        <v>0</v>
      </c>
      <c r="V90" s="12" t="str">
        <f t="shared" si="16"/>
        <v xml:space="preserve">Abdutor </v>
      </c>
      <c r="W90" s="11">
        <f t="shared" si="16"/>
        <v>0</v>
      </c>
      <c r="X90" s="12" t="str">
        <f t="shared" si="16"/>
        <v xml:space="preserve">Adutor </v>
      </c>
      <c r="Y90" s="11">
        <f t="shared" si="16"/>
        <v>0</v>
      </c>
      <c r="Z90" s="12" t="str">
        <f t="shared" si="16"/>
        <v>Coxa (Ant)</v>
      </c>
      <c r="AA90" s="11">
        <f t="shared" si="16"/>
        <v>0</v>
      </c>
      <c r="AB90" s="12" t="str">
        <f t="shared" si="16"/>
        <v>Coxa (Pos)</v>
      </c>
      <c r="AC90" s="11">
        <f t="shared" si="16"/>
        <v>0</v>
      </c>
      <c r="AD90" s="12" t="str">
        <f t="shared" si="16"/>
        <v>Perna</v>
      </c>
      <c r="AE90" s="11">
        <f t="shared" si="16"/>
        <v>0</v>
      </c>
      <c r="AF90" s="12" t="str">
        <f t="shared" si="16"/>
        <v>Abdominal</v>
      </c>
      <c r="AG90" s="11">
        <f t="shared" si="16"/>
        <v>0</v>
      </c>
    </row>
    <row r="91" spans="1:33" x14ac:dyDescent="0.25">
      <c r="A91" s="344"/>
      <c r="B91" s="11">
        <f t="shared" si="17"/>
        <v>0</v>
      </c>
      <c r="C91" s="11" t="str">
        <f t="shared" si="18"/>
        <v xml:space="preserve"> </v>
      </c>
      <c r="D91" s="11" t="str">
        <f t="shared" si="16"/>
        <v xml:space="preserve">Trapézio </v>
      </c>
      <c r="E91" s="11">
        <f t="shared" si="16"/>
        <v>0</v>
      </c>
      <c r="F91" s="11" t="str">
        <f t="shared" si="16"/>
        <v>Ombro (Cla/Acr)</v>
      </c>
      <c r="G91" s="11">
        <f t="shared" si="16"/>
        <v>0</v>
      </c>
      <c r="H91" s="12" t="str">
        <f t="shared" si="16"/>
        <v>Ombro (Esp)</v>
      </c>
      <c r="I91" s="11">
        <f t="shared" si="16"/>
        <v>0</v>
      </c>
      <c r="J91" s="12" t="str">
        <f t="shared" si="16"/>
        <v>Costa</v>
      </c>
      <c r="K91" s="11">
        <f t="shared" si="16"/>
        <v>0</v>
      </c>
      <c r="L91" s="12" t="str">
        <f t="shared" si="16"/>
        <v>Peito</v>
      </c>
      <c r="M91" s="11">
        <f t="shared" si="16"/>
        <v>0</v>
      </c>
      <c r="N91" s="12" t="str">
        <f t="shared" si="16"/>
        <v>Bíceps</v>
      </c>
      <c r="O91" s="11">
        <f t="shared" si="16"/>
        <v>0</v>
      </c>
      <c r="P91" s="12" t="str">
        <f t="shared" si="16"/>
        <v>Tríceps</v>
      </c>
      <c r="Q91" s="11">
        <f t="shared" si="16"/>
        <v>0</v>
      </c>
      <c r="R91" s="11" t="str">
        <f t="shared" si="16"/>
        <v>AnteBraço</v>
      </c>
      <c r="S91" s="11">
        <f t="shared" si="16"/>
        <v>0</v>
      </c>
      <c r="T91" s="11" t="str">
        <f t="shared" si="16"/>
        <v xml:space="preserve">Glúteo </v>
      </c>
      <c r="U91" s="11">
        <f t="shared" si="16"/>
        <v>0</v>
      </c>
      <c r="V91" s="12" t="str">
        <f t="shared" si="16"/>
        <v xml:space="preserve">Abdutor </v>
      </c>
      <c r="W91" s="11">
        <f t="shared" si="16"/>
        <v>0</v>
      </c>
      <c r="X91" s="12" t="str">
        <f t="shared" si="16"/>
        <v xml:space="preserve">Adutor </v>
      </c>
      <c r="Y91" s="11">
        <f t="shared" si="16"/>
        <v>0</v>
      </c>
      <c r="Z91" s="12" t="str">
        <f t="shared" si="16"/>
        <v>Coxa (Ant)</v>
      </c>
      <c r="AA91" s="11">
        <f t="shared" si="16"/>
        <v>0</v>
      </c>
      <c r="AB91" s="12" t="str">
        <f t="shared" si="16"/>
        <v>Coxa (Pos)</v>
      </c>
      <c r="AC91" s="11">
        <f t="shared" si="16"/>
        <v>0</v>
      </c>
      <c r="AD91" s="12" t="str">
        <f t="shared" si="16"/>
        <v>Perna</v>
      </c>
      <c r="AE91" s="11">
        <f t="shared" si="16"/>
        <v>0</v>
      </c>
      <c r="AF91" s="12" t="str">
        <f t="shared" si="16"/>
        <v>Abdominal</v>
      </c>
      <c r="AG91" s="11">
        <f t="shared" si="16"/>
        <v>0</v>
      </c>
    </row>
    <row r="92" spans="1:33" x14ac:dyDescent="0.25">
      <c r="A92" s="344"/>
      <c r="B92" s="11">
        <f t="shared" si="17"/>
        <v>0</v>
      </c>
      <c r="C92" s="11" t="str">
        <f t="shared" si="18"/>
        <v xml:space="preserve"> </v>
      </c>
      <c r="D92" s="11" t="str">
        <f t="shared" si="16"/>
        <v xml:space="preserve">Trapézio </v>
      </c>
      <c r="E92" s="11">
        <f t="shared" si="16"/>
        <v>0</v>
      </c>
      <c r="F92" s="11" t="str">
        <f t="shared" si="16"/>
        <v>Ombro (Cla/Acr)</v>
      </c>
      <c r="G92" s="11">
        <f t="shared" si="16"/>
        <v>0</v>
      </c>
      <c r="H92" s="12" t="str">
        <f t="shared" si="16"/>
        <v>Ombro (Esp)</v>
      </c>
      <c r="I92" s="11">
        <f t="shared" si="16"/>
        <v>0</v>
      </c>
      <c r="J92" s="12" t="str">
        <f t="shared" si="16"/>
        <v>Costa</v>
      </c>
      <c r="K92" s="11">
        <f t="shared" si="16"/>
        <v>0</v>
      </c>
      <c r="L92" s="12" t="str">
        <f t="shared" si="16"/>
        <v>Peito</v>
      </c>
      <c r="M92" s="11">
        <f t="shared" si="16"/>
        <v>0</v>
      </c>
      <c r="N92" s="12" t="str">
        <f t="shared" si="16"/>
        <v>Bíceps</v>
      </c>
      <c r="O92" s="11">
        <f t="shared" si="16"/>
        <v>0</v>
      </c>
      <c r="P92" s="12" t="str">
        <f t="shared" si="16"/>
        <v>Tríceps</v>
      </c>
      <c r="Q92" s="11">
        <f t="shared" si="16"/>
        <v>0</v>
      </c>
      <c r="R92" s="11" t="str">
        <f t="shared" si="16"/>
        <v>AnteBraço</v>
      </c>
      <c r="S92" s="11">
        <f t="shared" ref="D92:AG100" si="19">S72</f>
        <v>0</v>
      </c>
      <c r="T92" s="11" t="str">
        <f t="shared" si="19"/>
        <v xml:space="preserve">Glúteo </v>
      </c>
      <c r="U92" s="11">
        <f t="shared" si="19"/>
        <v>0</v>
      </c>
      <c r="V92" s="12" t="str">
        <f t="shared" si="19"/>
        <v xml:space="preserve">Abdutor </v>
      </c>
      <c r="W92" s="11">
        <f t="shared" si="19"/>
        <v>0</v>
      </c>
      <c r="X92" s="12" t="str">
        <f t="shared" si="19"/>
        <v xml:space="preserve">Adutor </v>
      </c>
      <c r="Y92" s="11">
        <f t="shared" si="19"/>
        <v>0</v>
      </c>
      <c r="Z92" s="12" t="str">
        <f t="shared" si="19"/>
        <v>Coxa (Ant)</v>
      </c>
      <c r="AA92" s="11">
        <f t="shared" si="19"/>
        <v>0</v>
      </c>
      <c r="AB92" s="12" t="str">
        <f t="shared" si="19"/>
        <v>Coxa (Pos)</v>
      </c>
      <c r="AC92" s="11">
        <f t="shared" si="19"/>
        <v>0</v>
      </c>
      <c r="AD92" s="12" t="str">
        <f t="shared" si="19"/>
        <v>Perna</v>
      </c>
      <c r="AE92" s="11">
        <f t="shared" si="19"/>
        <v>0</v>
      </c>
      <c r="AF92" s="12" t="str">
        <f t="shared" si="19"/>
        <v>Abdominal</v>
      </c>
      <c r="AG92" s="11">
        <f t="shared" si="19"/>
        <v>0</v>
      </c>
    </row>
    <row r="93" spans="1:33" x14ac:dyDescent="0.25">
      <c r="A93" s="344"/>
      <c r="B93" s="11">
        <f t="shared" si="17"/>
        <v>0</v>
      </c>
      <c r="C93" s="11" t="str">
        <f t="shared" si="18"/>
        <v xml:space="preserve"> </v>
      </c>
      <c r="D93" s="11" t="str">
        <f t="shared" si="19"/>
        <v xml:space="preserve">Trapézio </v>
      </c>
      <c r="E93" s="11">
        <f t="shared" si="19"/>
        <v>0</v>
      </c>
      <c r="F93" s="11" t="str">
        <f t="shared" si="19"/>
        <v>Ombro (Cla/Acr)</v>
      </c>
      <c r="G93" s="11">
        <f t="shared" si="19"/>
        <v>0</v>
      </c>
      <c r="H93" s="12" t="str">
        <f t="shared" si="19"/>
        <v>Ombro (Esp)</v>
      </c>
      <c r="I93" s="11">
        <f t="shared" si="19"/>
        <v>0</v>
      </c>
      <c r="J93" s="12" t="str">
        <f t="shared" si="19"/>
        <v>Costa</v>
      </c>
      <c r="K93" s="11">
        <f t="shared" si="19"/>
        <v>0</v>
      </c>
      <c r="L93" s="12" t="str">
        <f t="shared" si="19"/>
        <v>Peito</v>
      </c>
      <c r="M93" s="11">
        <f t="shared" si="19"/>
        <v>0</v>
      </c>
      <c r="N93" s="12" t="str">
        <f t="shared" si="19"/>
        <v>Bíceps</v>
      </c>
      <c r="O93" s="11">
        <f t="shared" si="19"/>
        <v>0</v>
      </c>
      <c r="P93" s="12" t="str">
        <f t="shared" si="19"/>
        <v>Tríceps</v>
      </c>
      <c r="Q93" s="11">
        <f t="shared" si="19"/>
        <v>0</v>
      </c>
      <c r="R93" s="11" t="str">
        <f t="shared" si="19"/>
        <v>AnteBraço</v>
      </c>
      <c r="S93" s="11">
        <f t="shared" si="19"/>
        <v>0</v>
      </c>
      <c r="T93" s="11" t="str">
        <f t="shared" si="19"/>
        <v xml:space="preserve">Glúteo </v>
      </c>
      <c r="U93" s="11">
        <f t="shared" si="19"/>
        <v>0</v>
      </c>
      <c r="V93" s="12" t="str">
        <f t="shared" si="19"/>
        <v xml:space="preserve">Abdutor </v>
      </c>
      <c r="W93" s="11">
        <f t="shared" si="19"/>
        <v>0</v>
      </c>
      <c r="X93" s="12" t="str">
        <f t="shared" si="19"/>
        <v xml:space="preserve">Adutor </v>
      </c>
      <c r="Y93" s="11">
        <f t="shared" si="19"/>
        <v>0</v>
      </c>
      <c r="Z93" s="12" t="str">
        <f t="shared" si="19"/>
        <v>Coxa (Ant)</v>
      </c>
      <c r="AA93" s="11">
        <f t="shared" si="19"/>
        <v>0</v>
      </c>
      <c r="AB93" s="12" t="str">
        <f t="shared" si="19"/>
        <v>Coxa (Pos)</v>
      </c>
      <c r="AC93" s="11">
        <f t="shared" si="19"/>
        <v>0</v>
      </c>
      <c r="AD93" s="12" t="str">
        <f t="shared" si="19"/>
        <v>Perna</v>
      </c>
      <c r="AE93" s="11">
        <f t="shared" si="19"/>
        <v>0</v>
      </c>
      <c r="AF93" s="12" t="str">
        <f t="shared" si="19"/>
        <v>Abdominal</v>
      </c>
      <c r="AG93" s="11">
        <f t="shared" si="19"/>
        <v>0</v>
      </c>
    </row>
    <row r="94" spans="1:33" x14ac:dyDescent="0.25">
      <c r="A94" s="344"/>
      <c r="B94" s="11">
        <f t="shared" si="17"/>
        <v>0</v>
      </c>
      <c r="C94" s="11" t="str">
        <f t="shared" si="18"/>
        <v xml:space="preserve"> </v>
      </c>
      <c r="D94" s="11" t="str">
        <f t="shared" si="19"/>
        <v xml:space="preserve">Trapézio </v>
      </c>
      <c r="E94" s="11">
        <f t="shared" si="19"/>
        <v>0</v>
      </c>
      <c r="F94" s="11" t="str">
        <f t="shared" si="19"/>
        <v>Ombro (Cla/Acr)</v>
      </c>
      <c r="G94" s="11">
        <f t="shared" si="19"/>
        <v>0</v>
      </c>
      <c r="H94" s="12" t="str">
        <f t="shared" si="19"/>
        <v>Ombro (Esp)</v>
      </c>
      <c r="I94" s="11">
        <f t="shared" si="19"/>
        <v>0</v>
      </c>
      <c r="J94" s="12" t="str">
        <f t="shared" si="19"/>
        <v>Costa</v>
      </c>
      <c r="K94" s="11">
        <f t="shared" si="19"/>
        <v>0</v>
      </c>
      <c r="L94" s="12" t="str">
        <f t="shared" si="19"/>
        <v>Peito</v>
      </c>
      <c r="M94" s="11">
        <f t="shared" si="19"/>
        <v>0</v>
      </c>
      <c r="N94" s="12" t="str">
        <f t="shared" si="19"/>
        <v>Bíceps</v>
      </c>
      <c r="O94" s="11">
        <f t="shared" si="19"/>
        <v>0</v>
      </c>
      <c r="P94" s="12" t="str">
        <f t="shared" si="19"/>
        <v>Tríceps</v>
      </c>
      <c r="Q94" s="11">
        <f t="shared" si="19"/>
        <v>0</v>
      </c>
      <c r="R94" s="11" t="str">
        <f t="shared" si="19"/>
        <v>AnteBraço</v>
      </c>
      <c r="S94" s="11">
        <f t="shared" si="19"/>
        <v>0</v>
      </c>
      <c r="T94" s="11" t="str">
        <f t="shared" si="19"/>
        <v xml:space="preserve">Glúteo </v>
      </c>
      <c r="U94" s="11">
        <f t="shared" si="19"/>
        <v>0</v>
      </c>
      <c r="V94" s="12" t="str">
        <f t="shared" si="19"/>
        <v xml:space="preserve">Abdutor </v>
      </c>
      <c r="W94" s="11">
        <f t="shared" si="19"/>
        <v>0</v>
      </c>
      <c r="X94" s="12" t="str">
        <f t="shared" si="19"/>
        <v xml:space="preserve">Adutor </v>
      </c>
      <c r="Y94" s="11">
        <f t="shared" si="19"/>
        <v>0</v>
      </c>
      <c r="Z94" s="12" t="str">
        <f t="shared" si="19"/>
        <v>Coxa (Ant)</v>
      </c>
      <c r="AA94" s="11">
        <f t="shared" si="19"/>
        <v>0</v>
      </c>
      <c r="AB94" s="12" t="str">
        <f t="shared" si="19"/>
        <v>Coxa (Pos)</v>
      </c>
      <c r="AC94" s="11">
        <f t="shared" si="19"/>
        <v>0</v>
      </c>
      <c r="AD94" s="12" t="str">
        <f t="shared" si="19"/>
        <v>Perna</v>
      </c>
      <c r="AE94" s="11">
        <f t="shared" si="19"/>
        <v>0</v>
      </c>
      <c r="AF94" s="12" t="str">
        <f t="shared" si="19"/>
        <v>Abdominal</v>
      </c>
      <c r="AG94" s="11">
        <f t="shared" si="19"/>
        <v>0</v>
      </c>
    </row>
    <row r="95" spans="1:33" x14ac:dyDescent="0.25">
      <c r="A95" s="344"/>
      <c r="B95" s="11">
        <f t="shared" si="17"/>
        <v>0</v>
      </c>
      <c r="C95" s="11" t="str">
        <f t="shared" si="18"/>
        <v xml:space="preserve"> </v>
      </c>
      <c r="D95" s="11" t="str">
        <f t="shared" si="19"/>
        <v xml:space="preserve">Trapézio </v>
      </c>
      <c r="E95" s="11">
        <f t="shared" si="19"/>
        <v>0</v>
      </c>
      <c r="F95" s="11" t="str">
        <f t="shared" si="19"/>
        <v>Ombro (Cla/Acr)</v>
      </c>
      <c r="G95" s="11">
        <f t="shared" si="19"/>
        <v>0</v>
      </c>
      <c r="H95" s="12" t="str">
        <f t="shared" si="19"/>
        <v>Ombro (Esp)</v>
      </c>
      <c r="I95" s="11">
        <f t="shared" si="19"/>
        <v>0</v>
      </c>
      <c r="J95" s="12" t="str">
        <f t="shared" si="19"/>
        <v>Costa</v>
      </c>
      <c r="K95" s="11">
        <f t="shared" si="19"/>
        <v>0</v>
      </c>
      <c r="L95" s="12" t="str">
        <f t="shared" si="19"/>
        <v>Peito</v>
      </c>
      <c r="M95" s="11">
        <f t="shared" si="19"/>
        <v>0</v>
      </c>
      <c r="N95" s="12" t="str">
        <f t="shared" si="19"/>
        <v>Bíceps</v>
      </c>
      <c r="O95" s="11">
        <f t="shared" si="19"/>
        <v>0</v>
      </c>
      <c r="P95" s="12" t="str">
        <f t="shared" si="19"/>
        <v>Tríceps</v>
      </c>
      <c r="Q95" s="11">
        <f t="shared" si="19"/>
        <v>0</v>
      </c>
      <c r="R95" s="11" t="str">
        <f t="shared" si="19"/>
        <v>AnteBraço</v>
      </c>
      <c r="S95" s="11">
        <f t="shared" si="19"/>
        <v>0</v>
      </c>
      <c r="T95" s="11" t="str">
        <f t="shared" si="19"/>
        <v xml:space="preserve">Glúteo </v>
      </c>
      <c r="U95" s="11">
        <f t="shared" si="19"/>
        <v>0</v>
      </c>
      <c r="V95" s="12" t="str">
        <f t="shared" si="19"/>
        <v xml:space="preserve">Abdutor </v>
      </c>
      <c r="W95" s="11">
        <f t="shared" si="19"/>
        <v>0</v>
      </c>
      <c r="X95" s="12" t="str">
        <f t="shared" si="19"/>
        <v xml:space="preserve">Adutor </v>
      </c>
      <c r="Y95" s="11">
        <f t="shared" si="19"/>
        <v>0</v>
      </c>
      <c r="Z95" s="12" t="str">
        <f t="shared" si="19"/>
        <v>Coxa (Ant)</v>
      </c>
      <c r="AA95" s="11">
        <f t="shared" si="19"/>
        <v>0</v>
      </c>
      <c r="AB95" s="12" t="str">
        <f t="shared" si="19"/>
        <v>Coxa (Pos)</v>
      </c>
      <c r="AC95" s="11">
        <f t="shared" si="19"/>
        <v>0</v>
      </c>
      <c r="AD95" s="12" t="str">
        <f t="shared" si="19"/>
        <v>Perna</v>
      </c>
      <c r="AE95" s="11">
        <f t="shared" si="19"/>
        <v>0</v>
      </c>
      <c r="AF95" s="12" t="str">
        <f t="shared" si="19"/>
        <v>Abdominal</v>
      </c>
      <c r="AG95" s="11">
        <f t="shared" si="19"/>
        <v>0</v>
      </c>
    </row>
    <row r="96" spans="1:33" x14ac:dyDescent="0.25">
      <c r="A96" s="344"/>
      <c r="B96" s="11">
        <f t="shared" si="17"/>
        <v>0</v>
      </c>
      <c r="C96" s="11" t="str">
        <f t="shared" si="18"/>
        <v xml:space="preserve"> </v>
      </c>
      <c r="D96" s="11" t="str">
        <f t="shared" si="19"/>
        <v xml:space="preserve">Trapézio </v>
      </c>
      <c r="E96" s="11">
        <f t="shared" si="19"/>
        <v>0</v>
      </c>
      <c r="F96" s="11" t="str">
        <f t="shared" si="19"/>
        <v>Ombro (Cla/Acr)</v>
      </c>
      <c r="G96" s="11">
        <f t="shared" si="19"/>
        <v>0</v>
      </c>
      <c r="H96" s="12" t="str">
        <f t="shared" si="19"/>
        <v>Ombro (Esp)</v>
      </c>
      <c r="I96" s="11">
        <f t="shared" si="19"/>
        <v>0</v>
      </c>
      <c r="J96" s="12" t="str">
        <f t="shared" si="19"/>
        <v>Costa</v>
      </c>
      <c r="K96" s="11">
        <f t="shared" si="19"/>
        <v>0</v>
      </c>
      <c r="L96" s="12" t="str">
        <f t="shared" si="19"/>
        <v>Peito</v>
      </c>
      <c r="M96" s="11">
        <f t="shared" si="19"/>
        <v>0</v>
      </c>
      <c r="N96" s="12" t="str">
        <f t="shared" si="19"/>
        <v>Bíceps</v>
      </c>
      <c r="O96" s="11">
        <f t="shared" si="19"/>
        <v>0</v>
      </c>
      <c r="P96" s="12" t="str">
        <f t="shared" si="19"/>
        <v>Tríceps</v>
      </c>
      <c r="Q96" s="11">
        <f t="shared" si="19"/>
        <v>0</v>
      </c>
      <c r="R96" s="11" t="str">
        <f t="shared" si="19"/>
        <v>AnteBraço</v>
      </c>
      <c r="S96" s="11">
        <f t="shared" si="19"/>
        <v>0</v>
      </c>
      <c r="T96" s="11" t="str">
        <f t="shared" si="19"/>
        <v xml:space="preserve">Glúteo </v>
      </c>
      <c r="U96" s="11">
        <f t="shared" si="19"/>
        <v>0</v>
      </c>
      <c r="V96" s="12" t="str">
        <f t="shared" si="19"/>
        <v xml:space="preserve">Abdutor </v>
      </c>
      <c r="W96" s="11">
        <f t="shared" si="19"/>
        <v>0</v>
      </c>
      <c r="X96" s="12" t="str">
        <f t="shared" si="19"/>
        <v xml:space="preserve">Adutor </v>
      </c>
      <c r="Y96" s="11">
        <f t="shared" si="19"/>
        <v>0</v>
      </c>
      <c r="Z96" s="12" t="str">
        <f t="shared" si="19"/>
        <v>Coxa (Ant)</v>
      </c>
      <c r="AA96" s="11">
        <f t="shared" si="19"/>
        <v>0</v>
      </c>
      <c r="AB96" s="12" t="str">
        <f t="shared" si="19"/>
        <v>Coxa (Pos)</v>
      </c>
      <c r="AC96" s="11">
        <f t="shared" si="19"/>
        <v>0</v>
      </c>
      <c r="AD96" s="12" t="str">
        <f t="shared" si="19"/>
        <v>Perna</v>
      </c>
      <c r="AE96" s="11">
        <f t="shared" si="19"/>
        <v>0</v>
      </c>
      <c r="AF96" s="12" t="str">
        <f t="shared" si="19"/>
        <v>Abdominal</v>
      </c>
      <c r="AG96" s="11">
        <f t="shared" si="19"/>
        <v>0</v>
      </c>
    </row>
    <row r="97" spans="1:33" x14ac:dyDescent="0.25">
      <c r="A97" s="344"/>
      <c r="B97" s="11">
        <f t="shared" si="17"/>
        <v>0</v>
      </c>
      <c r="C97" s="11" t="str">
        <f t="shared" si="18"/>
        <v xml:space="preserve"> </v>
      </c>
      <c r="D97" s="11" t="str">
        <f t="shared" si="19"/>
        <v xml:space="preserve">Trapézio </v>
      </c>
      <c r="E97" s="11">
        <f t="shared" si="19"/>
        <v>0</v>
      </c>
      <c r="F97" s="11" t="str">
        <f t="shared" si="19"/>
        <v>Ombro (Cla/Acr)</v>
      </c>
      <c r="G97" s="11">
        <f t="shared" si="19"/>
        <v>0</v>
      </c>
      <c r="H97" s="12" t="str">
        <f t="shared" si="19"/>
        <v>Ombro (Esp)</v>
      </c>
      <c r="I97" s="11">
        <f t="shared" si="19"/>
        <v>0</v>
      </c>
      <c r="J97" s="12" t="str">
        <f t="shared" si="19"/>
        <v>Costa</v>
      </c>
      <c r="K97" s="11">
        <f t="shared" si="19"/>
        <v>0</v>
      </c>
      <c r="L97" s="12" t="str">
        <f t="shared" si="19"/>
        <v>Peito</v>
      </c>
      <c r="M97" s="11">
        <f t="shared" si="19"/>
        <v>0</v>
      </c>
      <c r="N97" s="12" t="str">
        <f t="shared" si="19"/>
        <v>Bíceps</v>
      </c>
      <c r="O97" s="11">
        <f t="shared" si="19"/>
        <v>0</v>
      </c>
      <c r="P97" s="12" t="str">
        <f t="shared" si="19"/>
        <v>Tríceps</v>
      </c>
      <c r="Q97" s="11">
        <f t="shared" si="19"/>
        <v>0</v>
      </c>
      <c r="R97" s="11" t="str">
        <f t="shared" si="19"/>
        <v>AnteBraço</v>
      </c>
      <c r="S97" s="11">
        <f t="shared" si="19"/>
        <v>0</v>
      </c>
      <c r="T97" s="11" t="str">
        <f t="shared" si="19"/>
        <v xml:space="preserve">Glúteo </v>
      </c>
      <c r="U97" s="11">
        <f t="shared" si="19"/>
        <v>0</v>
      </c>
      <c r="V97" s="12" t="str">
        <f t="shared" si="19"/>
        <v xml:space="preserve">Abdutor </v>
      </c>
      <c r="W97" s="11">
        <f t="shared" si="19"/>
        <v>0</v>
      </c>
      <c r="X97" s="12" t="str">
        <f t="shared" si="19"/>
        <v xml:space="preserve">Adutor </v>
      </c>
      <c r="Y97" s="11">
        <f t="shared" si="19"/>
        <v>0</v>
      </c>
      <c r="Z97" s="12" t="str">
        <f t="shared" si="19"/>
        <v>Coxa (Ant)</v>
      </c>
      <c r="AA97" s="11">
        <f t="shared" si="19"/>
        <v>0</v>
      </c>
      <c r="AB97" s="12" t="str">
        <f t="shared" si="19"/>
        <v>Coxa (Pos)</v>
      </c>
      <c r="AC97" s="11">
        <f t="shared" si="19"/>
        <v>0</v>
      </c>
      <c r="AD97" s="12" t="str">
        <f t="shared" si="19"/>
        <v>Perna</v>
      </c>
      <c r="AE97" s="11">
        <f t="shared" si="19"/>
        <v>0</v>
      </c>
      <c r="AF97" s="12" t="str">
        <f t="shared" si="19"/>
        <v>Abdominal</v>
      </c>
      <c r="AG97" s="11">
        <f t="shared" si="19"/>
        <v>0</v>
      </c>
    </row>
    <row r="98" spans="1:33" x14ac:dyDescent="0.25">
      <c r="A98" s="344"/>
      <c r="B98" s="11">
        <f t="shared" si="17"/>
        <v>0</v>
      </c>
      <c r="C98" s="11" t="str">
        <f t="shared" si="18"/>
        <v xml:space="preserve"> </v>
      </c>
      <c r="D98" s="11" t="str">
        <f t="shared" si="19"/>
        <v xml:space="preserve">Trapézio </v>
      </c>
      <c r="E98" s="11">
        <f t="shared" si="19"/>
        <v>0</v>
      </c>
      <c r="F98" s="11" t="str">
        <f t="shared" si="19"/>
        <v>Ombro (Cla/Acr)</v>
      </c>
      <c r="G98" s="11">
        <f t="shared" si="19"/>
        <v>0</v>
      </c>
      <c r="H98" s="12" t="str">
        <f t="shared" si="19"/>
        <v>Ombro (Esp)</v>
      </c>
      <c r="I98" s="11">
        <f t="shared" si="19"/>
        <v>0</v>
      </c>
      <c r="J98" s="12" t="str">
        <f t="shared" si="19"/>
        <v>Costa</v>
      </c>
      <c r="K98" s="11">
        <f t="shared" si="19"/>
        <v>0</v>
      </c>
      <c r="L98" s="12" t="str">
        <f t="shared" si="19"/>
        <v>Peito</v>
      </c>
      <c r="M98" s="11">
        <f t="shared" si="19"/>
        <v>0</v>
      </c>
      <c r="N98" s="12" t="str">
        <f t="shared" si="19"/>
        <v>Bíceps</v>
      </c>
      <c r="O98" s="11">
        <f t="shared" si="19"/>
        <v>0</v>
      </c>
      <c r="P98" s="12" t="str">
        <f t="shared" si="19"/>
        <v>Tríceps</v>
      </c>
      <c r="Q98" s="11">
        <f t="shared" si="19"/>
        <v>0</v>
      </c>
      <c r="R98" s="11" t="str">
        <f t="shared" si="19"/>
        <v>AnteBraço</v>
      </c>
      <c r="S98" s="11">
        <f t="shared" si="19"/>
        <v>0</v>
      </c>
      <c r="T98" s="11" t="str">
        <f t="shared" si="19"/>
        <v xml:space="preserve">Glúteo </v>
      </c>
      <c r="U98" s="11">
        <f t="shared" si="19"/>
        <v>0</v>
      </c>
      <c r="V98" s="12" t="str">
        <f t="shared" si="19"/>
        <v xml:space="preserve">Abdutor </v>
      </c>
      <c r="W98" s="11">
        <f t="shared" si="19"/>
        <v>0</v>
      </c>
      <c r="X98" s="12" t="str">
        <f t="shared" si="19"/>
        <v xml:space="preserve">Adutor </v>
      </c>
      <c r="Y98" s="11">
        <f t="shared" si="19"/>
        <v>0</v>
      </c>
      <c r="Z98" s="12" t="str">
        <f t="shared" si="19"/>
        <v>Coxa (Ant)</v>
      </c>
      <c r="AA98" s="11">
        <f t="shared" si="19"/>
        <v>0</v>
      </c>
      <c r="AB98" s="12" t="str">
        <f t="shared" si="19"/>
        <v>Coxa (Pos)</v>
      </c>
      <c r="AC98" s="11">
        <f t="shared" si="19"/>
        <v>0</v>
      </c>
      <c r="AD98" s="12" t="str">
        <f t="shared" si="19"/>
        <v>Perna</v>
      </c>
      <c r="AE98" s="11">
        <f t="shared" si="19"/>
        <v>0</v>
      </c>
      <c r="AF98" s="12" t="str">
        <f t="shared" si="19"/>
        <v>Abdominal</v>
      </c>
      <c r="AG98" s="11">
        <f t="shared" si="19"/>
        <v>0</v>
      </c>
    </row>
    <row r="99" spans="1:33" x14ac:dyDescent="0.25">
      <c r="A99" s="344"/>
      <c r="B99" s="11">
        <f t="shared" si="17"/>
        <v>0</v>
      </c>
      <c r="C99" s="11" t="str">
        <f t="shared" si="18"/>
        <v xml:space="preserve"> </v>
      </c>
      <c r="D99" s="11" t="str">
        <f t="shared" si="19"/>
        <v xml:space="preserve">Trapézio </v>
      </c>
      <c r="E99" s="11">
        <f t="shared" si="19"/>
        <v>0</v>
      </c>
      <c r="F99" s="11" t="str">
        <f t="shared" si="19"/>
        <v>Ombro (Cla/Acr)</v>
      </c>
      <c r="G99" s="11">
        <f t="shared" si="19"/>
        <v>0</v>
      </c>
      <c r="H99" s="12" t="str">
        <f t="shared" si="19"/>
        <v>Ombro (Esp)</v>
      </c>
      <c r="I99" s="11">
        <f t="shared" si="19"/>
        <v>0</v>
      </c>
      <c r="J99" s="12" t="str">
        <f t="shared" si="19"/>
        <v>Costa</v>
      </c>
      <c r="K99" s="11">
        <f t="shared" si="19"/>
        <v>0</v>
      </c>
      <c r="L99" s="12" t="str">
        <f t="shared" si="19"/>
        <v>Peito</v>
      </c>
      <c r="M99" s="11">
        <f t="shared" si="19"/>
        <v>0</v>
      </c>
      <c r="N99" s="12" t="str">
        <f t="shared" si="19"/>
        <v>Bíceps</v>
      </c>
      <c r="O99" s="11">
        <f t="shared" si="19"/>
        <v>0</v>
      </c>
      <c r="P99" s="12" t="str">
        <f t="shared" si="19"/>
        <v>Tríceps</v>
      </c>
      <c r="Q99" s="11">
        <f t="shared" si="19"/>
        <v>0</v>
      </c>
      <c r="R99" s="11" t="str">
        <f t="shared" si="19"/>
        <v>AnteBraço</v>
      </c>
      <c r="S99" s="11">
        <f t="shared" si="19"/>
        <v>0</v>
      </c>
      <c r="T99" s="11" t="str">
        <f t="shared" si="19"/>
        <v xml:space="preserve">Glúteo </v>
      </c>
      <c r="U99" s="11">
        <f t="shared" si="19"/>
        <v>0</v>
      </c>
      <c r="V99" s="12" t="str">
        <f t="shared" si="19"/>
        <v xml:space="preserve">Abdutor </v>
      </c>
      <c r="W99" s="11">
        <f t="shared" si="19"/>
        <v>0</v>
      </c>
      <c r="X99" s="12" t="str">
        <f t="shared" si="19"/>
        <v xml:space="preserve">Adutor </v>
      </c>
      <c r="Y99" s="11">
        <f t="shared" si="19"/>
        <v>0</v>
      </c>
      <c r="Z99" s="12" t="str">
        <f t="shared" si="19"/>
        <v>Coxa (Ant)</v>
      </c>
      <c r="AA99" s="11">
        <f t="shared" si="19"/>
        <v>0</v>
      </c>
      <c r="AB99" s="12" t="str">
        <f t="shared" si="19"/>
        <v>Coxa (Pos)</v>
      </c>
      <c r="AC99" s="11">
        <f t="shared" si="19"/>
        <v>0</v>
      </c>
      <c r="AD99" s="12" t="str">
        <f t="shared" si="19"/>
        <v>Perna</v>
      </c>
      <c r="AE99" s="11">
        <f t="shared" si="19"/>
        <v>0</v>
      </c>
      <c r="AF99" s="12" t="str">
        <f t="shared" si="19"/>
        <v>Abdominal</v>
      </c>
      <c r="AG99" s="11">
        <f t="shared" si="19"/>
        <v>0</v>
      </c>
    </row>
    <row r="100" spans="1:33" x14ac:dyDescent="0.25">
      <c r="A100" s="344"/>
      <c r="B100" s="11">
        <f t="shared" si="17"/>
        <v>0</v>
      </c>
      <c r="C100" s="11" t="str">
        <f t="shared" si="18"/>
        <v xml:space="preserve"> </v>
      </c>
      <c r="D100" s="11" t="str">
        <f t="shared" si="19"/>
        <v xml:space="preserve">Trapézio </v>
      </c>
      <c r="E100" s="11">
        <f t="shared" si="19"/>
        <v>0</v>
      </c>
      <c r="F100" s="11" t="str">
        <f t="shared" si="19"/>
        <v>Ombro (Cla/Acr)</v>
      </c>
      <c r="G100" s="11">
        <f t="shared" si="19"/>
        <v>0</v>
      </c>
      <c r="H100" s="12" t="str">
        <f t="shared" si="19"/>
        <v>Ombro (Esp)</v>
      </c>
      <c r="I100" s="11">
        <f t="shared" si="19"/>
        <v>0</v>
      </c>
      <c r="J100" s="12" t="str">
        <f t="shared" si="19"/>
        <v>Costa</v>
      </c>
      <c r="K100" s="11">
        <f t="shared" si="19"/>
        <v>0</v>
      </c>
      <c r="L100" s="12" t="str">
        <f t="shared" si="19"/>
        <v>Peito</v>
      </c>
      <c r="M100" s="11">
        <f t="shared" si="19"/>
        <v>0</v>
      </c>
      <c r="N100" s="12" t="str">
        <f t="shared" si="19"/>
        <v>Bíceps</v>
      </c>
      <c r="O100" s="11">
        <f t="shared" si="19"/>
        <v>0</v>
      </c>
      <c r="P100" s="12" t="str">
        <f t="shared" si="19"/>
        <v>Tríceps</v>
      </c>
      <c r="Q100" s="11">
        <f t="shared" si="19"/>
        <v>0</v>
      </c>
      <c r="R100" s="11" t="str">
        <f t="shared" si="19"/>
        <v>AnteBraço</v>
      </c>
      <c r="S100" s="11">
        <f t="shared" si="19"/>
        <v>0</v>
      </c>
      <c r="T100" s="11" t="str">
        <f t="shared" si="19"/>
        <v xml:space="preserve">Glúteo </v>
      </c>
      <c r="U100" s="11">
        <f t="shared" si="19"/>
        <v>0</v>
      </c>
      <c r="V100" s="12" t="str">
        <f t="shared" si="19"/>
        <v xml:space="preserve">Abdutor </v>
      </c>
      <c r="W100" s="11">
        <f t="shared" si="19"/>
        <v>0</v>
      </c>
      <c r="X100" s="12" t="str">
        <f t="shared" si="19"/>
        <v xml:space="preserve">Adutor </v>
      </c>
      <c r="Y100" s="11">
        <f t="shared" si="19"/>
        <v>0</v>
      </c>
      <c r="Z100" s="12" t="str">
        <f t="shared" si="19"/>
        <v>Coxa (Ant)</v>
      </c>
      <c r="AA100" s="11">
        <f t="shared" si="19"/>
        <v>0</v>
      </c>
      <c r="AB100" s="12" t="str">
        <f t="shared" si="19"/>
        <v>Coxa (Pos)</v>
      </c>
      <c r="AC100" s="11">
        <f t="shared" si="19"/>
        <v>0</v>
      </c>
      <c r="AD100" s="12" t="str">
        <f t="shared" si="19"/>
        <v>Perna</v>
      </c>
      <c r="AE100" s="11">
        <f t="shared" si="19"/>
        <v>0</v>
      </c>
      <c r="AF100" s="12" t="str">
        <f t="shared" si="19"/>
        <v>Abdominal</v>
      </c>
      <c r="AG100" s="11">
        <f t="shared" si="19"/>
        <v>0</v>
      </c>
    </row>
    <row r="101" spans="1:3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:33" x14ac:dyDescent="0.25">
      <c r="A102" s="11" t="s">
        <v>40</v>
      </c>
      <c r="B102" s="11" t="s">
        <v>41</v>
      </c>
      <c r="C102" s="11"/>
      <c r="D102" s="341" t="str">
        <f>D82</f>
        <v xml:space="preserve">Trapézio </v>
      </c>
      <c r="E102" s="341"/>
      <c r="F102" s="341" t="str">
        <f>F82</f>
        <v>Ombro (Cla/Acr)</v>
      </c>
      <c r="G102" s="341"/>
      <c r="H102" s="341" t="str">
        <f>H82</f>
        <v>Ombro (Esp)</v>
      </c>
      <c r="I102" s="341"/>
      <c r="J102" s="341" t="str">
        <f>J82</f>
        <v>Costa</v>
      </c>
      <c r="K102" s="341"/>
      <c r="L102" s="341" t="str">
        <f>L82</f>
        <v>Peito</v>
      </c>
      <c r="M102" s="341"/>
      <c r="N102" s="341" t="str">
        <f>N82</f>
        <v>Bíceps</v>
      </c>
      <c r="O102" s="341"/>
      <c r="P102" s="341" t="str">
        <f>P82</f>
        <v>Tríceps</v>
      </c>
      <c r="Q102" s="341"/>
      <c r="R102" s="341" t="str">
        <f>R82</f>
        <v>AnteBraço</v>
      </c>
      <c r="S102" s="341"/>
      <c r="T102" s="341" t="str">
        <f>T82</f>
        <v xml:space="preserve">Glúteo </v>
      </c>
      <c r="U102" s="341"/>
      <c r="V102" s="341" t="str">
        <f>V82</f>
        <v xml:space="preserve">Abdutor </v>
      </c>
      <c r="W102" s="341"/>
      <c r="X102" s="341" t="str">
        <f>X82</f>
        <v xml:space="preserve">Adutor </v>
      </c>
      <c r="Y102" s="341"/>
      <c r="Z102" s="341" t="str">
        <f>Z82</f>
        <v>Coxa (Ant)</v>
      </c>
      <c r="AA102" s="341"/>
      <c r="AB102" s="341" t="str">
        <f>AB82</f>
        <v>Coxa (Pos)</v>
      </c>
      <c r="AC102" s="341"/>
      <c r="AD102" s="341" t="str">
        <f>AD82</f>
        <v>Perna</v>
      </c>
      <c r="AE102" s="341"/>
      <c r="AF102" s="341" t="str">
        <f>AF82</f>
        <v>Abdominal</v>
      </c>
      <c r="AG102" s="341"/>
    </row>
    <row r="103" spans="1:33" x14ac:dyDescent="0.25">
      <c r="A103" s="11"/>
      <c r="B103" s="343">
        <f>Planilha!D180</f>
        <v>0</v>
      </c>
      <c r="C103" s="343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</row>
    <row r="104" spans="1:33" x14ac:dyDescent="0.25">
      <c r="A104" s="344">
        <v>6</v>
      </c>
      <c r="B104" s="11">
        <f>B103</f>
        <v>0</v>
      </c>
      <c r="C104" s="11" t="str">
        <f>IF(AND(B104=D104),E104,IF(AND(B104=F104),G104,IF(AND(B104=H104),I104,IF(AND(B104=J104),K104,IF(AND(B104=L104),M104,IF(AND(B104=N104),O104,IF(AND(B104=P104),Q104,IF(AND(B104=R104),S104,IF(AND(B104=T104),U104,IF(AND(B104=V104),W104,IF(AND(B104=X104),Y104,IF(AND(B104=Z104),AA104,IF(AND(B104=AB104),AC104,IF(AND(B104=AD104),AE104,IF(AND(B104=AF104),AG104," ")))))))))))))))</f>
        <v xml:space="preserve"> </v>
      </c>
      <c r="D104" s="11" t="str">
        <f t="shared" ref="D104:AG112" si="20">D84</f>
        <v xml:space="preserve">Trapézio </v>
      </c>
      <c r="E104" s="11" t="str">
        <f t="shared" si="20"/>
        <v>Elevação de ombros</v>
      </c>
      <c r="F104" s="11" t="str">
        <f t="shared" si="20"/>
        <v>Ombro (Cla/Acr)</v>
      </c>
      <c r="G104" s="11" t="str">
        <f t="shared" si="20"/>
        <v>Desenvolvimento</v>
      </c>
      <c r="H104" s="12" t="str">
        <f t="shared" si="20"/>
        <v>Ombro (Esp)</v>
      </c>
      <c r="I104" s="11" t="str">
        <f t="shared" si="20"/>
        <v>Voador inv.</v>
      </c>
      <c r="J104" s="12" t="str">
        <f t="shared" si="20"/>
        <v>Costa</v>
      </c>
      <c r="K104" s="11" t="str">
        <f t="shared" si="20"/>
        <v>Puxada à frente</v>
      </c>
      <c r="L104" s="12" t="str">
        <f t="shared" si="20"/>
        <v>Peito</v>
      </c>
      <c r="M104" s="11" t="str">
        <f t="shared" si="20"/>
        <v>Supino</v>
      </c>
      <c r="N104" s="12" t="str">
        <f t="shared" si="20"/>
        <v>Bíceps</v>
      </c>
      <c r="O104" s="11" t="str">
        <f t="shared" si="20"/>
        <v>Rosca direta</v>
      </c>
      <c r="P104" s="12" t="str">
        <f t="shared" si="20"/>
        <v>Tríceps</v>
      </c>
      <c r="Q104" s="11" t="str">
        <f t="shared" si="20"/>
        <v>Rosca testa</v>
      </c>
      <c r="R104" s="11" t="str">
        <f t="shared" si="20"/>
        <v>AnteBraço</v>
      </c>
      <c r="S104" s="11" t="str">
        <f t="shared" si="20"/>
        <v>Rosca punho</v>
      </c>
      <c r="T104" s="11" t="str">
        <f t="shared" si="20"/>
        <v xml:space="preserve">Glúteo </v>
      </c>
      <c r="U104" s="11" t="str">
        <f t="shared" si="20"/>
        <v>Glúteo em pé</v>
      </c>
      <c r="V104" s="12" t="str">
        <f t="shared" si="20"/>
        <v xml:space="preserve">Abdutor </v>
      </c>
      <c r="W104" s="11" t="str">
        <f t="shared" si="20"/>
        <v>Abdutor maq.</v>
      </c>
      <c r="X104" s="12" t="str">
        <f t="shared" si="20"/>
        <v xml:space="preserve">Adutor </v>
      </c>
      <c r="Y104" s="11" t="str">
        <f t="shared" si="20"/>
        <v>Adutor maq</v>
      </c>
      <c r="Z104" s="12" t="str">
        <f t="shared" si="20"/>
        <v>Coxa (Ant)</v>
      </c>
      <c r="AA104" s="11" t="str">
        <f t="shared" si="20"/>
        <v>Agachamento</v>
      </c>
      <c r="AB104" s="12" t="str">
        <f t="shared" si="20"/>
        <v>Coxa (Pos)</v>
      </c>
      <c r="AC104" s="11" t="str">
        <f t="shared" si="20"/>
        <v>Stiff</v>
      </c>
      <c r="AD104" s="12" t="str">
        <f t="shared" si="20"/>
        <v>Perna</v>
      </c>
      <c r="AE104" s="11" t="str">
        <f t="shared" si="20"/>
        <v>Gêmeos em pé</v>
      </c>
      <c r="AF104" s="12" t="str">
        <f t="shared" si="20"/>
        <v>Abdominal</v>
      </c>
      <c r="AG104" s="11" t="str">
        <f t="shared" si="20"/>
        <v>Elevação de pernas</v>
      </c>
    </row>
    <row r="105" spans="1:33" x14ac:dyDescent="0.25">
      <c r="A105" s="344"/>
      <c r="B105" s="11">
        <f t="shared" ref="B105:B120" si="21">B104</f>
        <v>0</v>
      </c>
      <c r="C105" s="11" t="str">
        <f t="shared" ref="C105:C120" si="22">IF(AND(B105=D105),E105,IF(AND(B105=F105),G105,IF(AND(B105=H105),I105,IF(AND(B105=J105),K105,IF(AND(B105=L105),M105,IF(AND(B105=N105),O105,IF(AND(B105=P105),Q105,IF(AND(B105=R105),S105,IF(AND(B105=T105),U105,IF(AND(B105=V105),W105,IF(AND(B105=X105),Y105,IF(AND(B105=Z105),AA105,IF(AND(B105=AB105),AC105,IF(AND(B105=AD105),AE105,IF(AND(B105=AF105),AG105," ")))))))))))))))</f>
        <v xml:space="preserve"> </v>
      </c>
      <c r="D105" s="11" t="str">
        <f t="shared" si="20"/>
        <v xml:space="preserve">Trapézio </v>
      </c>
      <c r="E105" s="11" t="str">
        <f t="shared" si="20"/>
        <v>Remada alta</v>
      </c>
      <c r="F105" s="11" t="str">
        <f t="shared" si="20"/>
        <v>Ombro (Cla/Acr)</v>
      </c>
      <c r="G105" s="11" t="str">
        <f t="shared" si="20"/>
        <v>Levantamento lateral</v>
      </c>
      <c r="H105" s="12" t="str">
        <f t="shared" si="20"/>
        <v>Ombro (Esp)</v>
      </c>
      <c r="I105" s="11" t="str">
        <f t="shared" si="20"/>
        <v>Crucifixo inv.</v>
      </c>
      <c r="J105" s="12" t="str">
        <f t="shared" si="20"/>
        <v>Costa</v>
      </c>
      <c r="K105" s="11" t="str">
        <f t="shared" si="20"/>
        <v>Remada sentada</v>
      </c>
      <c r="L105" s="12" t="str">
        <f t="shared" si="20"/>
        <v>Peito</v>
      </c>
      <c r="M105" s="11" t="str">
        <f t="shared" si="20"/>
        <v>Supino inclinado</v>
      </c>
      <c r="N105" s="12" t="str">
        <f t="shared" si="20"/>
        <v>Bíceps</v>
      </c>
      <c r="O105" s="11" t="str">
        <f t="shared" si="20"/>
        <v>Rosca alternada</v>
      </c>
      <c r="P105" s="12" t="str">
        <f t="shared" si="20"/>
        <v>Tríceps</v>
      </c>
      <c r="Q105" s="11" t="str">
        <f t="shared" si="20"/>
        <v>Rosca francesa</v>
      </c>
      <c r="R105" s="11" t="str">
        <f t="shared" si="20"/>
        <v>AnteBraço</v>
      </c>
      <c r="S105" s="11" t="str">
        <f t="shared" si="20"/>
        <v>Rosca punho inv.</v>
      </c>
      <c r="T105" s="11" t="str">
        <f t="shared" si="20"/>
        <v xml:space="preserve">Glúteo </v>
      </c>
      <c r="U105" s="11" t="str">
        <f t="shared" si="20"/>
        <v>Glúteo 4 apoios</v>
      </c>
      <c r="V105" s="12" t="str">
        <f t="shared" si="20"/>
        <v xml:space="preserve">Abdutor </v>
      </c>
      <c r="W105" s="11" t="str">
        <f t="shared" si="20"/>
        <v>Abdutor apo.</v>
      </c>
      <c r="X105" s="12" t="str">
        <f t="shared" si="20"/>
        <v xml:space="preserve">Adutor </v>
      </c>
      <c r="Y105" s="11" t="str">
        <f t="shared" si="20"/>
        <v>Adutor apo.</v>
      </c>
      <c r="Z105" s="12" t="str">
        <f t="shared" si="20"/>
        <v>Coxa (Ant)</v>
      </c>
      <c r="AA105" s="11" t="str">
        <f t="shared" si="20"/>
        <v>Agachamento hack</v>
      </c>
      <c r="AB105" s="12" t="str">
        <f t="shared" si="20"/>
        <v>Coxa (Pos)</v>
      </c>
      <c r="AC105" s="11" t="str">
        <f t="shared" si="20"/>
        <v>Flexão de perna</v>
      </c>
      <c r="AD105" s="12" t="str">
        <f t="shared" si="20"/>
        <v>Perna</v>
      </c>
      <c r="AE105" s="11" t="str">
        <f t="shared" si="20"/>
        <v>Gêmeos sentado</v>
      </c>
      <c r="AF105" s="12" t="str">
        <f t="shared" si="20"/>
        <v>Abdominal</v>
      </c>
      <c r="AG105" s="11" t="str">
        <f t="shared" si="20"/>
        <v>Supra-abdominal</v>
      </c>
    </row>
    <row r="106" spans="1:33" x14ac:dyDescent="0.25">
      <c r="A106" s="344"/>
      <c r="B106" s="11">
        <f t="shared" si="21"/>
        <v>0</v>
      </c>
      <c r="C106" s="11" t="str">
        <f t="shared" si="22"/>
        <v xml:space="preserve"> </v>
      </c>
      <c r="D106" s="11" t="str">
        <f t="shared" si="20"/>
        <v xml:space="preserve">Trapézio </v>
      </c>
      <c r="E106" s="11">
        <f t="shared" si="20"/>
        <v>0</v>
      </c>
      <c r="F106" s="11" t="str">
        <f t="shared" si="20"/>
        <v>Ombro (Cla/Acr)</v>
      </c>
      <c r="G106" s="11" t="str">
        <f t="shared" si="20"/>
        <v>Elevação frontal</v>
      </c>
      <c r="H106" s="12" t="str">
        <f t="shared" si="20"/>
        <v>Ombro (Esp)</v>
      </c>
      <c r="I106" s="11">
        <f t="shared" si="20"/>
        <v>0</v>
      </c>
      <c r="J106" s="12" t="str">
        <f t="shared" si="20"/>
        <v>Costa</v>
      </c>
      <c r="K106" s="11" t="str">
        <f t="shared" si="20"/>
        <v>Remada unilteral</v>
      </c>
      <c r="L106" s="12" t="str">
        <f t="shared" si="20"/>
        <v>Peito</v>
      </c>
      <c r="M106" s="11" t="str">
        <f t="shared" si="20"/>
        <v>Supino declinado</v>
      </c>
      <c r="N106" s="12" t="str">
        <f t="shared" si="20"/>
        <v>Bíceps</v>
      </c>
      <c r="O106" s="11" t="str">
        <f t="shared" si="20"/>
        <v>Rosca concentrada</v>
      </c>
      <c r="P106" s="12" t="str">
        <f t="shared" si="20"/>
        <v>Tríceps</v>
      </c>
      <c r="Q106" s="11" t="str">
        <f t="shared" si="20"/>
        <v>Extensão de cotovelo (cabo)</v>
      </c>
      <c r="R106" s="11" t="str">
        <f t="shared" si="20"/>
        <v>AnteBraço</v>
      </c>
      <c r="S106" s="11" t="str">
        <f t="shared" si="20"/>
        <v>Rosca direta peg. pro.</v>
      </c>
      <c r="T106" s="11" t="str">
        <f t="shared" si="20"/>
        <v xml:space="preserve">Glúteo </v>
      </c>
      <c r="U106" s="11">
        <f t="shared" si="20"/>
        <v>0</v>
      </c>
      <c r="V106" s="12" t="str">
        <f t="shared" si="20"/>
        <v xml:space="preserve">Abdutor </v>
      </c>
      <c r="W106" s="11" t="str">
        <f t="shared" si="20"/>
        <v>Abdutor cabo</v>
      </c>
      <c r="X106" s="12" t="str">
        <f t="shared" si="20"/>
        <v xml:space="preserve">Adutor </v>
      </c>
      <c r="Y106" s="11" t="str">
        <f t="shared" si="20"/>
        <v>Adutor cabo</v>
      </c>
      <c r="Z106" s="12" t="str">
        <f t="shared" si="20"/>
        <v>Coxa (Ant)</v>
      </c>
      <c r="AA106" s="11" t="str">
        <f t="shared" si="20"/>
        <v>Extensão de perna</v>
      </c>
      <c r="AB106" s="12" t="str">
        <f t="shared" si="20"/>
        <v>Coxa (Pos)</v>
      </c>
      <c r="AC106" s="11" t="str">
        <f t="shared" si="20"/>
        <v>Flexora em pé</v>
      </c>
      <c r="AD106" s="12" t="str">
        <f t="shared" si="20"/>
        <v>Perna</v>
      </c>
      <c r="AE106" s="11" t="str">
        <f t="shared" si="20"/>
        <v>Burrinho maq.</v>
      </c>
      <c r="AF106" s="12" t="str">
        <f t="shared" si="20"/>
        <v>Abdominal</v>
      </c>
      <c r="AG106" s="11" t="str">
        <f t="shared" si="20"/>
        <v>Flexão lateral</v>
      </c>
    </row>
    <row r="107" spans="1:33" x14ac:dyDescent="0.25">
      <c r="A107" s="344"/>
      <c r="B107" s="11">
        <f t="shared" si="21"/>
        <v>0</v>
      </c>
      <c r="C107" s="11" t="str">
        <f t="shared" si="22"/>
        <v xml:space="preserve"> </v>
      </c>
      <c r="D107" s="11" t="str">
        <f t="shared" si="20"/>
        <v xml:space="preserve">Trapézio </v>
      </c>
      <c r="E107" s="11">
        <f t="shared" si="20"/>
        <v>0</v>
      </c>
      <c r="F107" s="11" t="str">
        <f t="shared" si="20"/>
        <v>Ombro (Cla/Acr)</v>
      </c>
      <c r="G107" s="11">
        <f t="shared" si="20"/>
        <v>0</v>
      </c>
      <c r="H107" s="12" t="str">
        <f t="shared" si="20"/>
        <v>Ombro (Esp)</v>
      </c>
      <c r="I107" s="11">
        <f t="shared" si="20"/>
        <v>0</v>
      </c>
      <c r="J107" s="12" t="str">
        <f t="shared" si="20"/>
        <v>Costa</v>
      </c>
      <c r="K107" s="11" t="str">
        <f t="shared" si="20"/>
        <v>Remada curvada</v>
      </c>
      <c r="L107" s="12" t="str">
        <f t="shared" si="20"/>
        <v>Peito</v>
      </c>
      <c r="M107" s="11" t="str">
        <f t="shared" si="20"/>
        <v>Crucifixo</v>
      </c>
      <c r="N107" s="12" t="str">
        <f t="shared" si="20"/>
        <v>Bíceps</v>
      </c>
      <c r="O107" s="11" t="str">
        <f t="shared" si="20"/>
        <v>Rosca scott</v>
      </c>
      <c r="P107" s="12" t="str">
        <f t="shared" si="20"/>
        <v>Tríceps</v>
      </c>
      <c r="Q107" s="11">
        <f t="shared" si="20"/>
        <v>0</v>
      </c>
      <c r="R107" s="11" t="str">
        <f t="shared" si="20"/>
        <v>AnteBraço</v>
      </c>
      <c r="S107" s="11" t="str">
        <f t="shared" si="20"/>
        <v>Extensão de cotovelo</v>
      </c>
      <c r="T107" s="11" t="str">
        <f t="shared" si="20"/>
        <v xml:space="preserve">Glúteo </v>
      </c>
      <c r="U107" s="11">
        <f t="shared" si="20"/>
        <v>0</v>
      </c>
      <c r="V107" s="12" t="str">
        <f t="shared" si="20"/>
        <v xml:space="preserve">Abdutor </v>
      </c>
      <c r="W107" s="11">
        <f t="shared" si="20"/>
        <v>0</v>
      </c>
      <c r="X107" s="12" t="str">
        <f t="shared" si="20"/>
        <v xml:space="preserve">Adutor </v>
      </c>
      <c r="Y107" s="11">
        <f t="shared" si="20"/>
        <v>0</v>
      </c>
      <c r="Z107" s="12" t="str">
        <f t="shared" si="20"/>
        <v>Coxa (Ant)</v>
      </c>
      <c r="AA107" s="11" t="str">
        <f t="shared" si="20"/>
        <v>Leg press</v>
      </c>
      <c r="AB107" s="12" t="str">
        <f t="shared" si="20"/>
        <v>Coxa (Pos)</v>
      </c>
      <c r="AC107" s="11" t="str">
        <f t="shared" si="20"/>
        <v>Flexora sentado</v>
      </c>
      <c r="AD107" s="12" t="str">
        <f t="shared" si="20"/>
        <v>Perna</v>
      </c>
      <c r="AE107" s="11" t="str">
        <f t="shared" si="20"/>
        <v>Tibial</v>
      </c>
      <c r="AF107" s="12" t="str">
        <f t="shared" si="20"/>
        <v>Abdominal</v>
      </c>
      <c r="AG107" s="11">
        <f t="shared" si="20"/>
        <v>0</v>
      </c>
    </row>
    <row r="108" spans="1:33" x14ac:dyDescent="0.25">
      <c r="A108" s="344"/>
      <c r="B108" s="11">
        <f t="shared" si="21"/>
        <v>0</v>
      </c>
      <c r="C108" s="11" t="str">
        <f t="shared" si="22"/>
        <v xml:space="preserve"> </v>
      </c>
      <c r="D108" s="11" t="str">
        <f t="shared" si="20"/>
        <v xml:space="preserve">Trapézio </v>
      </c>
      <c r="E108" s="11">
        <f t="shared" si="20"/>
        <v>0</v>
      </c>
      <c r="F108" s="11" t="str">
        <f t="shared" si="20"/>
        <v>Ombro (Cla/Acr)</v>
      </c>
      <c r="G108" s="11">
        <f t="shared" si="20"/>
        <v>0</v>
      </c>
      <c r="H108" s="12" t="str">
        <f t="shared" si="20"/>
        <v>Ombro (Esp)</v>
      </c>
      <c r="I108" s="11">
        <f t="shared" si="20"/>
        <v>0</v>
      </c>
      <c r="J108" s="12" t="str">
        <f t="shared" si="20"/>
        <v>Costa</v>
      </c>
      <c r="K108" s="11" t="str">
        <f t="shared" si="20"/>
        <v>Levantamento terra</v>
      </c>
      <c r="L108" s="12" t="str">
        <f t="shared" si="20"/>
        <v>Peito</v>
      </c>
      <c r="M108" s="11" t="str">
        <f t="shared" si="20"/>
        <v>Cross over</v>
      </c>
      <c r="N108" s="12" t="str">
        <f t="shared" si="20"/>
        <v>Bíceps</v>
      </c>
      <c r="O108" s="11">
        <f t="shared" si="20"/>
        <v>0</v>
      </c>
      <c r="P108" s="12" t="str">
        <f t="shared" si="20"/>
        <v>Tríceps</v>
      </c>
      <c r="Q108" s="11">
        <f t="shared" si="20"/>
        <v>0</v>
      </c>
      <c r="R108" s="11" t="str">
        <f t="shared" si="20"/>
        <v>AnteBraço</v>
      </c>
      <c r="S108" s="11" t="str">
        <f t="shared" si="20"/>
        <v>Extensão cot. uni.</v>
      </c>
      <c r="T108" s="11" t="str">
        <f t="shared" si="20"/>
        <v xml:space="preserve">Glúteo </v>
      </c>
      <c r="U108" s="11">
        <f t="shared" si="20"/>
        <v>0</v>
      </c>
      <c r="V108" s="12" t="str">
        <f t="shared" si="20"/>
        <v xml:space="preserve">Abdutor </v>
      </c>
      <c r="W108" s="11">
        <f t="shared" si="20"/>
        <v>0</v>
      </c>
      <c r="X108" s="12" t="str">
        <f t="shared" si="20"/>
        <v xml:space="preserve">Adutor </v>
      </c>
      <c r="Y108" s="11">
        <f t="shared" si="20"/>
        <v>0</v>
      </c>
      <c r="Z108" s="12" t="str">
        <f t="shared" si="20"/>
        <v>Coxa (Ant)</v>
      </c>
      <c r="AA108" s="11" t="str">
        <f t="shared" si="20"/>
        <v>Avanço</v>
      </c>
      <c r="AB108" s="12" t="str">
        <f t="shared" si="20"/>
        <v>Coxa (Pos)</v>
      </c>
      <c r="AC108" s="11">
        <f t="shared" si="20"/>
        <v>0</v>
      </c>
      <c r="AD108" s="12" t="str">
        <f t="shared" si="20"/>
        <v>Perna</v>
      </c>
      <c r="AE108" s="11">
        <f t="shared" si="20"/>
        <v>0</v>
      </c>
      <c r="AF108" s="12" t="str">
        <f t="shared" si="20"/>
        <v>Abdominal</v>
      </c>
      <c r="AG108" s="11">
        <f t="shared" si="20"/>
        <v>0</v>
      </c>
    </row>
    <row r="109" spans="1:33" x14ac:dyDescent="0.25">
      <c r="A109" s="344"/>
      <c r="B109" s="11">
        <f t="shared" si="21"/>
        <v>0</v>
      </c>
      <c r="C109" s="11" t="str">
        <f t="shared" si="22"/>
        <v xml:space="preserve"> </v>
      </c>
      <c r="D109" s="11" t="str">
        <f t="shared" si="20"/>
        <v xml:space="preserve">Trapézio </v>
      </c>
      <c r="E109" s="11">
        <f t="shared" si="20"/>
        <v>0</v>
      </c>
      <c r="F109" s="11" t="str">
        <f t="shared" si="20"/>
        <v>Ombro (Cla/Acr)</v>
      </c>
      <c r="G109" s="11">
        <f t="shared" si="20"/>
        <v>0</v>
      </c>
      <c r="H109" s="12" t="str">
        <f t="shared" si="20"/>
        <v>Ombro (Esp)</v>
      </c>
      <c r="I109" s="11">
        <f t="shared" si="20"/>
        <v>0</v>
      </c>
      <c r="J109" s="12" t="str">
        <f t="shared" si="20"/>
        <v>Costa</v>
      </c>
      <c r="K109" s="11" t="str">
        <f t="shared" si="20"/>
        <v>Hiperextensão</v>
      </c>
      <c r="L109" s="12" t="str">
        <f t="shared" si="20"/>
        <v>Peito</v>
      </c>
      <c r="M109" s="11" t="str">
        <f t="shared" si="20"/>
        <v>Voador</v>
      </c>
      <c r="N109" s="12" t="str">
        <f t="shared" si="20"/>
        <v>Bíceps</v>
      </c>
      <c r="O109" s="11">
        <f t="shared" si="20"/>
        <v>0</v>
      </c>
      <c r="P109" s="12" t="str">
        <f t="shared" si="20"/>
        <v>Tríceps</v>
      </c>
      <c r="Q109" s="11">
        <f t="shared" si="20"/>
        <v>0</v>
      </c>
      <c r="R109" s="11" t="str">
        <f t="shared" si="20"/>
        <v>AnteBraço</v>
      </c>
      <c r="S109" s="11" t="str">
        <f t="shared" si="20"/>
        <v>Tríceps uni. Curvado</v>
      </c>
      <c r="T109" s="11" t="str">
        <f t="shared" si="20"/>
        <v xml:space="preserve">Glúteo </v>
      </c>
      <c r="U109" s="11">
        <f t="shared" si="20"/>
        <v>0</v>
      </c>
      <c r="V109" s="12" t="str">
        <f t="shared" si="20"/>
        <v xml:space="preserve">Abdutor </v>
      </c>
      <c r="W109" s="11">
        <f t="shared" si="20"/>
        <v>0</v>
      </c>
      <c r="X109" s="12" t="str">
        <f t="shared" si="20"/>
        <v xml:space="preserve">Adutor </v>
      </c>
      <c r="Y109" s="11">
        <f t="shared" si="20"/>
        <v>0</v>
      </c>
      <c r="Z109" s="12" t="str">
        <f t="shared" si="20"/>
        <v>Coxa (Ant)</v>
      </c>
      <c r="AA109" s="11">
        <f t="shared" si="20"/>
        <v>0</v>
      </c>
      <c r="AB109" s="12" t="str">
        <f t="shared" si="20"/>
        <v>Coxa (Pos)</v>
      </c>
      <c r="AC109" s="11">
        <f t="shared" si="20"/>
        <v>0</v>
      </c>
      <c r="AD109" s="12" t="str">
        <f t="shared" si="20"/>
        <v>Perna</v>
      </c>
      <c r="AE109" s="11">
        <f t="shared" si="20"/>
        <v>0</v>
      </c>
      <c r="AF109" s="12" t="str">
        <f t="shared" si="20"/>
        <v>Abdominal</v>
      </c>
      <c r="AG109" s="11">
        <f t="shared" si="20"/>
        <v>0</v>
      </c>
    </row>
    <row r="110" spans="1:33" x14ac:dyDescent="0.25">
      <c r="A110" s="344"/>
      <c r="B110" s="11">
        <f t="shared" si="21"/>
        <v>0</v>
      </c>
      <c r="C110" s="11" t="str">
        <f t="shared" si="22"/>
        <v xml:space="preserve"> </v>
      </c>
      <c r="D110" s="11" t="str">
        <f t="shared" si="20"/>
        <v xml:space="preserve">Trapézio </v>
      </c>
      <c r="E110" s="11">
        <f t="shared" si="20"/>
        <v>0</v>
      </c>
      <c r="F110" s="11" t="str">
        <f t="shared" si="20"/>
        <v>Ombro (Cla/Acr)</v>
      </c>
      <c r="G110" s="11">
        <f t="shared" si="20"/>
        <v>0</v>
      </c>
      <c r="H110" s="12" t="str">
        <f t="shared" si="20"/>
        <v>Ombro (Esp)</v>
      </c>
      <c r="I110" s="11">
        <f t="shared" si="20"/>
        <v>0</v>
      </c>
      <c r="J110" s="12" t="str">
        <f t="shared" si="20"/>
        <v>Costa</v>
      </c>
      <c r="K110" s="11">
        <f t="shared" si="20"/>
        <v>0</v>
      </c>
      <c r="L110" s="12" t="str">
        <f t="shared" si="20"/>
        <v>Peito</v>
      </c>
      <c r="M110" s="11" t="str">
        <f t="shared" si="20"/>
        <v>Paralelas</v>
      </c>
      <c r="N110" s="12" t="str">
        <f t="shared" si="20"/>
        <v>Bíceps</v>
      </c>
      <c r="O110" s="11">
        <f t="shared" si="20"/>
        <v>0</v>
      </c>
      <c r="P110" s="12" t="str">
        <f t="shared" si="20"/>
        <v>Tríceps</v>
      </c>
      <c r="Q110" s="11">
        <f t="shared" si="20"/>
        <v>0</v>
      </c>
      <c r="R110" s="11" t="str">
        <f t="shared" si="20"/>
        <v>AnteBraço</v>
      </c>
      <c r="S110" s="11">
        <f t="shared" si="20"/>
        <v>0</v>
      </c>
      <c r="T110" s="11" t="str">
        <f t="shared" si="20"/>
        <v xml:space="preserve">Glúteo </v>
      </c>
      <c r="U110" s="11">
        <f t="shared" si="20"/>
        <v>0</v>
      </c>
      <c r="V110" s="12" t="str">
        <f t="shared" si="20"/>
        <v xml:space="preserve">Abdutor </v>
      </c>
      <c r="W110" s="11">
        <f t="shared" si="20"/>
        <v>0</v>
      </c>
      <c r="X110" s="12" t="str">
        <f t="shared" si="20"/>
        <v xml:space="preserve">Adutor </v>
      </c>
      <c r="Y110" s="11">
        <f t="shared" si="20"/>
        <v>0</v>
      </c>
      <c r="Z110" s="12" t="str">
        <f t="shared" si="20"/>
        <v>Coxa (Ant)</v>
      </c>
      <c r="AA110" s="11">
        <f t="shared" si="20"/>
        <v>0</v>
      </c>
      <c r="AB110" s="12" t="str">
        <f t="shared" si="20"/>
        <v>Coxa (Pos)</v>
      </c>
      <c r="AC110" s="11">
        <f t="shared" si="20"/>
        <v>0</v>
      </c>
      <c r="AD110" s="12" t="str">
        <f t="shared" si="20"/>
        <v>Perna</v>
      </c>
      <c r="AE110" s="11">
        <f t="shared" si="20"/>
        <v>0</v>
      </c>
      <c r="AF110" s="12" t="str">
        <f t="shared" si="20"/>
        <v>Abdominal</v>
      </c>
      <c r="AG110" s="11">
        <f t="shared" si="20"/>
        <v>0</v>
      </c>
    </row>
    <row r="111" spans="1:33" x14ac:dyDescent="0.25">
      <c r="A111" s="344"/>
      <c r="B111" s="11">
        <f t="shared" si="21"/>
        <v>0</v>
      </c>
      <c r="C111" s="11" t="str">
        <f t="shared" si="22"/>
        <v xml:space="preserve"> </v>
      </c>
      <c r="D111" s="11" t="str">
        <f t="shared" si="20"/>
        <v xml:space="preserve">Trapézio </v>
      </c>
      <c r="E111" s="11">
        <f t="shared" si="20"/>
        <v>0</v>
      </c>
      <c r="F111" s="11" t="str">
        <f t="shared" si="20"/>
        <v>Ombro (Cla/Acr)</v>
      </c>
      <c r="G111" s="11">
        <f t="shared" si="20"/>
        <v>0</v>
      </c>
      <c r="H111" s="12" t="str">
        <f t="shared" si="20"/>
        <v>Ombro (Esp)</v>
      </c>
      <c r="I111" s="11">
        <f t="shared" si="20"/>
        <v>0</v>
      </c>
      <c r="J111" s="12" t="str">
        <f t="shared" si="20"/>
        <v>Costa</v>
      </c>
      <c r="K111" s="11">
        <f t="shared" si="20"/>
        <v>0</v>
      </c>
      <c r="L111" s="12" t="str">
        <f t="shared" si="20"/>
        <v>Peito</v>
      </c>
      <c r="M111" s="11">
        <f t="shared" si="20"/>
        <v>0</v>
      </c>
      <c r="N111" s="12" t="str">
        <f t="shared" si="20"/>
        <v>Bíceps</v>
      </c>
      <c r="O111" s="11">
        <f t="shared" si="20"/>
        <v>0</v>
      </c>
      <c r="P111" s="12" t="str">
        <f t="shared" si="20"/>
        <v>Tríceps</v>
      </c>
      <c r="Q111" s="11">
        <f t="shared" si="20"/>
        <v>0</v>
      </c>
      <c r="R111" s="11" t="str">
        <f t="shared" si="20"/>
        <v>AnteBraço</v>
      </c>
      <c r="S111" s="11">
        <f t="shared" si="20"/>
        <v>0</v>
      </c>
      <c r="T111" s="11" t="str">
        <f t="shared" si="20"/>
        <v xml:space="preserve">Glúteo </v>
      </c>
      <c r="U111" s="11">
        <f t="shared" si="20"/>
        <v>0</v>
      </c>
      <c r="V111" s="12" t="str">
        <f t="shared" si="20"/>
        <v xml:space="preserve">Abdutor </v>
      </c>
      <c r="W111" s="11">
        <f t="shared" si="20"/>
        <v>0</v>
      </c>
      <c r="X111" s="12" t="str">
        <f t="shared" si="20"/>
        <v xml:space="preserve">Adutor </v>
      </c>
      <c r="Y111" s="11">
        <f t="shared" si="20"/>
        <v>0</v>
      </c>
      <c r="Z111" s="12" t="str">
        <f t="shared" si="20"/>
        <v>Coxa (Ant)</v>
      </c>
      <c r="AA111" s="11">
        <f t="shared" si="20"/>
        <v>0</v>
      </c>
      <c r="AB111" s="12" t="str">
        <f t="shared" si="20"/>
        <v>Coxa (Pos)</v>
      </c>
      <c r="AC111" s="11">
        <f t="shared" si="20"/>
        <v>0</v>
      </c>
      <c r="AD111" s="12" t="str">
        <f t="shared" si="20"/>
        <v>Perna</v>
      </c>
      <c r="AE111" s="11">
        <f t="shared" si="20"/>
        <v>0</v>
      </c>
      <c r="AF111" s="12" t="str">
        <f t="shared" si="20"/>
        <v>Abdominal</v>
      </c>
      <c r="AG111" s="11">
        <f t="shared" si="20"/>
        <v>0</v>
      </c>
    </row>
    <row r="112" spans="1:33" x14ac:dyDescent="0.25">
      <c r="A112" s="344"/>
      <c r="B112" s="11">
        <f t="shared" si="21"/>
        <v>0</v>
      </c>
      <c r="C112" s="11" t="str">
        <f t="shared" si="22"/>
        <v xml:space="preserve"> </v>
      </c>
      <c r="D112" s="11" t="str">
        <f t="shared" si="20"/>
        <v xml:space="preserve">Trapézio </v>
      </c>
      <c r="E112" s="11">
        <f t="shared" si="20"/>
        <v>0</v>
      </c>
      <c r="F112" s="11" t="str">
        <f t="shared" si="20"/>
        <v>Ombro (Cla/Acr)</v>
      </c>
      <c r="G112" s="11">
        <f t="shared" si="20"/>
        <v>0</v>
      </c>
      <c r="H112" s="12" t="str">
        <f t="shared" si="20"/>
        <v>Ombro (Esp)</v>
      </c>
      <c r="I112" s="11">
        <f t="shared" si="20"/>
        <v>0</v>
      </c>
      <c r="J112" s="12" t="str">
        <f t="shared" si="20"/>
        <v>Costa</v>
      </c>
      <c r="K112" s="11">
        <f t="shared" si="20"/>
        <v>0</v>
      </c>
      <c r="L112" s="12" t="str">
        <f t="shared" si="20"/>
        <v>Peito</v>
      </c>
      <c r="M112" s="11">
        <f t="shared" si="20"/>
        <v>0</v>
      </c>
      <c r="N112" s="12" t="str">
        <f t="shared" si="20"/>
        <v>Bíceps</v>
      </c>
      <c r="O112" s="11">
        <f t="shared" si="20"/>
        <v>0</v>
      </c>
      <c r="P112" s="12" t="str">
        <f t="shared" si="20"/>
        <v>Tríceps</v>
      </c>
      <c r="Q112" s="11">
        <f t="shared" si="20"/>
        <v>0</v>
      </c>
      <c r="R112" s="11" t="str">
        <f t="shared" si="20"/>
        <v>AnteBraço</v>
      </c>
      <c r="S112" s="11">
        <f t="shared" ref="S112:AG120" si="23">S92</f>
        <v>0</v>
      </c>
      <c r="T112" s="11" t="str">
        <f t="shared" si="23"/>
        <v xml:space="preserve">Glúteo </v>
      </c>
      <c r="U112" s="11">
        <f t="shared" si="23"/>
        <v>0</v>
      </c>
      <c r="V112" s="12" t="str">
        <f t="shared" si="23"/>
        <v xml:space="preserve">Abdutor </v>
      </c>
      <c r="W112" s="11">
        <f t="shared" si="23"/>
        <v>0</v>
      </c>
      <c r="X112" s="12" t="str">
        <f t="shared" si="23"/>
        <v xml:space="preserve">Adutor </v>
      </c>
      <c r="Y112" s="11">
        <f t="shared" si="23"/>
        <v>0</v>
      </c>
      <c r="Z112" s="12" t="str">
        <f t="shared" si="23"/>
        <v>Coxa (Ant)</v>
      </c>
      <c r="AA112" s="11">
        <f t="shared" si="23"/>
        <v>0</v>
      </c>
      <c r="AB112" s="12" t="str">
        <f t="shared" si="23"/>
        <v>Coxa (Pos)</v>
      </c>
      <c r="AC112" s="11">
        <f t="shared" si="23"/>
        <v>0</v>
      </c>
      <c r="AD112" s="12" t="str">
        <f t="shared" si="23"/>
        <v>Perna</v>
      </c>
      <c r="AE112" s="11">
        <f t="shared" si="23"/>
        <v>0</v>
      </c>
      <c r="AF112" s="12" t="str">
        <f t="shared" si="23"/>
        <v>Abdominal</v>
      </c>
      <c r="AG112" s="11">
        <f t="shared" si="23"/>
        <v>0</v>
      </c>
    </row>
    <row r="113" spans="1:33" x14ac:dyDescent="0.25">
      <c r="A113" s="344"/>
      <c r="B113" s="11">
        <f t="shared" si="21"/>
        <v>0</v>
      </c>
      <c r="C113" s="11" t="str">
        <f t="shared" si="22"/>
        <v xml:space="preserve"> </v>
      </c>
      <c r="D113" s="11" t="str">
        <f t="shared" ref="D113:R120" si="24">D93</f>
        <v xml:space="preserve">Trapézio </v>
      </c>
      <c r="E113" s="11">
        <f t="shared" si="24"/>
        <v>0</v>
      </c>
      <c r="F113" s="11" t="str">
        <f t="shared" si="24"/>
        <v>Ombro (Cla/Acr)</v>
      </c>
      <c r="G113" s="11">
        <f t="shared" si="24"/>
        <v>0</v>
      </c>
      <c r="H113" s="12" t="str">
        <f t="shared" si="24"/>
        <v>Ombro (Esp)</v>
      </c>
      <c r="I113" s="11">
        <f t="shared" si="24"/>
        <v>0</v>
      </c>
      <c r="J113" s="12" t="str">
        <f t="shared" si="24"/>
        <v>Costa</v>
      </c>
      <c r="K113" s="11">
        <f t="shared" si="24"/>
        <v>0</v>
      </c>
      <c r="L113" s="12" t="str">
        <f t="shared" si="24"/>
        <v>Peito</v>
      </c>
      <c r="M113" s="11">
        <f t="shared" si="24"/>
        <v>0</v>
      </c>
      <c r="N113" s="12" t="str">
        <f t="shared" si="24"/>
        <v>Bíceps</v>
      </c>
      <c r="O113" s="11">
        <f t="shared" si="24"/>
        <v>0</v>
      </c>
      <c r="P113" s="12" t="str">
        <f t="shared" si="24"/>
        <v>Tríceps</v>
      </c>
      <c r="Q113" s="11">
        <f t="shared" si="24"/>
        <v>0</v>
      </c>
      <c r="R113" s="11" t="str">
        <f t="shared" si="24"/>
        <v>AnteBraço</v>
      </c>
      <c r="S113" s="11">
        <f t="shared" si="23"/>
        <v>0</v>
      </c>
      <c r="T113" s="11" t="str">
        <f t="shared" si="23"/>
        <v xml:space="preserve">Glúteo </v>
      </c>
      <c r="U113" s="11">
        <f t="shared" si="23"/>
        <v>0</v>
      </c>
      <c r="V113" s="12" t="str">
        <f t="shared" si="23"/>
        <v xml:space="preserve">Abdutor </v>
      </c>
      <c r="W113" s="11">
        <f t="shared" si="23"/>
        <v>0</v>
      </c>
      <c r="X113" s="12" t="str">
        <f t="shared" si="23"/>
        <v xml:space="preserve">Adutor </v>
      </c>
      <c r="Y113" s="11">
        <f t="shared" si="23"/>
        <v>0</v>
      </c>
      <c r="Z113" s="12" t="str">
        <f t="shared" si="23"/>
        <v>Coxa (Ant)</v>
      </c>
      <c r="AA113" s="11">
        <f t="shared" si="23"/>
        <v>0</v>
      </c>
      <c r="AB113" s="12" t="str">
        <f t="shared" si="23"/>
        <v>Coxa (Pos)</v>
      </c>
      <c r="AC113" s="11">
        <f t="shared" si="23"/>
        <v>0</v>
      </c>
      <c r="AD113" s="12" t="str">
        <f t="shared" si="23"/>
        <v>Perna</v>
      </c>
      <c r="AE113" s="11">
        <f t="shared" si="23"/>
        <v>0</v>
      </c>
      <c r="AF113" s="12" t="str">
        <f t="shared" si="23"/>
        <v>Abdominal</v>
      </c>
      <c r="AG113" s="11">
        <f t="shared" si="23"/>
        <v>0</v>
      </c>
    </row>
    <row r="114" spans="1:33" x14ac:dyDescent="0.25">
      <c r="A114" s="344"/>
      <c r="B114" s="11">
        <f t="shared" si="21"/>
        <v>0</v>
      </c>
      <c r="C114" s="11" t="str">
        <f t="shared" si="22"/>
        <v xml:space="preserve"> </v>
      </c>
      <c r="D114" s="11" t="str">
        <f t="shared" si="24"/>
        <v xml:space="preserve">Trapézio </v>
      </c>
      <c r="E114" s="11">
        <f t="shared" si="24"/>
        <v>0</v>
      </c>
      <c r="F114" s="11" t="str">
        <f t="shared" si="24"/>
        <v>Ombro (Cla/Acr)</v>
      </c>
      <c r="G114" s="11">
        <f t="shared" si="24"/>
        <v>0</v>
      </c>
      <c r="H114" s="12" t="str">
        <f t="shared" si="24"/>
        <v>Ombro (Esp)</v>
      </c>
      <c r="I114" s="11">
        <f t="shared" si="24"/>
        <v>0</v>
      </c>
      <c r="J114" s="12" t="str">
        <f t="shared" si="24"/>
        <v>Costa</v>
      </c>
      <c r="K114" s="11">
        <f t="shared" si="24"/>
        <v>0</v>
      </c>
      <c r="L114" s="12" t="str">
        <f t="shared" si="24"/>
        <v>Peito</v>
      </c>
      <c r="M114" s="11">
        <f t="shared" si="24"/>
        <v>0</v>
      </c>
      <c r="N114" s="12" t="str">
        <f t="shared" si="24"/>
        <v>Bíceps</v>
      </c>
      <c r="O114" s="11">
        <f t="shared" si="24"/>
        <v>0</v>
      </c>
      <c r="P114" s="12" t="str">
        <f t="shared" si="24"/>
        <v>Tríceps</v>
      </c>
      <c r="Q114" s="11">
        <f t="shared" si="24"/>
        <v>0</v>
      </c>
      <c r="R114" s="11" t="str">
        <f t="shared" si="24"/>
        <v>AnteBraço</v>
      </c>
      <c r="S114" s="11">
        <f t="shared" si="23"/>
        <v>0</v>
      </c>
      <c r="T114" s="11" t="str">
        <f t="shared" si="23"/>
        <v xml:space="preserve">Glúteo </v>
      </c>
      <c r="U114" s="11">
        <f t="shared" si="23"/>
        <v>0</v>
      </c>
      <c r="V114" s="12" t="str">
        <f t="shared" si="23"/>
        <v xml:space="preserve">Abdutor </v>
      </c>
      <c r="W114" s="11">
        <f t="shared" si="23"/>
        <v>0</v>
      </c>
      <c r="X114" s="12" t="str">
        <f t="shared" si="23"/>
        <v xml:space="preserve">Adutor </v>
      </c>
      <c r="Y114" s="11">
        <f t="shared" si="23"/>
        <v>0</v>
      </c>
      <c r="Z114" s="12" t="str">
        <f t="shared" si="23"/>
        <v>Coxa (Ant)</v>
      </c>
      <c r="AA114" s="11">
        <f t="shared" si="23"/>
        <v>0</v>
      </c>
      <c r="AB114" s="12" t="str">
        <f t="shared" si="23"/>
        <v>Coxa (Pos)</v>
      </c>
      <c r="AC114" s="11">
        <f t="shared" si="23"/>
        <v>0</v>
      </c>
      <c r="AD114" s="12" t="str">
        <f t="shared" si="23"/>
        <v>Perna</v>
      </c>
      <c r="AE114" s="11">
        <f t="shared" si="23"/>
        <v>0</v>
      </c>
      <c r="AF114" s="12" t="str">
        <f t="shared" si="23"/>
        <v>Abdominal</v>
      </c>
      <c r="AG114" s="11">
        <f t="shared" si="23"/>
        <v>0</v>
      </c>
    </row>
    <row r="115" spans="1:33" x14ac:dyDescent="0.25">
      <c r="A115" s="344"/>
      <c r="B115" s="11">
        <f t="shared" si="21"/>
        <v>0</v>
      </c>
      <c r="C115" s="11" t="str">
        <f t="shared" si="22"/>
        <v xml:space="preserve"> </v>
      </c>
      <c r="D115" s="11" t="str">
        <f t="shared" si="24"/>
        <v xml:space="preserve">Trapézio </v>
      </c>
      <c r="E115" s="11">
        <f t="shared" si="24"/>
        <v>0</v>
      </c>
      <c r="F115" s="11" t="str">
        <f t="shared" si="24"/>
        <v>Ombro (Cla/Acr)</v>
      </c>
      <c r="G115" s="11">
        <f t="shared" si="24"/>
        <v>0</v>
      </c>
      <c r="H115" s="12" t="str">
        <f t="shared" si="24"/>
        <v>Ombro (Esp)</v>
      </c>
      <c r="I115" s="11">
        <f t="shared" si="24"/>
        <v>0</v>
      </c>
      <c r="J115" s="12" t="str">
        <f t="shared" si="24"/>
        <v>Costa</v>
      </c>
      <c r="K115" s="11">
        <f t="shared" si="24"/>
        <v>0</v>
      </c>
      <c r="L115" s="12" t="str">
        <f t="shared" si="24"/>
        <v>Peito</v>
      </c>
      <c r="M115" s="11">
        <f t="shared" si="24"/>
        <v>0</v>
      </c>
      <c r="N115" s="12" t="str">
        <f t="shared" si="24"/>
        <v>Bíceps</v>
      </c>
      <c r="O115" s="11">
        <f t="shared" si="24"/>
        <v>0</v>
      </c>
      <c r="P115" s="12" t="str">
        <f t="shared" si="24"/>
        <v>Tríceps</v>
      </c>
      <c r="Q115" s="11">
        <f t="shared" si="24"/>
        <v>0</v>
      </c>
      <c r="R115" s="11" t="str">
        <f t="shared" si="24"/>
        <v>AnteBraço</v>
      </c>
      <c r="S115" s="11">
        <f t="shared" si="23"/>
        <v>0</v>
      </c>
      <c r="T115" s="11" t="str">
        <f t="shared" si="23"/>
        <v xml:space="preserve">Glúteo </v>
      </c>
      <c r="U115" s="11">
        <f t="shared" si="23"/>
        <v>0</v>
      </c>
      <c r="V115" s="12" t="str">
        <f t="shared" si="23"/>
        <v xml:space="preserve">Abdutor </v>
      </c>
      <c r="W115" s="11">
        <f t="shared" si="23"/>
        <v>0</v>
      </c>
      <c r="X115" s="12" t="str">
        <f t="shared" si="23"/>
        <v xml:space="preserve">Adutor </v>
      </c>
      <c r="Y115" s="11">
        <f t="shared" si="23"/>
        <v>0</v>
      </c>
      <c r="Z115" s="12" t="str">
        <f t="shared" si="23"/>
        <v>Coxa (Ant)</v>
      </c>
      <c r="AA115" s="11">
        <f t="shared" si="23"/>
        <v>0</v>
      </c>
      <c r="AB115" s="12" t="str">
        <f t="shared" si="23"/>
        <v>Coxa (Pos)</v>
      </c>
      <c r="AC115" s="11">
        <f t="shared" si="23"/>
        <v>0</v>
      </c>
      <c r="AD115" s="12" t="str">
        <f t="shared" si="23"/>
        <v>Perna</v>
      </c>
      <c r="AE115" s="11">
        <f t="shared" si="23"/>
        <v>0</v>
      </c>
      <c r="AF115" s="12" t="str">
        <f t="shared" si="23"/>
        <v>Abdominal</v>
      </c>
      <c r="AG115" s="11">
        <f t="shared" si="23"/>
        <v>0</v>
      </c>
    </row>
    <row r="116" spans="1:33" x14ac:dyDescent="0.25">
      <c r="A116" s="344"/>
      <c r="B116" s="11">
        <f t="shared" si="21"/>
        <v>0</v>
      </c>
      <c r="C116" s="11" t="str">
        <f t="shared" si="22"/>
        <v xml:space="preserve"> </v>
      </c>
      <c r="D116" s="11" t="str">
        <f t="shared" si="24"/>
        <v xml:space="preserve">Trapézio </v>
      </c>
      <c r="E116" s="11">
        <f t="shared" si="24"/>
        <v>0</v>
      </c>
      <c r="F116" s="11" t="str">
        <f t="shared" si="24"/>
        <v>Ombro (Cla/Acr)</v>
      </c>
      <c r="G116" s="11">
        <f t="shared" si="24"/>
        <v>0</v>
      </c>
      <c r="H116" s="12" t="str">
        <f t="shared" si="24"/>
        <v>Ombro (Esp)</v>
      </c>
      <c r="I116" s="11">
        <f t="shared" si="24"/>
        <v>0</v>
      </c>
      <c r="J116" s="12" t="str">
        <f t="shared" si="24"/>
        <v>Costa</v>
      </c>
      <c r="K116" s="11">
        <f t="shared" si="24"/>
        <v>0</v>
      </c>
      <c r="L116" s="12" t="str">
        <f t="shared" si="24"/>
        <v>Peito</v>
      </c>
      <c r="M116" s="11">
        <f t="shared" si="24"/>
        <v>0</v>
      </c>
      <c r="N116" s="12" t="str">
        <f t="shared" si="24"/>
        <v>Bíceps</v>
      </c>
      <c r="O116" s="11">
        <f t="shared" si="24"/>
        <v>0</v>
      </c>
      <c r="P116" s="12" t="str">
        <f t="shared" si="24"/>
        <v>Tríceps</v>
      </c>
      <c r="Q116" s="11">
        <f t="shared" si="24"/>
        <v>0</v>
      </c>
      <c r="R116" s="11" t="str">
        <f t="shared" si="24"/>
        <v>AnteBraço</v>
      </c>
      <c r="S116" s="11">
        <f t="shared" si="23"/>
        <v>0</v>
      </c>
      <c r="T116" s="11" t="str">
        <f t="shared" si="23"/>
        <v xml:space="preserve">Glúteo </v>
      </c>
      <c r="U116" s="11">
        <f t="shared" si="23"/>
        <v>0</v>
      </c>
      <c r="V116" s="12" t="str">
        <f t="shared" si="23"/>
        <v xml:space="preserve">Abdutor </v>
      </c>
      <c r="W116" s="11">
        <f t="shared" si="23"/>
        <v>0</v>
      </c>
      <c r="X116" s="12" t="str">
        <f t="shared" si="23"/>
        <v xml:space="preserve">Adutor </v>
      </c>
      <c r="Y116" s="11">
        <f t="shared" si="23"/>
        <v>0</v>
      </c>
      <c r="Z116" s="12" t="str">
        <f t="shared" si="23"/>
        <v>Coxa (Ant)</v>
      </c>
      <c r="AA116" s="11">
        <f t="shared" si="23"/>
        <v>0</v>
      </c>
      <c r="AB116" s="12" t="str">
        <f t="shared" si="23"/>
        <v>Coxa (Pos)</v>
      </c>
      <c r="AC116" s="11">
        <f t="shared" si="23"/>
        <v>0</v>
      </c>
      <c r="AD116" s="12" t="str">
        <f t="shared" si="23"/>
        <v>Perna</v>
      </c>
      <c r="AE116" s="11">
        <f t="shared" si="23"/>
        <v>0</v>
      </c>
      <c r="AF116" s="12" t="str">
        <f t="shared" si="23"/>
        <v>Abdominal</v>
      </c>
      <c r="AG116" s="11">
        <f t="shared" si="23"/>
        <v>0</v>
      </c>
    </row>
    <row r="117" spans="1:33" x14ac:dyDescent="0.25">
      <c r="A117" s="344"/>
      <c r="B117" s="11">
        <f t="shared" si="21"/>
        <v>0</v>
      </c>
      <c r="C117" s="11" t="str">
        <f t="shared" si="22"/>
        <v xml:space="preserve"> </v>
      </c>
      <c r="D117" s="11" t="str">
        <f t="shared" si="24"/>
        <v xml:space="preserve">Trapézio </v>
      </c>
      <c r="E117" s="11">
        <f t="shared" si="24"/>
        <v>0</v>
      </c>
      <c r="F117" s="11" t="str">
        <f t="shared" si="24"/>
        <v>Ombro (Cla/Acr)</v>
      </c>
      <c r="G117" s="11">
        <f t="shared" si="24"/>
        <v>0</v>
      </c>
      <c r="H117" s="12" t="str">
        <f t="shared" si="24"/>
        <v>Ombro (Esp)</v>
      </c>
      <c r="I117" s="11">
        <f t="shared" si="24"/>
        <v>0</v>
      </c>
      <c r="J117" s="12" t="str">
        <f t="shared" si="24"/>
        <v>Costa</v>
      </c>
      <c r="K117" s="11">
        <f t="shared" si="24"/>
        <v>0</v>
      </c>
      <c r="L117" s="12" t="str">
        <f t="shared" si="24"/>
        <v>Peito</v>
      </c>
      <c r="M117" s="11">
        <f t="shared" si="24"/>
        <v>0</v>
      </c>
      <c r="N117" s="12" t="str">
        <f t="shared" si="24"/>
        <v>Bíceps</v>
      </c>
      <c r="O117" s="11">
        <f t="shared" si="24"/>
        <v>0</v>
      </c>
      <c r="P117" s="12" t="str">
        <f t="shared" si="24"/>
        <v>Tríceps</v>
      </c>
      <c r="Q117" s="11">
        <f t="shared" si="24"/>
        <v>0</v>
      </c>
      <c r="R117" s="11" t="str">
        <f t="shared" si="24"/>
        <v>AnteBraço</v>
      </c>
      <c r="S117" s="11">
        <f t="shared" si="23"/>
        <v>0</v>
      </c>
      <c r="T117" s="11" t="str">
        <f t="shared" si="23"/>
        <v xml:space="preserve">Glúteo </v>
      </c>
      <c r="U117" s="11">
        <f t="shared" si="23"/>
        <v>0</v>
      </c>
      <c r="V117" s="12" t="str">
        <f t="shared" si="23"/>
        <v xml:space="preserve">Abdutor </v>
      </c>
      <c r="W117" s="11">
        <f t="shared" si="23"/>
        <v>0</v>
      </c>
      <c r="X117" s="12" t="str">
        <f t="shared" si="23"/>
        <v xml:space="preserve">Adutor </v>
      </c>
      <c r="Y117" s="11">
        <f t="shared" si="23"/>
        <v>0</v>
      </c>
      <c r="Z117" s="12" t="str">
        <f t="shared" si="23"/>
        <v>Coxa (Ant)</v>
      </c>
      <c r="AA117" s="11">
        <f t="shared" si="23"/>
        <v>0</v>
      </c>
      <c r="AB117" s="12" t="str">
        <f t="shared" si="23"/>
        <v>Coxa (Pos)</v>
      </c>
      <c r="AC117" s="11">
        <f t="shared" si="23"/>
        <v>0</v>
      </c>
      <c r="AD117" s="12" t="str">
        <f t="shared" si="23"/>
        <v>Perna</v>
      </c>
      <c r="AE117" s="11">
        <f t="shared" si="23"/>
        <v>0</v>
      </c>
      <c r="AF117" s="12" t="str">
        <f t="shared" si="23"/>
        <v>Abdominal</v>
      </c>
      <c r="AG117" s="11">
        <f t="shared" si="23"/>
        <v>0</v>
      </c>
    </row>
    <row r="118" spans="1:33" x14ac:dyDescent="0.25">
      <c r="A118" s="344"/>
      <c r="B118" s="11">
        <f t="shared" si="21"/>
        <v>0</v>
      </c>
      <c r="C118" s="11" t="str">
        <f t="shared" si="22"/>
        <v xml:space="preserve"> </v>
      </c>
      <c r="D118" s="11" t="str">
        <f t="shared" si="24"/>
        <v xml:space="preserve">Trapézio </v>
      </c>
      <c r="E118" s="11">
        <f t="shared" si="24"/>
        <v>0</v>
      </c>
      <c r="F118" s="11" t="str">
        <f t="shared" si="24"/>
        <v>Ombro (Cla/Acr)</v>
      </c>
      <c r="G118" s="11">
        <f t="shared" si="24"/>
        <v>0</v>
      </c>
      <c r="H118" s="12" t="str">
        <f t="shared" si="24"/>
        <v>Ombro (Esp)</v>
      </c>
      <c r="I118" s="11">
        <f t="shared" si="24"/>
        <v>0</v>
      </c>
      <c r="J118" s="12" t="str">
        <f t="shared" si="24"/>
        <v>Costa</v>
      </c>
      <c r="K118" s="11">
        <f t="shared" si="24"/>
        <v>0</v>
      </c>
      <c r="L118" s="12" t="str">
        <f t="shared" si="24"/>
        <v>Peito</v>
      </c>
      <c r="M118" s="11">
        <f t="shared" si="24"/>
        <v>0</v>
      </c>
      <c r="N118" s="12" t="str">
        <f t="shared" si="24"/>
        <v>Bíceps</v>
      </c>
      <c r="O118" s="11">
        <f t="shared" si="24"/>
        <v>0</v>
      </c>
      <c r="P118" s="12" t="str">
        <f t="shared" si="24"/>
        <v>Tríceps</v>
      </c>
      <c r="Q118" s="11">
        <f t="shared" si="24"/>
        <v>0</v>
      </c>
      <c r="R118" s="11" t="str">
        <f t="shared" si="24"/>
        <v>AnteBraço</v>
      </c>
      <c r="S118" s="11">
        <f t="shared" si="23"/>
        <v>0</v>
      </c>
      <c r="T118" s="11" t="str">
        <f t="shared" si="23"/>
        <v xml:space="preserve">Glúteo </v>
      </c>
      <c r="U118" s="11">
        <f t="shared" si="23"/>
        <v>0</v>
      </c>
      <c r="V118" s="12" t="str">
        <f t="shared" si="23"/>
        <v xml:space="preserve">Abdutor </v>
      </c>
      <c r="W118" s="11">
        <f t="shared" si="23"/>
        <v>0</v>
      </c>
      <c r="X118" s="12" t="str">
        <f t="shared" si="23"/>
        <v xml:space="preserve">Adutor </v>
      </c>
      <c r="Y118" s="11">
        <f t="shared" si="23"/>
        <v>0</v>
      </c>
      <c r="Z118" s="12" t="str">
        <f t="shared" si="23"/>
        <v>Coxa (Ant)</v>
      </c>
      <c r="AA118" s="11">
        <f t="shared" si="23"/>
        <v>0</v>
      </c>
      <c r="AB118" s="12" t="str">
        <f t="shared" si="23"/>
        <v>Coxa (Pos)</v>
      </c>
      <c r="AC118" s="11">
        <f t="shared" si="23"/>
        <v>0</v>
      </c>
      <c r="AD118" s="12" t="str">
        <f t="shared" si="23"/>
        <v>Perna</v>
      </c>
      <c r="AE118" s="11">
        <f t="shared" si="23"/>
        <v>0</v>
      </c>
      <c r="AF118" s="12" t="str">
        <f t="shared" si="23"/>
        <v>Abdominal</v>
      </c>
      <c r="AG118" s="11">
        <f t="shared" si="23"/>
        <v>0</v>
      </c>
    </row>
    <row r="119" spans="1:33" x14ac:dyDescent="0.25">
      <c r="A119" s="344"/>
      <c r="B119" s="11">
        <f t="shared" si="21"/>
        <v>0</v>
      </c>
      <c r="C119" s="11" t="str">
        <f t="shared" si="22"/>
        <v xml:space="preserve"> </v>
      </c>
      <c r="D119" s="11" t="str">
        <f t="shared" si="24"/>
        <v xml:space="preserve">Trapézio </v>
      </c>
      <c r="E119" s="11">
        <f t="shared" si="24"/>
        <v>0</v>
      </c>
      <c r="F119" s="11" t="str">
        <f t="shared" si="24"/>
        <v>Ombro (Cla/Acr)</v>
      </c>
      <c r="G119" s="11">
        <f t="shared" si="24"/>
        <v>0</v>
      </c>
      <c r="H119" s="12" t="str">
        <f t="shared" si="24"/>
        <v>Ombro (Esp)</v>
      </c>
      <c r="I119" s="11">
        <f t="shared" si="24"/>
        <v>0</v>
      </c>
      <c r="J119" s="12" t="str">
        <f t="shared" si="24"/>
        <v>Costa</v>
      </c>
      <c r="K119" s="11">
        <f t="shared" si="24"/>
        <v>0</v>
      </c>
      <c r="L119" s="12" t="str">
        <f t="shared" si="24"/>
        <v>Peito</v>
      </c>
      <c r="M119" s="11">
        <f t="shared" si="24"/>
        <v>0</v>
      </c>
      <c r="N119" s="12" t="str">
        <f t="shared" si="24"/>
        <v>Bíceps</v>
      </c>
      <c r="O119" s="11">
        <f t="shared" si="24"/>
        <v>0</v>
      </c>
      <c r="P119" s="12" t="str">
        <f t="shared" si="24"/>
        <v>Tríceps</v>
      </c>
      <c r="Q119" s="11">
        <f t="shared" si="24"/>
        <v>0</v>
      </c>
      <c r="R119" s="11" t="str">
        <f t="shared" si="24"/>
        <v>AnteBraço</v>
      </c>
      <c r="S119" s="11">
        <f t="shared" si="23"/>
        <v>0</v>
      </c>
      <c r="T119" s="11" t="str">
        <f t="shared" si="23"/>
        <v xml:space="preserve">Glúteo </v>
      </c>
      <c r="U119" s="11">
        <f t="shared" si="23"/>
        <v>0</v>
      </c>
      <c r="V119" s="12" t="str">
        <f t="shared" si="23"/>
        <v xml:space="preserve">Abdutor </v>
      </c>
      <c r="W119" s="11">
        <f t="shared" si="23"/>
        <v>0</v>
      </c>
      <c r="X119" s="12" t="str">
        <f t="shared" si="23"/>
        <v xml:space="preserve">Adutor </v>
      </c>
      <c r="Y119" s="11">
        <f t="shared" si="23"/>
        <v>0</v>
      </c>
      <c r="Z119" s="12" t="str">
        <f t="shared" si="23"/>
        <v>Coxa (Ant)</v>
      </c>
      <c r="AA119" s="11">
        <f t="shared" si="23"/>
        <v>0</v>
      </c>
      <c r="AB119" s="12" t="str">
        <f t="shared" si="23"/>
        <v>Coxa (Pos)</v>
      </c>
      <c r="AC119" s="11">
        <f t="shared" si="23"/>
        <v>0</v>
      </c>
      <c r="AD119" s="12" t="str">
        <f t="shared" si="23"/>
        <v>Perna</v>
      </c>
      <c r="AE119" s="11">
        <f t="shared" si="23"/>
        <v>0</v>
      </c>
      <c r="AF119" s="12" t="str">
        <f t="shared" si="23"/>
        <v>Abdominal</v>
      </c>
      <c r="AG119" s="11">
        <f t="shared" si="23"/>
        <v>0</v>
      </c>
    </row>
    <row r="120" spans="1:33" x14ac:dyDescent="0.25">
      <c r="A120" s="344"/>
      <c r="B120" s="11">
        <f t="shared" si="21"/>
        <v>0</v>
      </c>
      <c r="C120" s="11" t="str">
        <f t="shared" si="22"/>
        <v xml:space="preserve"> </v>
      </c>
      <c r="D120" s="11" t="str">
        <f t="shared" si="24"/>
        <v xml:space="preserve">Trapézio </v>
      </c>
      <c r="E120" s="11">
        <f t="shared" si="24"/>
        <v>0</v>
      </c>
      <c r="F120" s="11" t="str">
        <f t="shared" si="24"/>
        <v>Ombro (Cla/Acr)</v>
      </c>
      <c r="G120" s="11">
        <f t="shared" si="24"/>
        <v>0</v>
      </c>
      <c r="H120" s="12" t="str">
        <f t="shared" si="24"/>
        <v>Ombro (Esp)</v>
      </c>
      <c r="I120" s="11">
        <f t="shared" si="24"/>
        <v>0</v>
      </c>
      <c r="J120" s="12" t="str">
        <f t="shared" si="24"/>
        <v>Costa</v>
      </c>
      <c r="K120" s="11">
        <f t="shared" si="24"/>
        <v>0</v>
      </c>
      <c r="L120" s="12" t="str">
        <f t="shared" si="24"/>
        <v>Peito</v>
      </c>
      <c r="M120" s="11">
        <f t="shared" si="24"/>
        <v>0</v>
      </c>
      <c r="N120" s="12" t="str">
        <f t="shared" si="24"/>
        <v>Bíceps</v>
      </c>
      <c r="O120" s="11">
        <f t="shared" si="24"/>
        <v>0</v>
      </c>
      <c r="P120" s="12" t="str">
        <f t="shared" si="24"/>
        <v>Tríceps</v>
      </c>
      <c r="Q120" s="11">
        <f t="shared" si="24"/>
        <v>0</v>
      </c>
      <c r="R120" s="11" t="str">
        <f t="shared" si="24"/>
        <v>AnteBraço</v>
      </c>
      <c r="S120" s="11">
        <f t="shared" si="23"/>
        <v>0</v>
      </c>
      <c r="T120" s="11" t="str">
        <f t="shared" si="23"/>
        <v xml:space="preserve">Glúteo </v>
      </c>
      <c r="U120" s="11">
        <f t="shared" si="23"/>
        <v>0</v>
      </c>
      <c r="V120" s="12" t="str">
        <f t="shared" si="23"/>
        <v xml:space="preserve">Abdutor </v>
      </c>
      <c r="W120" s="11">
        <f t="shared" si="23"/>
        <v>0</v>
      </c>
      <c r="X120" s="12" t="str">
        <f t="shared" si="23"/>
        <v xml:space="preserve">Adutor </v>
      </c>
      <c r="Y120" s="11">
        <f t="shared" si="23"/>
        <v>0</v>
      </c>
      <c r="Z120" s="12" t="str">
        <f t="shared" si="23"/>
        <v>Coxa (Ant)</v>
      </c>
      <c r="AA120" s="11">
        <f t="shared" si="23"/>
        <v>0</v>
      </c>
      <c r="AB120" s="12" t="str">
        <f t="shared" si="23"/>
        <v>Coxa (Pos)</v>
      </c>
      <c r="AC120" s="11">
        <f t="shared" si="23"/>
        <v>0</v>
      </c>
      <c r="AD120" s="12" t="str">
        <f t="shared" si="23"/>
        <v>Perna</v>
      </c>
      <c r="AE120" s="11">
        <f t="shared" si="23"/>
        <v>0</v>
      </c>
      <c r="AF120" s="12" t="str">
        <f t="shared" si="23"/>
        <v>Abdominal</v>
      </c>
      <c r="AG120" s="11">
        <f t="shared" si="23"/>
        <v>0</v>
      </c>
    </row>
    <row r="121" spans="1:3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1:33" x14ac:dyDescent="0.25">
      <c r="A122" s="11" t="s">
        <v>40</v>
      </c>
      <c r="B122" s="11" t="s">
        <v>41</v>
      </c>
      <c r="C122" s="11"/>
      <c r="D122" s="341" t="str">
        <f>D102</f>
        <v xml:space="preserve">Trapézio </v>
      </c>
      <c r="E122" s="341"/>
      <c r="F122" s="341" t="str">
        <f>F102</f>
        <v>Ombro (Cla/Acr)</v>
      </c>
      <c r="G122" s="341"/>
      <c r="H122" s="341" t="str">
        <f>H102</f>
        <v>Ombro (Esp)</v>
      </c>
      <c r="I122" s="341"/>
      <c r="J122" s="341" t="str">
        <f>J102</f>
        <v>Costa</v>
      </c>
      <c r="K122" s="341"/>
      <c r="L122" s="341" t="str">
        <f>L102</f>
        <v>Peito</v>
      </c>
      <c r="M122" s="341"/>
      <c r="N122" s="341" t="str">
        <f>N102</f>
        <v>Bíceps</v>
      </c>
      <c r="O122" s="341"/>
      <c r="P122" s="341" t="str">
        <f>P102</f>
        <v>Tríceps</v>
      </c>
      <c r="Q122" s="341"/>
      <c r="R122" s="341" t="str">
        <f>R102</f>
        <v>AnteBraço</v>
      </c>
      <c r="S122" s="341"/>
      <c r="T122" s="341" t="str">
        <f>T102</f>
        <v xml:space="preserve">Glúteo </v>
      </c>
      <c r="U122" s="341"/>
      <c r="V122" s="341" t="str">
        <f>V102</f>
        <v xml:space="preserve">Abdutor </v>
      </c>
      <c r="W122" s="341"/>
      <c r="X122" s="341" t="str">
        <f>X102</f>
        <v xml:space="preserve">Adutor </v>
      </c>
      <c r="Y122" s="341"/>
      <c r="Z122" s="341" t="str">
        <f>Z102</f>
        <v>Coxa (Ant)</v>
      </c>
      <c r="AA122" s="341"/>
      <c r="AB122" s="341" t="str">
        <f>AB102</f>
        <v>Coxa (Pos)</v>
      </c>
      <c r="AC122" s="341"/>
      <c r="AD122" s="341" t="str">
        <f>AD102</f>
        <v>Perna</v>
      </c>
      <c r="AE122" s="341"/>
      <c r="AF122" s="341" t="str">
        <f>AF102</f>
        <v>Abdominal</v>
      </c>
      <c r="AG122" s="341"/>
    </row>
    <row r="123" spans="1:33" x14ac:dyDescent="0.25">
      <c r="A123" s="11"/>
      <c r="B123" s="343">
        <f>Planilha!D181</f>
        <v>0</v>
      </c>
      <c r="C123" s="343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</row>
    <row r="124" spans="1:33" x14ac:dyDescent="0.25">
      <c r="A124" s="344">
        <v>7</v>
      </c>
      <c r="B124" s="11">
        <f>B123</f>
        <v>0</v>
      </c>
      <c r="C124" s="11" t="str">
        <f>IF(AND(B124=D124),E124,IF(AND(B124=F124),G124,IF(AND(B124=H124),I124,IF(AND(B124=J124),K124,IF(AND(B124=L124),M124,IF(AND(B124=N124),O124,IF(AND(B124=P124),Q124,IF(AND(B124=R124),S124,IF(AND(B124=T124),U124,IF(AND(B124=V124),W124,IF(AND(B124=X124),Y124,IF(AND(B124=Z124),AA124,IF(AND(B124=AB124),AC124,IF(AND(B124=AD124),AE124,IF(AND(B124=AF124),AG124," ")))))))))))))))</f>
        <v xml:space="preserve"> </v>
      </c>
      <c r="D124" s="11" t="str">
        <f t="shared" ref="D124:AG132" si="25">D104</f>
        <v xml:space="preserve">Trapézio </v>
      </c>
      <c r="E124" s="11" t="str">
        <f t="shared" si="25"/>
        <v>Elevação de ombros</v>
      </c>
      <c r="F124" s="11" t="str">
        <f t="shared" si="25"/>
        <v>Ombro (Cla/Acr)</v>
      </c>
      <c r="G124" s="11" t="str">
        <f t="shared" si="25"/>
        <v>Desenvolvimento</v>
      </c>
      <c r="H124" s="12" t="str">
        <f t="shared" si="25"/>
        <v>Ombro (Esp)</v>
      </c>
      <c r="I124" s="11" t="str">
        <f t="shared" si="25"/>
        <v>Voador inv.</v>
      </c>
      <c r="J124" s="12" t="str">
        <f t="shared" si="25"/>
        <v>Costa</v>
      </c>
      <c r="K124" s="11" t="str">
        <f t="shared" si="25"/>
        <v>Puxada à frente</v>
      </c>
      <c r="L124" s="12" t="str">
        <f t="shared" si="25"/>
        <v>Peito</v>
      </c>
      <c r="M124" s="11" t="str">
        <f t="shared" si="25"/>
        <v>Supino</v>
      </c>
      <c r="N124" s="12" t="str">
        <f t="shared" si="25"/>
        <v>Bíceps</v>
      </c>
      <c r="O124" s="11" t="str">
        <f t="shared" si="25"/>
        <v>Rosca direta</v>
      </c>
      <c r="P124" s="12" t="str">
        <f t="shared" si="25"/>
        <v>Tríceps</v>
      </c>
      <c r="Q124" s="11" t="str">
        <f t="shared" si="25"/>
        <v>Rosca testa</v>
      </c>
      <c r="R124" s="11" t="str">
        <f t="shared" si="25"/>
        <v>AnteBraço</v>
      </c>
      <c r="S124" s="11" t="str">
        <f t="shared" si="25"/>
        <v>Rosca punho</v>
      </c>
      <c r="T124" s="11" t="str">
        <f t="shared" si="25"/>
        <v xml:space="preserve">Glúteo </v>
      </c>
      <c r="U124" s="11" t="str">
        <f t="shared" si="25"/>
        <v>Glúteo em pé</v>
      </c>
      <c r="V124" s="12" t="str">
        <f t="shared" si="25"/>
        <v xml:space="preserve">Abdutor </v>
      </c>
      <c r="W124" s="11" t="str">
        <f t="shared" si="25"/>
        <v>Abdutor maq.</v>
      </c>
      <c r="X124" s="12" t="str">
        <f t="shared" si="25"/>
        <v xml:space="preserve">Adutor </v>
      </c>
      <c r="Y124" s="11" t="str">
        <f t="shared" si="25"/>
        <v>Adutor maq</v>
      </c>
      <c r="Z124" s="12" t="str">
        <f t="shared" si="25"/>
        <v>Coxa (Ant)</v>
      </c>
      <c r="AA124" s="11" t="str">
        <f t="shared" si="25"/>
        <v>Agachamento</v>
      </c>
      <c r="AB124" s="12" t="str">
        <f t="shared" si="25"/>
        <v>Coxa (Pos)</v>
      </c>
      <c r="AC124" s="11" t="str">
        <f t="shared" si="25"/>
        <v>Stiff</v>
      </c>
      <c r="AD124" s="12" t="str">
        <f t="shared" si="25"/>
        <v>Perna</v>
      </c>
      <c r="AE124" s="11" t="str">
        <f t="shared" si="25"/>
        <v>Gêmeos em pé</v>
      </c>
      <c r="AF124" s="12" t="str">
        <f t="shared" si="25"/>
        <v>Abdominal</v>
      </c>
      <c r="AG124" s="11" t="str">
        <f t="shared" si="25"/>
        <v>Elevação de pernas</v>
      </c>
    </row>
    <row r="125" spans="1:33" x14ac:dyDescent="0.25">
      <c r="A125" s="344"/>
      <c r="B125" s="11">
        <f t="shared" ref="B125:B140" si="26">B124</f>
        <v>0</v>
      </c>
      <c r="C125" s="11" t="str">
        <f t="shared" ref="C125:C140" si="27">IF(AND(B125=D125),E125,IF(AND(B125=F125),G125,IF(AND(B125=H125),I125,IF(AND(B125=J125),K125,IF(AND(B125=L125),M125,IF(AND(B125=N125),O125,IF(AND(B125=P125),Q125,IF(AND(B125=R125),S125,IF(AND(B125=T125),U125,IF(AND(B125=V125),W125,IF(AND(B125=X125),Y125,IF(AND(B125=Z125),AA125,IF(AND(B125=AB125),AC125,IF(AND(B125=AD125),AE125,IF(AND(B125=AF125),AG125," ")))))))))))))))</f>
        <v xml:space="preserve"> </v>
      </c>
      <c r="D125" s="11" t="str">
        <f t="shared" si="25"/>
        <v xml:space="preserve">Trapézio </v>
      </c>
      <c r="E125" s="11" t="str">
        <f t="shared" si="25"/>
        <v>Remada alta</v>
      </c>
      <c r="F125" s="11" t="str">
        <f t="shared" si="25"/>
        <v>Ombro (Cla/Acr)</v>
      </c>
      <c r="G125" s="11" t="str">
        <f t="shared" si="25"/>
        <v>Levantamento lateral</v>
      </c>
      <c r="H125" s="12" t="str">
        <f t="shared" si="25"/>
        <v>Ombro (Esp)</v>
      </c>
      <c r="I125" s="11" t="str">
        <f t="shared" si="25"/>
        <v>Crucifixo inv.</v>
      </c>
      <c r="J125" s="12" t="str">
        <f t="shared" si="25"/>
        <v>Costa</v>
      </c>
      <c r="K125" s="11" t="str">
        <f t="shared" si="25"/>
        <v>Remada sentada</v>
      </c>
      <c r="L125" s="12" t="str">
        <f t="shared" si="25"/>
        <v>Peito</v>
      </c>
      <c r="M125" s="11" t="str">
        <f t="shared" si="25"/>
        <v>Supino inclinado</v>
      </c>
      <c r="N125" s="12" t="str">
        <f t="shared" si="25"/>
        <v>Bíceps</v>
      </c>
      <c r="O125" s="11" t="str">
        <f t="shared" si="25"/>
        <v>Rosca alternada</v>
      </c>
      <c r="P125" s="12" t="str">
        <f t="shared" si="25"/>
        <v>Tríceps</v>
      </c>
      <c r="Q125" s="11" t="str">
        <f t="shared" si="25"/>
        <v>Rosca francesa</v>
      </c>
      <c r="R125" s="11" t="str">
        <f t="shared" si="25"/>
        <v>AnteBraço</v>
      </c>
      <c r="S125" s="11" t="str">
        <f t="shared" si="25"/>
        <v>Rosca punho inv.</v>
      </c>
      <c r="T125" s="11" t="str">
        <f t="shared" si="25"/>
        <v xml:space="preserve">Glúteo </v>
      </c>
      <c r="U125" s="11" t="str">
        <f t="shared" si="25"/>
        <v>Glúteo 4 apoios</v>
      </c>
      <c r="V125" s="12" t="str">
        <f t="shared" si="25"/>
        <v xml:space="preserve">Abdutor </v>
      </c>
      <c r="W125" s="11" t="str">
        <f t="shared" si="25"/>
        <v>Abdutor apo.</v>
      </c>
      <c r="X125" s="12" t="str">
        <f t="shared" si="25"/>
        <v xml:space="preserve">Adutor </v>
      </c>
      <c r="Y125" s="11" t="str">
        <f t="shared" si="25"/>
        <v>Adutor apo.</v>
      </c>
      <c r="Z125" s="12" t="str">
        <f t="shared" si="25"/>
        <v>Coxa (Ant)</v>
      </c>
      <c r="AA125" s="11" t="str">
        <f t="shared" si="25"/>
        <v>Agachamento hack</v>
      </c>
      <c r="AB125" s="12" t="str">
        <f t="shared" si="25"/>
        <v>Coxa (Pos)</v>
      </c>
      <c r="AC125" s="11" t="str">
        <f t="shared" si="25"/>
        <v>Flexão de perna</v>
      </c>
      <c r="AD125" s="12" t="str">
        <f t="shared" si="25"/>
        <v>Perna</v>
      </c>
      <c r="AE125" s="11" t="str">
        <f t="shared" si="25"/>
        <v>Gêmeos sentado</v>
      </c>
      <c r="AF125" s="12" t="str">
        <f t="shared" si="25"/>
        <v>Abdominal</v>
      </c>
      <c r="AG125" s="11" t="str">
        <f t="shared" si="25"/>
        <v>Supra-abdominal</v>
      </c>
    </row>
    <row r="126" spans="1:33" x14ac:dyDescent="0.25">
      <c r="A126" s="344"/>
      <c r="B126" s="11">
        <f t="shared" si="26"/>
        <v>0</v>
      </c>
      <c r="C126" s="11" t="str">
        <f t="shared" si="27"/>
        <v xml:space="preserve"> </v>
      </c>
      <c r="D126" s="11" t="str">
        <f t="shared" si="25"/>
        <v xml:space="preserve">Trapézio </v>
      </c>
      <c r="E126" s="11">
        <f t="shared" si="25"/>
        <v>0</v>
      </c>
      <c r="F126" s="11" t="str">
        <f t="shared" si="25"/>
        <v>Ombro (Cla/Acr)</v>
      </c>
      <c r="G126" s="11" t="str">
        <f t="shared" si="25"/>
        <v>Elevação frontal</v>
      </c>
      <c r="H126" s="12" t="str">
        <f t="shared" si="25"/>
        <v>Ombro (Esp)</v>
      </c>
      <c r="I126" s="11">
        <f t="shared" si="25"/>
        <v>0</v>
      </c>
      <c r="J126" s="12" t="str">
        <f t="shared" si="25"/>
        <v>Costa</v>
      </c>
      <c r="K126" s="11" t="str">
        <f t="shared" si="25"/>
        <v>Remada unilteral</v>
      </c>
      <c r="L126" s="12" t="str">
        <f t="shared" si="25"/>
        <v>Peito</v>
      </c>
      <c r="M126" s="11" t="str">
        <f t="shared" si="25"/>
        <v>Supino declinado</v>
      </c>
      <c r="N126" s="12" t="str">
        <f t="shared" si="25"/>
        <v>Bíceps</v>
      </c>
      <c r="O126" s="11" t="str">
        <f t="shared" si="25"/>
        <v>Rosca concentrada</v>
      </c>
      <c r="P126" s="12" t="str">
        <f t="shared" si="25"/>
        <v>Tríceps</v>
      </c>
      <c r="Q126" s="11" t="str">
        <f t="shared" si="25"/>
        <v>Extensão de cotovelo (cabo)</v>
      </c>
      <c r="R126" s="11" t="str">
        <f t="shared" si="25"/>
        <v>AnteBraço</v>
      </c>
      <c r="S126" s="11" t="str">
        <f t="shared" si="25"/>
        <v>Rosca direta peg. pro.</v>
      </c>
      <c r="T126" s="11" t="str">
        <f t="shared" si="25"/>
        <v xml:space="preserve">Glúteo </v>
      </c>
      <c r="U126" s="11">
        <f t="shared" si="25"/>
        <v>0</v>
      </c>
      <c r="V126" s="12" t="str">
        <f t="shared" si="25"/>
        <v xml:space="preserve">Abdutor </v>
      </c>
      <c r="W126" s="11" t="str">
        <f t="shared" si="25"/>
        <v>Abdutor cabo</v>
      </c>
      <c r="X126" s="12" t="str">
        <f t="shared" si="25"/>
        <v xml:space="preserve">Adutor </v>
      </c>
      <c r="Y126" s="11" t="str">
        <f t="shared" si="25"/>
        <v>Adutor cabo</v>
      </c>
      <c r="Z126" s="12" t="str">
        <f t="shared" si="25"/>
        <v>Coxa (Ant)</v>
      </c>
      <c r="AA126" s="11" t="str">
        <f t="shared" si="25"/>
        <v>Extensão de perna</v>
      </c>
      <c r="AB126" s="12" t="str">
        <f t="shared" si="25"/>
        <v>Coxa (Pos)</v>
      </c>
      <c r="AC126" s="11" t="str">
        <f t="shared" si="25"/>
        <v>Flexora em pé</v>
      </c>
      <c r="AD126" s="12" t="str">
        <f t="shared" si="25"/>
        <v>Perna</v>
      </c>
      <c r="AE126" s="11" t="str">
        <f t="shared" si="25"/>
        <v>Burrinho maq.</v>
      </c>
      <c r="AF126" s="12" t="str">
        <f t="shared" si="25"/>
        <v>Abdominal</v>
      </c>
      <c r="AG126" s="11" t="str">
        <f t="shared" si="25"/>
        <v>Flexão lateral</v>
      </c>
    </row>
    <row r="127" spans="1:33" x14ac:dyDescent="0.25">
      <c r="A127" s="344"/>
      <c r="B127" s="11">
        <f t="shared" si="26"/>
        <v>0</v>
      </c>
      <c r="C127" s="11" t="str">
        <f t="shared" si="27"/>
        <v xml:space="preserve"> </v>
      </c>
      <c r="D127" s="11" t="str">
        <f t="shared" si="25"/>
        <v xml:space="preserve">Trapézio </v>
      </c>
      <c r="E127" s="11">
        <f t="shared" si="25"/>
        <v>0</v>
      </c>
      <c r="F127" s="11" t="str">
        <f t="shared" si="25"/>
        <v>Ombro (Cla/Acr)</v>
      </c>
      <c r="G127" s="11">
        <f t="shared" si="25"/>
        <v>0</v>
      </c>
      <c r="H127" s="12" t="str">
        <f t="shared" si="25"/>
        <v>Ombro (Esp)</v>
      </c>
      <c r="I127" s="11">
        <f t="shared" si="25"/>
        <v>0</v>
      </c>
      <c r="J127" s="12" t="str">
        <f t="shared" si="25"/>
        <v>Costa</v>
      </c>
      <c r="K127" s="11" t="str">
        <f t="shared" si="25"/>
        <v>Remada curvada</v>
      </c>
      <c r="L127" s="12" t="str">
        <f t="shared" si="25"/>
        <v>Peito</v>
      </c>
      <c r="M127" s="11" t="str">
        <f t="shared" si="25"/>
        <v>Crucifixo</v>
      </c>
      <c r="N127" s="12" t="str">
        <f t="shared" si="25"/>
        <v>Bíceps</v>
      </c>
      <c r="O127" s="11" t="str">
        <f t="shared" si="25"/>
        <v>Rosca scott</v>
      </c>
      <c r="P127" s="12" t="str">
        <f t="shared" si="25"/>
        <v>Tríceps</v>
      </c>
      <c r="Q127" s="11">
        <f t="shared" si="25"/>
        <v>0</v>
      </c>
      <c r="R127" s="11" t="str">
        <f t="shared" si="25"/>
        <v>AnteBraço</v>
      </c>
      <c r="S127" s="11" t="str">
        <f t="shared" si="25"/>
        <v>Extensão de cotovelo</v>
      </c>
      <c r="T127" s="11" t="str">
        <f t="shared" si="25"/>
        <v xml:space="preserve">Glúteo </v>
      </c>
      <c r="U127" s="11">
        <f t="shared" si="25"/>
        <v>0</v>
      </c>
      <c r="V127" s="12" t="str">
        <f t="shared" si="25"/>
        <v xml:space="preserve">Abdutor </v>
      </c>
      <c r="W127" s="11">
        <f t="shared" si="25"/>
        <v>0</v>
      </c>
      <c r="X127" s="12" t="str">
        <f t="shared" si="25"/>
        <v xml:space="preserve">Adutor </v>
      </c>
      <c r="Y127" s="11">
        <f t="shared" si="25"/>
        <v>0</v>
      </c>
      <c r="Z127" s="12" t="str">
        <f t="shared" si="25"/>
        <v>Coxa (Ant)</v>
      </c>
      <c r="AA127" s="11" t="str">
        <f t="shared" si="25"/>
        <v>Leg press</v>
      </c>
      <c r="AB127" s="12" t="str">
        <f t="shared" si="25"/>
        <v>Coxa (Pos)</v>
      </c>
      <c r="AC127" s="11" t="str">
        <f t="shared" si="25"/>
        <v>Flexora sentado</v>
      </c>
      <c r="AD127" s="12" t="str">
        <f t="shared" si="25"/>
        <v>Perna</v>
      </c>
      <c r="AE127" s="11" t="str">
        <f t="shared" si="25"/>
        <v>Tibial</v>
      </c>
      <c r="AF127" s="12" t="str">
        <f t="shared" si="25"/>
        <v>Abdominal</v>
      </c>
      <c r="AG127" s="11">
        <f t="shared" si="25"/>
        <v>0</v>
      </c>
    </row>
    <row r="128" spans="1:33" x14ac:dyDescent="0.25">
      <c r="A128" s="344"/>
      <c r="B128" s="11">
        <f t="shared" si="26"/>
        <v>0</v>
      </c>
      <c r="C128" s="11" t="str">
        <f t="shared" si="27"/>
        <v xml:space="preserve"> </v>
      </c>
      <c r="D128" s="11" t="str">
        <f t="shared" si="25"/>
        <v xml:space="preserve">Trapézio </v>
      </c>
      <c r="E128" s="11">
        <f t="shared" si="25"/>
        <v>0</v>
      </c>
      <c r="F128" s="11" t="str">
        <f t="shared" si="25"/>
        <v>Ombro (Cla/Acr)</v>
      </c>
      <c r="G128" s="11">
        <f t="shared" si="25"/>
        <v>0</v>
      </c>
      <c r="H128" s="12" t="str">
        <f t="shared" si="25"/>
        <v>Ombro (Esp)</v>
      </c>
      <c r="I128" s="11">
        <f t="shared" si="25"/>
        <v>0</v>
      </c>
      <c r="J128" s="12" t="str">
        <f t="shared" si="25"/>
        <v>Costa</v>
      </c>
      <c r="K128" s="11" t="str">
        <f t="shared" si="25"/>
        <v>Levantamento terra</v>
      </c>
      <c r="L128" s="12" t="str">
        <f t="shared" si="25"/>
        <v>Peito</v>
      </c>
      <c r="M128" s="11" t="str">
        <f t="shared" si="25"/>
        <v>Cross over</v>
      </c>
      <c r="N128" s="12" t="str">
        <f t="shared" si="25"/>
        <v>Bíceps</v>
      </c>
      <c r="O128" s="11">
        <f t="shared" si="25"/>
        <v>0</v>
      </c>
      <c r="P128" s="12" t="str">
        <f t="shared" si="25"/>
        <v>Tríceps</v>
      </c>
      <c r="Q128" s="11">
        <f t="shared" si="25"/>
        <v>0</v>
      </c>
      <c r="R128" s="11" t="str">
        <f t="shared" si="25"/>
        <v>AnteBraço</v>
      </c>
      <c r="S128" s="11" t="str">
        <f t="shared" si="25"/>
        <v>Extensão cot. uni.</v>
      </c>
      <c r="T128" s="11" t="str">
        <f t="shared" si="25"/>
        <v xml:space="preserve">Glúteo </v>
      </c>
      <c r="U128" s="11">
        <f t="shared" si="25"/>
        <v>0</v>
      </c>
      <c r="V128" s="12" t="str">
        <f t="shared" si="25"/>
        <v xml:space="preserve">Abdutor </v>
      </c>
      <c r="W128" s="11">
        <f t="shared" si="25"/>
        <v>0</v>
      </c>
      <c r="X128" s="12" t="str">
        <f t="shared" si="25"/>
        <v xml:space="preserve">Adutor </v>
      </c>
      <c r="Y128" s="11">
        <f t="shared" si="25"/>
        <v>0</v>
      </c>
      <c r="Z128" s="12" t="str">
        <f t="shared" si="25"/>
        <v>Coxa (Ant)</v>
      </c>
      <c r="AA128" s="11" t="str">
        <f t="shared" si="25"/>
        <v>Avanço</v>
      </c>
      <c r="AB128" s="12" t="str">
        <f t="shared" si="25"/>
        <v>Coxa (Pos)</v>
      </c>
      <c r="AC128" s="11">
        <f t="shared" si="25"/>
        <v>0</v>
      </c>
      <c r="AD128" s="12" t="str">
        <f t="shared" si="25"/>
        <v>Perna</v>
      </c>
      <c r="AE128" s="11">
        <f t="shared" si="25"/>
        <v>0</v>
      </c>
      <c r="AF128" s="12" t="str">
        <f t="shared" si="25"/>
        <v>Abdominal</v>
      </c>
      <c r="AG128" s="11">
        <f t="shared" si="25"/>
        <v>0</v>
      </c>
    </row>
    <row r="129" spans="1:33" x14ac:dyDescent="0.25">
      <c r="A129" s="344"/>
      <c r="B129" s="11">
        <f t="shared" si="26"/>
        <v>0</v>
      </c>
      <c r="C129" s="11" t="str">
        <f t="shared" si="27"/>
        <v xml:space="preserve"> </v>
      </c>
      <c r="D129" s="11" t="str">
        <f t="shared" si="25"/>
        <v xml:space="preserve">Trapézio </v>
      </c>
      <c r="E129" s="11">
        <f t="shared" si="25"/>
        <v>0</v>
      </c>
      <c r="F129" s="11" t="str">
        <f t="shared" si="25"/>
        <v>Ombro (Cla/Acr)</v>
      </c>
      <c r="G129" s="11">
        <f t="shared" si="25"/>
        <v>0</v>
      </c>
      <c r="H129" s="12" t="str">
        <f t="shared" si="25"/>
        <v>Ombro (Esp)</v>
      </c>
      <c r="I129" s="11">
        <f t="shared" si="25"/>
        <v>0</v>
      </c>
      <c r="J129" s="12" t="str">
        <f t="shared" si="25"/>
        <v>Costa</v>
      </c>
      <c r="K129" s="11" t="str">
        <f t="shared" si="25"/>
        <v>Hiperextensão</v>
      </c>
      <c r="L129" s="12" t="str">
        <f t="shared" si="25"/>
        <v>Peito</v>
      </c>
      <c r="M129" s="11" t="str">
        <f t="shared" si="25"/>
        <v>Voador</v>
      </c>
      <c r="N129" s="12" t="str">
        <f t="shared" si="25"/>
        <v>Bíceps</v>
      </c>
      <c r="O129" s="11">
        <f t="shared" si="25"/>
        <v>0</v>
      </c>
      <c r="P129" s="12" t="str">
        <f t="shared" si="25"/>
        <v>Tríceps</v>
      </c>
      <c r="Q129" s="11">
        <f t="shared" si="25"/>
        <v>0</v>
      </c>
      <c r="R129" s="11" t="str">
        <f t="shared" si="25"/>
        <v>AnteBraço</v>
      </c>
      <c r="S129" s="11" t="str">
        <f t="shared" si="25"/>
        <v>Tríceps uni. Curvado</v>
      </c>
      <c r="T129" s="11" t="str">
        <f t="shared" si="25"/>
        <v xml:space="preserve">Glúteo </v>
      </c>
      <c r="U129" s="11">
        <f t="shared" si="25"/>
        <v>0</v>
      </c>
      <c r="V129" s="12" t="str">
        <f t="shared" si="25"/>
        <v xml:space="preserve">Abdutor </v>
      </c>
      <c r="W129" s="11">
        <f t="shared" si="25"/>
        <v>0</v>
      </c>
      <c r="X129" s="12" t="str">
        <f t="shared" si="25"/>
        <v xml:space="preserve">Adutor </v>
      </c>
      <c r="Y129" s="11">
        <f t="shared" si="25"/>
        <v>0</v>
      </c>
      <c r="Z129" s="12" t="str">
        <f t="shared" si="25"/>
        <v>Coxa (Ant)</v>
      </c>
      <c r="AA129" s="11">
        <f t="shared" si="25"/>
        <v>0</v>
      </c>
      <c r="AB129" s="12" t="str">
        <f t="shared" si="25"/>
        <v>Coxa (Pos)</v>
      </c>
      <c r="AC129" s="11">
        <f t="shared" si="25"/>
        <v>0</v>
      </c>
      <c r="AD129" s="12" t="str">
        <f t="shared" si="25"/>
        <v>Perna</v>
      </c>
      <c r="AE129" s="11">
        <f t="shared" si="25"/>
        <v>0</v>
      </c>
      <c r="AF129" s="12" t="str">
        <f t="shared" si="25"/>
        <v>Abdominal</v>
      </c>
      <c r="AG129" s="11">
        <f t="shared" si="25"/>
        <v>0</v>
      </c>
    </row>
    <row r="130" spans="1:33" x14ac:dyDescent="0.25">
      <c r="A130" s="344"/>
      <c r="B130" s="11">
        <f t="shared" si="26"/>
        <v>0</v>
      </c>
      <c r="C130" s="11" t="str">
        <f t="shared" si="27"/>
        <v xml:space="preserve"> </v>
      </c>
      <c r="D130" s="11" t="str">
        <f t="shared" si="25"/>
        <v xml:space="preserve">Trapézio </v>
      </c>
      <c r="E130" s="11">
        <f t="shared" si="25"/>
        <v>0</v>
      </c>
      <c r="F130" s="11" t="str">
        <f t="shared" si="25"/>
        <v>Ombro (Cla/Acr)</v>
      </c>
      <c r="G130" s="11">
        <f t="shared" si="25"/>
        <v>0</v>
      </c>
      <c r="H130" s="12" t="str">
        <f t="shared" si="25"/>
        <v>Ombro (Esp)</v>
      </c>
      <c r="I130" s="11">
        <f t="shared" si="25"/>
        <v>0</v>
      </c>
      <c r="J130" s="12" t="str">
        <f t="shared" si="25"/>
        <v>Costa</v>
      </c>
      <c r="K130" s="11">
        <f t="shared" si="25"/>
        <v>0</v>
      </c>
      <c r="L130" s="12" t="str">
        <f t="shared" si="25"/>
        <v>Peito</v>
      </c>
      <c r="M130" s="11" t="str">
        <f t="shared" si="25"/>
        <v>Paralelas</v>
      </c>
      <c r="N130" s="12" t="str">
        <f t="shared" si="25"/>
        <v>Bíceps</v>
      </c>
      <c r="O130" s="11">
        <f t="shared" si="25"/>
        <v>0</v>
      </c>
      <c r="P130" s="12" t="str">
        <f t="shared" si="25"/>
        <v>Tríceps</v>
      </c>
      <c r="Q130" s="11">
        <f t="shared" si="25"/>
        <v>0</v>
      </c>
      <c r="R130" s="11" t="str">
        <f t="shared" si="25"/>
        <v>AnteBraço</v>
      </c>
      <c r="S130" s="11">
        <f t="shared" si="25"/>
        <v>0</v>
      </c>
      <c r="T130" s="11" t="str">
        <f t="shared" si="25"/>
        <v xml:space="preserve">Glúteo </v>
      </c>
      <c r="U130" s="11">
        <f t="shared" si="25"/>
        <v>0</v>
      </c>
      <c r="V130" s="12" t="str">
        <f t="shared" si="25"/>
        <v xml:space="preserve">Abdutor </v>
      </c>
      <c r="W130" s="11">
        <f t="shared" si="25"/>
        <v>0</v>
      </c>
      <c r="X130" s="12" t="str">
        <f t="shared" si="25"/>
        <v xml:space="preserve">Adutor </v>
      </c>
      <c r="Y130" s="11">
        <f t="shared" si="25"/>
        <v>0</v>
      </c>
      <c r="Z130" s="12" t="str">
        <f t="shared" si="25"/>
        <v>Coxa (Ant)</v>
      </c>
      <c r="AA130" s="11">
        <f t="shared" si="25"/>
        <v>0</v>
      </c>
      <c r="AB130" s="12" t="str">
        <f t="shared" si="25"/>
        <v>Coxa (Pos)</v>
      </c>
      <c r="AC130" s="11">
        <f t="shared" si="25"/>
        <v>0</v>
      </c>
      <c r="AD130" s="12" t="str">
        <f t="shared" si="25"/>
        <v>Perna</v>
      </c>
      <c r="AE130" s="11">
        <f t="shared" si="25"/>
        <v>0</v>
      </c>
      <c r="AF130" s="12" t="str">
        <f t="shared" si="25"/>
        <v>Abdominal</v>
      </c>
      <c r="AG130" s="11">
        <f t="shared" si="25"/>
        <v>0</v>
      </c>
    </row>
    <row r="131" spans="1:33" x14ac:dyDescent="0.25">
      <c r="A131" s="344"/>
      <c r="B131" s="11">
        <f t="shared" si="26"/>
        <v>0</v>
      </c>
      <c r="C131" s="11" t="str">
        <f t="shared" si="27"/>
        <v xml:space="preserve"> </v>
      </c>
      <c r="D131" s="11" t="str">
        <f t="shared" si="25"/>
        <v xml:space="preserve">Trapézio </v>
      </c>
      <c r="E131" s="11">
        <f t="shared" si="25"/>
        <v>0</v>
      </c>
      <c r="F131" s="11" t="str">
        <f t="shared" si="25"/>
        <v>Ombro (Cla/Acr)</v>
      </c>
      <c r="G131" s="11">
        <f t="shared" si="25"/>
        <v>0</v>
      </c>
      <c r="H131" s="12" t="str">
        <f t="shared" si="25"/>
        <v>Ombro (Esp)</v>
      </c>
      <c r="I131" s="11">
        <f t="shared" si="25"/>
        <v>0</v>
      </c>
      <c r="J131" s="12" t="str">
        <f t="shared" si="25"/>
        <v>Costa</v>
      </c>
      <c r="K131" s="11">
        <f t="shared" si="25"/>
        <v>0</v>
      </c>
      <c r="L131" s="12" t="str">
        <f t="shared" si="25"/>
        <v>Peito</v>
      </c>
      <c r="M131" s="11">
        <f t="shared" si="25"/>
        <v>0</v>
      </c>
      <c r="N131" s="12" t="str">
        <f t="shared" si="25"/>
        <v>Bíceps</v>
      </c>
      <c r="O131" s="11">
        <f t="shared" si="25"/>
        <v>0</v>
      </c>
      <c r="P131" s="12" t="str">
        <f t="shared" si="25"/>
        <v>Tríceps</v>
      </c>
      <c r="Q131" s="11">
        <f t="shared" si="25"/>
        <v>0</v>
      </c>
      <c r="R131" s="11" t="str">
        <f t="shared" si="25"/>
        <v>AnteBraço</v>
      </c>
      <c r="S131" s="11">
        <f t="shared" si="25"/>
        <v>0</v>
      </c>
      <c r="T131" s="11" t="str">
        <f t="shared" si="25"/>
        <v xml:space="preserve">Glúteo </v>
      </c>
      <c r="U131" s="11">
        <f t="shared" si="25"/>
        <v>0</v>
      </c>
      <c r="V131" s="12" t="str">
        <f t="shared" si="25"/>
        <v xml:space="preserve">Abdutor </v>
      </c>
      <c r="W131" s="11">
        <f t="shared" si="25"/>
        <v>0</v>
      </c>
      <c r="X131" s="12" t="str">
        <f t="shared" si="25"/>
        <v xml:space="preserve">Adutor </v>
      </c>
      <c r="Y131" s="11">
        <f t="shared" si="25"/>
        <v>0</v>
      </c>
      <c r="Z131" s="12" t="str">
        <f t="shared" si="25"/>
        <v>Coxa (Ant)</v>
      </c>
      <c r="AA131" s="11">
        <f t="shared" si="25"/>
        <v>0</v>
      </c>
      <c r="AB131" s="12" t="str">
        <f t="shared" si="25"/>
        <v>Coxa (Pos)</v>
      </c>
      <c r="AC131" s="11">
        <f t="shared" si="25"/>
        <v>0</v>
      </c>
      <c r="AD131" s="12" t="str">
        <f t="shared" si="25"/>
        <v>Perna</v>
      </c>
      <c r="AE131" s="11">
        <f t="shared" si="25"/>
        <v>0</v>
      </c>
      <c r="AF131" s="12" t="str">
        <f t="shared" si="25"/>
        <v>Abdominal</v>
      </c>
      <c r="AG131" s="11">
        <f t="shared" si="25"/>
        <v>0</v>
      </c>
    </row>
    <row r="132" spans="1:33" x14ac:dyDescent="0.25">
      <c r="A132" s="344"/>
      <c r="B132" s="11">
        <f t="shared" si="26"/>
        <v>0</v>
      </c>
      <c r="C132" s="11" t="str">
        <f t="shared" si="27"/>
        <v xml:space="preserve"> </v>
      </c>
      <c r="D132" s="11" t="str">
        <f t="shared" si="25"/>
        <v xml:space="preserve">Trapézio </v>
      </c>
      <c r="E132" s="11">
        <f t="shared" si="25"/>
        <v>0</v>
      </c>
      <c r="F132" s="11" t="str">
        <f t="shared" si="25"/>
        <v>Ombro (Cla/Acr)</v>
      </c>
      <c r="G132" s="11">
        <f t="shared" si="25"/>
        <v>0</v>
      </c>
      <c r="H132" s="12" t="str">
        <f t="shared" si="25"/>
        <v>Ombro (Esp)</v>
      </c>
      <c r="I132" s="11">
        <f t="shared" si="25"/>
        <v>0</v>
      </c>
      <c r="J132" s="12" t="str">
        <f t="shared" si="25"/>
        <v>Costa</v>
      </c>
      <c r="K132" s="11">
        <f t="shared" si="25"/>
        <v>0</v>
      </c>
      <c r="L132" s="12" t="str">
        <f t="shared" si="25"/>
        <v>Peito</v>
      </c>
      <c r="M132" s="11">
        <f t="shared" si="25"/>
        <v>0</v>
      </c>
      <c r="N132" s="12" t="str">
        <f t="shared" si="25"/>
        <v>Bíceps</v>
      </c>
      <c r="O132" s="11">
        <f t="shared" si="25"/>
        <v>0</v>
      </c>
      <c r="P132" s="12" t="str">
        <f t="shared" si="25"/>
        <v>Tríceps</v>
      </c>
      <c r="Q132" s="11">
        <f t="shared" si="25"/>
        <v>0</v>
      </c>
      <c r="R132" s="11" t="str">
        <f t="shared" si="25"/>
        <v>AnteBraço</v>
      </c>
      <c r="S132" s="11">
        <f t="shared" ref="D132:AG140" si="28">S112</f>
        <v>0</v>
      </c>
      <c r="T132" s="11" t="str">
        <f t="shared" si="28"/>
        <v xml:space="preserve">Glúteo </v>
      </c>
      <c r="U132" s="11">
        <f t="shared" si="28"/>
        <v>0</v>
      </c>
      <c r="V132" s="12" t="str">
        <f t="shared" si="28"/>
        <v xml:space="preserve">Abdutor </v>
      </c>
      <c r="W132" s="11">
        <f t="shared" si="28"/>
        <v>0</v>
      </c>
      <c r="X132" s="12" t="str">
        <f t="shared" si="28"/>
        <v xml:space="preserve">Adutor </v>
      </c>
      <c r="Y132" s="11">
        <f t="shared" si="28"/>
        <v>0</v>
      </c>
      <c r="Z132" s="12" t="str">
        <f t="shared" si="28"/>
        <v>Coxa (Ant)</v>
      </c>
      <c r="AA132" s="11">
        <f t="shared" si="28"/>
        <v>0</v>
      </c>
      <c r="AB132" s="12" t="str">
        <f t="shared" si="28"/>
        <v>Coxa (Pos)</v>
      </c>
      <c r="AC132" s="11">
        <f t="shared" si="28"/>
        <v>0</v>
      </c>
      <c r="AD132" s="12" t="str">
        <f t="shared" si="28"/>
        <v>Perna</v>
      </c>
      <c r="AE132" s="11">
        <f t="shared" si="28"/>
        <v>0</v>
      </c>
      <c r="AF132" s="12" t="str">
        <f t="shared" si="28"/>
        <v>Abdominal</v>
      </c>
      <c r="AG132" s="11">
        <f t="shared" si="28"/>
        <v>0</v>
      </c>
    </row>
    <row r="133" spans="1:33" x14ac:dyDescent="0.25">
      <c r="A133" s="344"/>
      <c r="B133" s="11">
        <f t="shared" si="26"/>
        <v>0</v>
      </c>
      <c r="C133" s="11" t="str">
        <f t="shared" si="27"/>
        <v xml:space="preserve"> </v>
      </c>
      <c r="D133" s="11" t="str">
        <f t="shared" si="28"/>
        <v xml:space="preserve">Trapézio </v>
      </c>
      <c r="E133" s="11">
        <f t="shared" si="28"/>
        <v>0</v>
      </c>
      <c r="F133" s="11" t="str">
        <f t="shared" si="28"/>
        <v>Ombro (Cla/Acr)</v>
      </c>
      <c r="G133" s="11">
        <f t="shared" si="28"/>
        <v>0</v>
      </c>
      <c r="H133" s="12" t="str">
        <f t="shared" si="28"/>
        <v>Ombro (Esp)</v>
      </c>
      <c r="I133" s="11">
        <f t="shared" si="28"/>
        <v>0</v>
      </c>
      <c r="J133" s="12" t="str">
        <f t="shared" si="28"/>
        <v>Costa</v>
      </c>
      <c r="K133" s="11">
        <f t="shared" si="28"/>
        <v>0</v>
      </c>
      <c r="L133" s="12" t="str">
        <f t="shared" si="28"/>
        <v>Peito</v>
      </c>
      <c r="M133" s="11">
        <f t="shared" si="28"/>
        <v>0</v>
      </c>
      <c r="N133" s="12" t="str">
        <f t="shared" si="28"/>
        <v>Bíceps</v>
      </c>
      <c r="O133" s="11">
        <f t="shared" si="28"/>
        <v>0</v>
      </c>
      <c r="P133" s="12" t="str">
        <f t="shared" si="28"/>
        <v>Tríceps</v>
      </c>
      <c r="Q133" s="11">
        <f t="shared" si="28"/>
        <v>0</v>
      </c>
      <c r="R133" s="11" t="str">
        <f t="shared" si="28"/>
        <v>AnteBraço</v>
      </c>
      <c r="S133" s="11">
        <f t="shared" si="28"/>
        <v>0</v>
      </c>
      <c r="T133" s="11" t="str">
        <f t="shared" si="28"/>
        <v xml:space="preserve">Glúteo </v>
      </c>
      <c r="U133" s="11">
        <f t="shared" si="28"/>
        <v>0</v>
      </c>
      <c r="V133" s="12" t="str">
        <f t="shared" si="28"/>
        <v xml:space="preserve">Abdutor </v>
      </c>
      <c r="W133" s="11">
        <f t="shared" si="28"/>
        <v>0</v>
      </c>
      <c r="X133" s="12" t="str">
        <f t="shared" si="28"/>
        <v xml:space="preserve">Adutor </v>
      </c>
      <c r="Y133" s="11">
        <f t="shared" si="28"/>
        <v>0</v>
      </c>
      <c r="Z133" s="12" t="str">
        <f t="shared" si="28"/>
        <v>Coxa (Ant)</v>
      </c>
      <c r="AA133" s="11">
        <f t="shared" si="28"/>
        <v>0</v>
      </c>
      <c r="AB133" s="12" t="str">
        <f t="shared" si="28"/>
        <v>Coxa (Pos)</v>
      </c>
      <c r="AC133" s="11">
        <f t="shared" si="28"/>
        <v>0</v>
      </c>
      <c r="AD133" s="12" t="str">
        <f t="shared" si="28"/>
        <v>Perna</v>
      </c>
      <c r="AE133" s="11">
        <f t="shared" si="28"/>
        <v>0</v>
      </c>
      <c r="AF133" s="12" t="str">
        <f t="shared" si="28"/>
        <v>Abdominal</v>
      </c>
      <c r="AG133" s="11">
        <f t="shared" si="28"/>
        <v>0</v>
      </c>
    </row>
    <row r="134" spans="1:33" x14ac:dyDescent="0.25">
      <c r="A134" s="344"/>
      <c r="B134" s="11">
        <f t="shared" si="26"/>
        <v>0</v>
      </c>
      <c r="C134" s="11" t="str">
        <f t="shared" si="27"/>
        <v xml:space="preserve"> </v>
      </c>
      <c r="D134" s="11" t="str">
        <f t="shared" si="28"/>
        <v xml:space="preserve">Trapézio </v>
      </c>
      <c r="E134" s="11">
        <f t="shared" si="28"/>
        <v>0</v>
      </c>
      <c r="F134" s="11" t="str">
        <f t="shared" si="28"/>
        <v>Ombro (Cla/Acr)</v>
      </c>
      <c r="G134" s="11">
        <f t="shared" si="28"/>
        <v>0</v>
      </c>
      <c r="H134" s="12" t="str">
        <f t="shared" si="28"/>
        <v>Ombro (Esp)</v>
      </c>
      <c r="I134" s="11">
        <f t="shared" si="28"/>
        <v>0</v>
      </c>
      <c r="J134" s="12" t="str">
        <f t="shared" si="28"/>
        <v>Costa</v>
      </c>
      <c r="K134" s="11">
        <f t="shared" si="28"/>
        <v>0</v>
      </c>
      <c r="L134" s="12" t="str">
        <f t="shared" si="28"/>
        <v>Peito</v>
      </c>
      <c r="M134" s="11">
        <f t="shared" si="28"/>
        <v>0</v>
      </c>
      <c r="N134" s="12" t="str">
        <f t="shared" si="28"/>
        <v>Bíceps</v>
      </c>
      <c r="O134" s="11">
        <f t="shared" si="28"/>
        <v>0</v>
      </c>
      <c r="P134" s="12" t="str">
        <f t="shared" si="28"/>
        <v>Tríceps</v>
      </c>
      <c r="Q134" s="11">
        <f t="shared" si="28"/>
        <v>0</v>
      </c>
      <c r="R134" s="11" t="str">
        <f t="shared" si="28"/>
        <v>AnteBraço</v>
      </c>
      <c r="S134" s="11">
        <f t="shared" si="28"/>
        <v>0</v>
      </c>
      <c r="T134" s="11" t="str">
        <f t="shared" si="28"/>
        <v xml:space="preserve">Glúteo </v>
      </c>
      <c r="U134" s="11">
        <f t="shared" si="28"/>
        <v>0</v>
      </c>
      <c r="V134" s="12" t="str">
        <f t="shared" si="28"/>
        <v xml:space="preserve">Abdutor </v>
      </c>
      <c r="W134" s="11">
        <f t="shared" si="28"/>
        <v>0</v>
      </c>
      <c r="X134" s="12" t="str">
        <f t="shared" si="28"/>
        <v xml:space="preserve">Adutor </v>
      </c>
      <c r="Y134" s="11">
        <f t="shared" si="28"/>
        <v>0</v>
      </c>
      <c r="Z134" s="12" t="str">
        <f t="shared" si="28"/>
        <v>Coxa (Ant)</v>
      </c>
      <c r="AA134" s="11">
        <f t="shared" si="28"/>
        <v>0</v>
      </c>
      <c r="AB134" s="12" t="str">
        <f t="shared" si="28"/>
        <v>Coxa (Pos)</v>
      </c>
      <c r="AC134" s="11">
        <f t="shared" si="28"/>
        <v>0</v>
      </c>
      <c r="AD134" s="12" t="str">
        <f t="shared" si="28"/>
        <v>Perna</v>
      </c>
      <c r="AE134" s="11">
        <f t="shared" si="28"/>
        <v>0</v>
      </c>
      <c r="AF134" s="12" t="str">
        <f t="shared" si="28"/>
        <v>Abdominal</v>
      </c>
      <c r="AG134" s="11">
        <f t="shared" si="28"/>
        <v>0</v>
      </c>
    </row>
    <row r="135" spans="1:33" x14ac:dyDescent="0.25">
      <c r="A135" s="344"/>
      <c r="B135" s="11">
        <f t="shared" si="26"/>
        <v>0</v>
      </c>
      <c r="C135" s="11" t="str">
        <f t="shared" si="27"/>
        <v xml:space="preserve"> </v>
      </c>
      <c r="D135" s="11" t="str">
        <f t="shared" si="28"/>
        <v xml:space="preserve">Trapézio </v>
      </c>
      <c r="E135" s="11">
        <f t="shared" si="28"/>
        <v>0</v>
      </c>
      <c r="F135" s="11" t="str">
        <f t="shared" si="28"/>
        <v>Ombro (Cla/Acr)</v>
      </c>
      <c r="G135" s="11">
        <f t="shared" si="28"/>
        <v>0</v>
      </c>
      <c r="H135" s="12" t="str">
        <f t="shared" si="28"/>
        <v>Ombro (Esp)</v>
      </c>
      <c r="I135" s="11">
        <f t="shared" si="28"/>
        <v>0</v>
      </c>
      <c r="J135" s="12" t="str">
        <f t="shared" si="28"/>
        <v>Costa</v>
      </c>
      <c r="K135" s="11">
        <f t="shared" si="28"/>
        <v>0</v>
      </c>
      <c r="L135" s="12" t="str">
        <f t="shared" si="28"/>
        <v>Peito</v>
      </c>
      <c r="M135" s="11">
        <f t="shared" si="28"/>
        <v>0</v>
      </c>
      <c r="N135" s="12" t="str">
        <f t="shared" si="28"/>
        <v>Bíceps</v>
      </c>
      <c r="O135" s="11">
        <f t="shared" si="28"/>
        <v>0</v>
      </c>
      <c r="P135" s="12" t="str">
        <f t="shared" si="28"/>
        <v>Tríceps</v>
      </c>
      <c r="Q135" s="11">
        <f t="shared" si="28"/>
        <v>0</v>
      </c>
      <c r="R135" s="11" t="str">
        <f t="shared" si="28"/>
        <v>AnteBraço</v>
      </c>
      <c r="S135" s="11">
        <f t="shared" si="28"/>
        <v>0</v>
      </c>
      <c r="T135" s="11" t="str">
        <f t="shared" si="28"/>
        <v xml:space="preserve">Glúteo </v>
      </c>
      <c r="U135" s="11">
        <f t="shared" si="28"/>
        <v>0</v>
      </c>
      <c r="V135" s="12" t="str">
        <f t="shared" si="28"/>
        <v xml:space="preserve">Abdutor </v>
      </c>
      <c r="W135" s="11">
        <f t="shared" si="28"/>
        <v>0</v>
      </c>
      <c r="X135" s="12" t="str">
        <f t="shared" si="28"/>
        <v xml:space="preserve">Adutor </v>
      </c>
      <c r="Y135" s="11">
        <f t="shared" si="28"/>
        <v>0</v>
      </c>
      <c r="Z135" s="12" t="str">
        <f t="shared" si="28"/>
        <v>Coxa (Ant)</v>
      </c>
      <c r="AA135" s="11">
        <f t="shared" si="28"/>
        <v>0</v>
      </c>
      <c r="AB135" s="12" t="str">
        <f t="shared" si="28"/>
        <v>Coxa (Pos)</v>
      </c>
      <c r="AC135" s="11">
        <f t="shared" si="28"/>
        <v>0</v>
      </c>
      <c r="AD135" s="12" t="str">
        <f t="shared" si="28"/>
        <v>Perna</v>
      </c>
      <c r="AE135" s="11">
        <f t="shared" si="28"/>
        <v>0</v>
      </c>
      <c r="AF135" s="12" t="str">
        <f t="shared" si="28"/>
        <v>Abdominal</v>
      </c>
      <c r="AG135" s="11">
        <f t="shared" si="28"/>
        <v>0</v>
      </c>
    </row>
    <row r="136" spans="1:33" x14ac:dyDescent="0.25">
      <c r="A136" s="344"/>
      <c r="B136" s="11">
        <f t="shared" si="26"/>
        <v>0</v>
      </c>
      <c r="C136" s="11" t="str">
        <f t="shared" si="27"/>
        <v xml:space="preserve"> </v>
      </c>
      <c r="D136" s="11" t="str">
        <f t="shared" si="28"/>
        <v xml:space="preserve">Trapézio </v>
      </c>
      <c r="E136" s="11">
        <f t="shared" si="28"/>
        <v>0</v>
      </c>
      <c r="F136" s="11" t="str">
        <f t="shared" si="28"/>
        <v>Ombro (Cla/Acr)</v>
      </c>
      <c r="G136" s="11">
        <f t="shared" si="28"/>
        <v>0</v>
      </c>
      <c r="H136" s="12" t="str">
        <f t="shared" si="28"/>
        <v>Ombro (Esp)</v>
      </c>
      <c r="I136" s="11">
        <f t="shared" si="28"/>
        <v>0</v>
      </c>
      <c r="J136" s="12" t="str">
        <f t="shared" si="28"/>
        <v>Costa</v>
      </c>
      <c r="K136" s="11">
        <f t="shared" si="28"/>
        <v>0</v>
      </c>
      <c r="L136" s="12" t="str">
        <f t="shared" si="28"/>
        <v>Peito</v>
      </c>
      <c r="M136" s="11">
        <f t="shared" si="28"/>
        <v>0</v>
      </c>
      <c r="N136" s="12" t="str">
        <f t="shared" si="28"/>
        <v>Bíceps</v>
      </c>
      <c r="O136" s="11">
        <f t="shared" si="28"/>
        <v>0</v>
      </c>
      <c r="P136" s="12" t="str">
        <f t="shared" si="28"/>
        <v>Tríceps</v>
      </c>
      <c r="Q136" s="11">
        <f t="shared" si="28"/>
        <v>0</v>
      </c>
      <c r="R136" s="11" t="str">
        <f t="shared" si="28"/>
        <v>AnteBraço</v>
      </c>
      <c r="S136" s="11">
        <f t="shared" si="28"/>
        <v>0</v>
      </c>
      <c r="T136" s="11" t="str">
        <f t="shared" si="28"/>
        <v xml:space="preserve">Glúteo </v>
      </c>
      <c r="U136" s="11">
        <f t="shared" si="28"/>
        <v>0</v>
      </c>
      <c r="V136" s="12" t="str">
        <f t="shared" si="28"/>
        <v xml:space="preserve">Abdutor </v>
      </c>
      <c r="W136" s="11">
        <f t="shared" si="28"/>
        <v>0</v>
      </c>
      <c r="X136" s="12" t="str">
        <f t="shared" si="28"/>
        <v xml:space="preserve">Adutor </v>
      </c>
      <c r="Y136" s="11">
        <f t="shared" si="28"/>
        <v>0</v>
      </c>
      <c r="Z136" s="12" t="str">
        <f t="shared" si="28"/>
        <v>Coxa (Ant)</v>
      </c>
      <c r="AA136" s="11">
        <f t="shared" si="28"/>
        <v>0</v>
      </c>
      <c r="AB136" s="12" t="str">
        <f t="shared" si="28"/>
        <v>Coxa (Pos)</v>
      </c>
      <c r="AC136" s="11">
        <f t="shared" si="28"/>
        <v>0</v>
      </c>
      <c r="AD136" s="12" t="str">
        <f t="shared" si="28"/>
        <v>Perna</v>
      </c>
      <c r="AE136" s="11">
        <f t="shared" si="28"/>
        <v>0</v>
      </c>
      <c r="AF136" s="12" t="str">
        <f t="shared" si="28"/>
        <v>Abdominal</v>
      </c>
      <c r="AG136" s="11">
        <f t="shared" si="28"/>
        <v>0</v>
      </c>
    </row>
    <row r="137" spans="1:33" x14ac:dyDescent="0.25">
      <c r="A137" s="344"/>
      <c r="B137" s="11">
        <f t="shared" si="26"/>
        <v>0</v>
      </c>
      <c r="C137" s="11" t="str">
        <f t="shared" si="27"/>
        <v xml:space="preserve"> </v>
      </c>
      <c r="D137" s="11" t="str">
        <f t="shared" si="28"/>
        <v xml:space="preserve">Trapézio </v>
      </c>
      <c r="E137" s="11">
        <f t="shared" si="28"/>
        <v>0</v>
      </c>
      <c r="F137" s="11" t="str">
        <f t="shared" si="28"/>
        <v>Ombro (Cla/Acr)</v>
      </c>
      <c r="G137" s="11">
        <f t="shared" si="28"/>
        <v>0</v>
      </c>
      <c r="H137" s="12" t="str">
        <f t="shared" si="28"/>
        <v>Ombro (Esp)</v>
      </c>
      <c r="I137" s="11">
        <f t="shared" si="28"/>
        <v>0</v>
      </c>
      <c r="J137" s="12" t="str">
        <f t="shared" si="28"/>
        <v>Costa</v>
      </c>
      <c r="K137" s="11">
        <f t="shared" si="28"/>
        <v>0</v>
      </c>
      <c r="L137" s="12" t="str">
        <f t="shared" si="28"/>
        <v>Peito</v>
      </c>
      <c r="M137" s="11">
        <f t="shared" si="28"/>
        <v>0</v>
      </c>
      <c r="N137" s="12" t="str">
        <f t="shared" si="28"/>
        <v>Bíceps</v>
      </c>
      <c r="O137" s="11">
        <f t="shared" si="28"/>
        <v>0</v>
      </c>
      <c r="P137" s="12" t="str">
        <f t="shared" si="28"/>
        <v>Tríceps</v>
      </c>
      <c r="Q137" s="11">
        <f t="shared" si="28"/>
        <v>0</v>
      </c>
      <c r="R137" s="11" t="str">
        <f t="shared" si="28"/>
        <v>AnteBraço</v>
      </c>
      <c r="S137" s="11">
        <f t="shared" si="28"/>
        <v>0</v>
      </c>
      <c r="T137" s="11" t="str">
        <f t="shared" si="28"/>
        <v xml:space="preserve">Glúteo </v>
      </c>
      <c r="U137" s="11">
        <f t="shared" si="28"/>
        <v>0</v>
      </c>
      <c r="V137" s="12" t="str">
        <f t="shared" si="28"/>
        <v xml:space="preserve">Abdutor </v>
      </c>
      <c r="W137" s="11">
        <f t="shared" si="28"/>
        <v>0</v>
      </c>
      <c r="X137" s="12" t="str">
        <f t="shared" si="28"/>
        <v xml:space="preserve">Adutor </v>
      </c>
      <c r="Y137" s="11">
        <f t="shared" si="28"/>
        <v>0</v>
      </c>
      <c r="Z137" s="12" t="str">
        <f t="shared" si="28"/>
        <v>Coxa (Ant)</v>
      </c>
      <c r="AA137" s="11">
        <f t="shared" si="28"/>
        <v>0</v>
      </c>
      <c r="AB137" s="12" t="str">
        <f t="shared" si="28"/>
        <v>Coxa (Pos)</v>
      </c>
      <c r="AC137" s="11">
        <f t="shared" si="28"/>
        <v>0</v>
      </c>
      <c r="AD137" s="12" t="str">
        <f t="shared" si="28"/>
        <v>Perna</v>
      </c>
      <c r="AE137" s="11">
        <f t="shared" si="28"/>
        <v>0</v>
      </c>
      <c r="AF137" s="12" t="str">
        <f t="shared" si="28"/>
        <v>Abdominal</v>
      </c>
      <c r="AG137" s="11">
        <f t="shared" si="28"/>
        <v>0</v>
      </c>
    </row>
    <row r="138" spans="1:33" x14ac:dyDescent="0.25">
      <c r="A138" s="344"/>
      <c r="B138" s="11">
        <f t="shared" si="26"/>
        <v>0</v>
      </c>
      <c r="C138" s="11" t="str">
        <f t="shared" si="27"/>
        <v xml:space="preserve"> </v>
      </c>
      <c r="D138" s="11" t="str">
        <f t="shared" si="28"/>
        <v xml:space="preserve">Trapézio </v>
      </c>
      <c r="E138" s="11">
        <f t="shared" si="28"/>
        <v>0</v>
      </c>
      <c r="F138" s="11" t="str">
        <f t="shared" si="28"/>
        <v>Ombro (Cla/Acr)</v>
      </c>
      <c r="G138" s="11">
        <f t="shared" si="28"/>
        <v>0</v>
      </c>
      <c r="H138" s="12" t="str">
        <f t="shared" si="28"/>
        <v>Ombro (Esp)</v>
      </c>
      <c r="I138" s="11">
        <f t="shared" si="28"/>
        <v>0</v>
      </c>
      <c r="J138" s="12" t="str">
        <f t="shared" si="28"/>
        <v>Costa</v>
      </c>
      <c r="K138" s="11">
        <f t="shared" si="28"/>
        <v>0</v>
      </c>
      <c r="L138" s="12" t="str">
        <f t="shared" si="28"/>
        <v>Peito</v>
      </c>
      <c r="M138" s="11">
        <f t="shared" si="28"/>
        <v>0</v>
      </c>
      <c r="N138" s="12" t="str">
        <f t="shared" si="28"/>
        <v>Bíceps</v>
      </c>
      <c r="O138" s="11">
        <f t="shared" si="28"/>
        <v>0</v>
      </c>
      <c r="P138" s="12" t="str">
        <f t="shared" si="28"/>
        <v>Tríceps</v>
      </c>
      <c r="Q138" s="11">
        <f t="shared" si="28"/>
        <v>0</v>
      </c>
      <c r="R138" s="11" t="str">
        <f t="shared" si="28"/>
        <v>AnteBraço</v>
      </c>
      <c r="S138" s="11">
        <f t="shared" si="28"/>
        <v>0</v>
      </c>
      <c r="T138" s="11" t="str">
        <f t="shared" si="28"/>
        <v xml:space="preserve">Glúteo </v>
      </c>
      <c r="U138" s="11">
        <f t="shared" si="28"/>
        <v>0</v>
      </c>
      <c r="V138" s="12" t="str">
        <f t="shared" si="28"/>
        <v xml:space="preserve">Abdutor </v>
      </c>
      <c r="W138" s="11">
        <f t="shared" si="28"/>
        <v>0</v>
      </c>
      <c r="X138" s="12" t="str">
        <f t="shared" si="28"/>
        <v xml:space="preserve">Adutor </v>
      </c>
      <c r="Y138" s="11">
        <f t="shared" si="28"/>
        <v>0</v>
      </c>
      <c r="Z138" s="12" t="str">
        <f t="shared" si="28"/>
        <v>Coxa (Ant)</v>
      </c>
      <c r="AA138" s="11">
        <f t="shared" si="28"/>
        <v>0</v>
      </c>
      <c r="AB138" s="12" t="str">
        <f t="shared" si="28"/>
        <v>Coxa (Pos)</v>
      </c>
      <c r="AC138" s="11">
        <f t="shared" si="28"/>
        <v>0</v>
      </c>
      <c r="AD138" s="12" t="str">
        <f t="shared" si="28"/>
        <v>Perna</v>
      </c>
      <c r="AE138" s="11">
        <f t="shared" si="28"/>
        <v>0</v>
      </c>
      <c r="AF138" s="12" t="str">
        <f t="shared" si="28"/>
        <v>Abdominal</v>
      </c>
      <c r="AG138" s="11">
        <f t="shared" si="28"/>
        <v>0</v>
      </c>
    </row>
    <row r="139" spans="1:33" x14ac:dyDescent="0.25">
      <c r="A139" s="344"/>
      <c r="B139" s="11">
        <f t="shared" si="26"/>
        <v>0</v>
      </c>
      <c r="C139" s="11" t="str">
        <f t="shared" si="27"/>
        <v xml:space="preserve"> </v>
      </c>
      <c r="D139" s="11" t="str">
        <f t="shared" si="28"/>
        <v xml:space="preserve">Trapézio </v>
      </c>
      <c r="E139" s="11">
        <f t="shared" si="28"/>
        <v>0</v>
      </c>
      <c r="F139" s="11" t="str">
        <f t="shared" si="28"/>
        <v>Ombro (Cla/Acr)</v>
      </c>
      <c r="G139" s="11">
        <f t="shared" si="28"/>
        <v>0</v>
      </c>
      <c r="H139" s="12" t="str">
        <f t="shared" si="28"/>
        <v>Ombro (Esp)</v>
      </c>
      <c r="I139" s="11">
        <f t="shared" si="28"/>
        <v>0</v>
      </c>
      <c r="J139" s="12" t="str">
        <f t="shared" si="28"/>
        <v>Costa</v>
      </c>
      <c r="K139" s="11">
        <f t="shared" si="28"/>
        <v>0</v>
      </c>
      <c r="L139" s="12" t="str">
        <f t="shared" si="28"/>
        <v>Peito</v>
      </c>
      <c r="M139" s="11">
        <f t="shared" si="28"/>
        <v>0</v>
      </c>
      <c r="N139" s="12" t="str">
        <f t="shared" si="28"/>
        <v>Bíceps</v>
      </c>
      <c r="O139" s="11">
        <f t="shared" si="28"/>
        <v>0</v>
      </c>
      <c r="P139" s="12" t="str">
        <f t="shared" si="28"/>
        <v>Tríceps</v>
      </c>
      <c r="Q139" s="11">
        <f t="shared" si="28"/>
        <v>0</v>
      </c>
      <c r="R139" s="11" t="str">
        <f t="shared" si="28"/>
        <v>AnteBraço</v>
      </c>
      <c r="S139" s="11">
        <f t="shared" si="28"/>
        <v>0</v>
      </c>
      <c r="T139" s="11" t="str">
        <f t="shared" si="28"/>
        <v xml:space="preserve">Glúteo </v>
      </c>
      <c r="U139" s="11">
        <f t="shared" si="28"/>
        <v>0</v>
      </c>
      <c r="V139" s="12" t="str">
        <f t="shared" si="28"/>
        <v xml:space="preserve">Abdutor </v>
      </c>
      <c r="W139" s="11">
        <f t="shared" si="28"/>
        <v>0</v>
      </c>
      <c r="X139" s="12" t="str">
        <f t="shared" si="28"/>
        <v xml:space="preserve">Adutor </v>
      </c>
      <c r="Y139" s="11">
        <f t="shared" si="28"/>
        <v>0</v>
      </c>
      <c r="Z139" s="12" t="str">
        <f t="shared" si="28"/>
        <v>Coxa (Ant)</v>
      </c>
      <c r="AA139" s="11">
        <f t="shared" si="28"/>
        <v>0</v>
      </c>
      <c r="AB139" s="12" t="str">
        <f t="shared" si="28"/>
        <v>Coxa (Pos)</v>
      </c>
      <c r="AC139" s="11">
        <f t="shared" si="28"/>
        <v>0</v>
      </c>
      <c r="AD139" s="12" t="str">
        <f t="shared" si="28"/>
        <v>Perna</v>
      </c>
      <c r="AE139" s="11">
        <f t="shared" si="28"/>
        <v>0</v>
      </c>
      <c r="AF139" s="12" t="str">
        <f t="shared" si="28"/>
        <v>Abdominal</v>
      </c>
      <c r="AG139" s="11">
        <f t="shared" si="28"/>
        <v>0</v>
      </c>
    </row>
    <row r="140" spans="1:33" x14ac:dyDescent="0.25">
      <c r="A140" s="344"/>
      <c r="B140" s="11">
        <f t="shared" si="26"/>
        <v>0</v>
      </c>
      <c r="C140" s="11" t="str">
        <f t="shared" si="27"/>
        <v xml:space="preserve"> </v>
      </c>
      <c r="D140" s="11" t="str">
        <f t="shared" si="28"/>
        <v xml:space="preserve">Trapézio </v>
      </c>
      <c r="E140" s="11">
        <f t="shared" si="28"/>
        <v>0</v>
      </c>
      <c r="F140" s="11" t="str">
        <f t="shared" si="28"/>
        <v>Ombro (Cla/Acr)</v>
      </c>
      <c r="G140" s="11">
        <f t="shared" si="28"/>
        <v>0</v>
      </c>
      <c r="H140" s="12" t="str">
        <f t="shared" si="28"/>
        <v>Ombro (Esp)</v>
      </c>
      <c r="I140" s="11">
        <f t="shared" si="28"/>
        <v>0</v>
      </c>
      <c r="J140" s="12" t="str">
        <f t="shared" si="28"/>
        <v>Costa</v>
      </c>
      <c r="K140" s="11">
        <f t="shared" si="28"/>
        <v>0</v>
      </c>
      <c r="L140" s="12" t="str">
        <f t="shared" si="28"/>
        <v>Peito</v>
      </c>
      <c r="M140" s="11">
        <f t="shared" si="28"/>
        <v>0</v>
      </c>
      <c r="N140" s="12" t="str">
        <f t="shared" si="28"/>
        <v>Bíceps</v>
      </c>
      <c r="O140" s="11">
        <f t="shared" si="28"/>
        <v>0</v>
      </c>
      <c r="P140" s="12" t="str">
        <f t="shared" si="28"/>
        <v>Tríceps</v>
      </c>
      <c r="Q140" s="11">
        <f t="shared" si="28"/>
        <v>0</v>
      </c>
      <c r="R140" s="11" t="str">
        <f t="shared" si="28"/>
        <v>AnteBraço</v>
      </c>
      <c r="S140" s="11">
        <f t="shared" si="28"/>
        <v>0</v>
      </c>
      <c r="T140" s="11" t="str">
        <f t="shared" si="28"/>
        <v xml:space="preserve">Glúteo </v>
      </c>
      <c r="U140" s="11">
        <f t="shared" si="28"/>
        <v>0</v>
      </c>
      <c r="V140" s="12" t="str">
        <f t="shared" si="28"/>
        <v xml:space="preserve">Abdutor </v>
      </c>
      <c r="W140" s="11">
        <f t="shared" si="28"/>
        <v>0</v>
      </c>
      <c r="X140" s="12" t="str">
        <f t="shared" si="28"/>
        <v xml:space="preserve">Adutor </v>
      </c>
      <c r="Y140" s="11">
        <f t="shared" si="28"/>
        <v>0</v>
      </c>
      <c r="Z140" s="12" t="str">
        <f t="shared" si="28"/>
        <v>Coxa (Ant)</v>
      </c>
      <c r="AA140" s="11">
        <f t="shared" si="28"/>
        <v>0</v>
      </c>
      <c r="AB140" s="12" t="str">
        <f t="shared" si="28"/>
        <v>Coxa (Pos)</v>
      </c>
      <c r="AC140" s="11">
        <f t="shared" si="28"/>
        <v>0</v>
      </c>
      <c r="AD140" s="12" t="str">
        <f t="shared" si="28"/>
        <v>Perna</v>
      </c>
      <c r="AE140" s="11">
        <f t="shared" si="28"/>
        <v>0</v>
      </c>
      <c r="AF140" s="12" t="str">
        <f t="shared" si="28"/>
        <v>Abdominal</v>
      </c>
      <c r="AG140" s="11">
        <f t="shared" si="28"/>
        <v>0</v>
      </c>
    </row>
    <row r="141" spans="1:3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:33" x14ac:dyDescent="0.25">
      <c r="A142" s="11" t="s">
        <v>40</v>
      </c>
      <c r="B142" s="11" t="s">
        <v>41</v>
      </c>
      <c r="C142" s="11"/>
      <c r="D142" s="341" t="str">
        <f>D122</f>
        <v xml:space="preserve">Trapézio </v>
      </c>
      <c r="E142" s="341"/>
      <c r="F142" s="341" t="str">
        <f>F122</f>
        <v>Ombro (Cla/Acr)</v>
      </c>
      <c r="G142" s="341"/>
      <c r="H142" s="341" t="str">
        <f>H122</f>
        <v>Ombro (Esp)</v>
      </c>
      <c r="I142" s="341"/>
      <c r="J142" s="341" t="str">
        <f>J122</f>
        <v>Costa</v>
      </c>
      <c r="K142" s="341"/>
      <c r="L142" s="341" t="str">
        <f>L122</f>
        <v>Peito</v>
      </c>
      <c r="M142" s="341"/>
      <c r="N142" s="341" t="str">
        <f>N122</f>
        <v>Bíceps</v>
      </c>
      <c r="O142" s="341"/>
      <c r="P142" s="341" t="str">
        <f>P122</f>
        <v>Tríceps</v>
      </c>
      <c r="Q142" s="341"/>
      <c r="R142" s="341" t="str">
        <f>R122</f>
        <v>AnteBraço</v>
      </c>
      <c r="S142" s="341"/>
      <c r="T142" s="341" t="str">
        <f>T122</f>
        <v xml:space="preserve">Glúteo </v>
      </c>
      <c r="U142" s="341"/>
      <c r="V142" s="341" t="str">
        <f>V122</f>
        <v xml:space="preserve">Abdutor </v>
      </c>
      <c r="W142" s="341"/>
      <c r="X142" s="341" t="str">
        <f>X122</f>
        <v xml:space="preserve">Adutor </v>
      </c>
      <c r="Y142" s="341"/>
      <c r="Z142" s="341" t="str">
        <f>Z122</f>
        <v>Coxa (Ant)</v>
      </c>
      <c r="AA142" s="341"/>
      <c r="AB142" s="341" t="str">
        <f>AB122</f>
        <v>Coxa (Pos)</v>
      </c>
      <c r="AC142" s="341"/>
      <c r="AD142" s="341" t="str">
        <f>AD122</f>
        <v>Perna</v>
      </c>
      <c r="AE142" s="341"/>
      <c r="AF142" s="341" t="str">
        <f>AF122</f>
        <v>Abdominal</v>
      </c>
      <c r="AG142" s="341"/>
    </row>
    <row r="143" spans="1:33" x14ac:dyDescent="0.25">
      <c r="A143" s="11"/>
      <c r="B143" s="343">
        <f>Planilha!D182</f>
        <v>0</v>
      </c>
      <c r="C143" s="34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1:33" x14ac:dyDescent="0.25">
      <c r="A144" s="344">
        <v>8</v>
      </c>
      <c r="B144" s="11">
        <f>B143</f>
        <v>0</v>
      </c>
      <c r="C144" s="11" t="str">
        <f>IF(AND(B144=D144),E144,IF(AND(B144=F144),G144,IF(AND(B144=H144),I144,IF(AND(B144=J144),K144,IF(AND(B144=L144),M144,IF(AND(B144=N144),O144,IF(AND(B144=P144),Q144,IF(AND(B144=R144),S144,IF(AND(B144=T144),U144,IF(AND(B144=V144),W144,IF(AND(B144=X144),Y144,IF(AND(B144=Z144),AA144,IF(AND(B144=AB144),AC144,IF(AND(B144=AD144),AE144,IF(AND(B144=AF144),AG144," ")))))))))))))))</f>
        <v xml:space="preserve"> </v>
      </c>
      <c r="D144" s="11" t="str">
        <f t="shared" ref="D144:AG152" si="29">D124</f>
        <v xml:space="preserve">Trapézio </v>
      </c>
      <c r="E144" s="11" t="str">
        <f t="shared" si="29"/>
        <v>Elevação de ombros</v>
      </c>
      <c r="F144" s="11" t="str">
        <f t="shared" si="29"/>
        <v>Ombro (Cla/Acr)</v>
      </c>
      <c r="G144" s="11" t="str">
        <f t="shared" si="29"/>
        <v>Desenvolvimento</v>
      </c>
      <c r="H144" s="12" t="str">
        <f t="shared" si="29"/>
        <v>Ombro (Esp)</v>
      </c>
      <c r="I144" s="11" t="str">
        <f t="shared" si="29"/>
        <v>Voador inv.</v>
      </c>
      <c r="J144" s="12" t="str">
        <f t="shared" si="29"/>
        <v>Costa</v>
      </c>
      <c r="K144" s="11" t="str">
        <f t="shared" si="29"/>
        <v>Puxada à frente</v>
      </c>
      <c r="L144" s="12" t="str">
        <f t="shared" si="29"/>
        <v>Peito</v>
      </c>
      <c r="M144" s="11" t="str">
        <f t="shared" si="29"/>
        <v>Supino</v>
      </c>
      <c r="N144" s="12" t="str">
        <f t="shared" si="29"/>
        <v>Bíceps</v>
      </c>
      <c r="O144" s="11" t="str">
        <f t="shared" si="29"/>
        <v>Rosca direta</v>
      </c>
      <c r="P144" s="12" t="str">
        <f t="shared" si="29"/>
        <v>Tríceps</v>
      </c>
      <c r="Q144" s="11" t="str">
        <f t="shared" si="29"/>
        <v>Rosca testa</v>
      </c>
      <c r="R144" s="11" t="str">
        <f t="shared" si="29"/>
        <v>AnteBraço</v>
      </c>
      <c r="S144" s="11" t="str">
        <f t="shared" si="29"/>
        <v>Rosca punho</v>
      </c>
      <c r="T144" s="11" t="str">
        <f t="shared" si="29"/>
        <v xml:space="preserve">Glúteo </v>
      </c>
      <c r="U144" s="11" t="str">
        <f t="shared" si="29"/>
        <v>Glúteo em pé</v>
      </c>
      <c r="V144" s="12" t="str">
        <f t="shared" si="29"/>
        <v xml:space="preserve">Abdutor </v>
      </c>
      <c r="W144" s="11" t="str">
        <f t="shared" si="29"/>
        <v>Abdutor maq.</v>
      </c>
      <c r="X144" s="12" t="str">
        <f t="shared" si="29"/>
        <v xml:space="preserve">Adutor </v>
      </c>
      <c r="Y144" s="11" t="str">
        <f t="shared" si="29"/>
        <v>Adutor maq</v>
      </c>
      <c r="Z144" s="12" t="str">
        <f t="shared" si="29"/>
        <v>Coxa (Ant)</v>
      </c>
      <c r="AA144" s="11" t="str">
        <f t="shared" si="29"/>
        <v>Agachamento</v>
      </c>
      <c r="AB144" s="12" t="str">
        <f t="shared" si="29"/>
        <v>Coxa (Pos)</v>
      </c>
      <c r="AC144" s="11" t="str">
        <f t="shared" si="29"/>
        <v>Stiff</v>
      </c>
      <c r="AD144" s="12" t="str">
        <f t="shared" si="29"/>
        <v>Perna</v>
      </c>
      <c r="AE144" s="11" t="str">
        <f t="shared" si="29"/>
        <v>Gêmeos em pé</v>
      </c>
      <c r="AF144" s="12" t="str">
        <f t="shared" si="29"/>
        <v>Abdominal</v>
      </c>
      <c r="AG144" s="11" t="str">
        <f t="shared" si="29"/>
        <v>Elevação de pernas</v>
      </c>
    </row>
    <row r="145" spans="1:33" x14ac:dyDescent="0.25">
      <c r="A145" s="344"/>
      <c r="B145" s="11">
        <f t="shared" ref="B145:B160" si="30">B144</f>
        <v>0</v>
      </c>
      <c r="C145" s="11" t="str">
        <f t="shared" ref="C145:C160" si="31">IF(AND(B145=D145),E145,IF(AND(B145=F145),G145,IF(AND(B145=H145),I145,IF(AND(B145=J145),K145,IF(AND(B145=L145),M145,IF(AND(B145=N145),O145,IF(AND(B145=P145),Q145,IF(AND(B145=R145),S145,IF(AND(B145=T145),U145,IF(AND(B145=V145),W145,IF(AND(B145=X145),Y145,IF(AND(B145=Z145),AA145,IF(AND(B145=AB145),AC145,IF(AND(B145=AD145),AE145,IF(AND(B145=AF145),AG145," ")))))))))))))))</f>
        <v xml:space="preserve"> </v>
      </c>
      <c r="D145" s="11" t="str">
        <f t="shared" si="29"/>
        <v xml:space="preserve">Trapézio </v>
      </c>
      <c r="E145" s="11" t="str">
        <f t="shared" si="29"/>
        <v>Remada alta</v>
      </c>
      <c r="F145" s="11" t="str">
        <f t="shared" si="29"/>
        <v>Ombro (Cla/Acr)</v>
      </c>
      <c r="G145" s="11" t="str">
        <f t="shared" si="29"/>
        <v>Levantamento lateral</v>
      </c>
      <c r="H145" s="12" t="str">
        <f t="shared" si="29"/>
        <v>Ombro (Esp)</v>
      </c>
      <c r="I145" s="11" t="str">
        <f t="shared" si="29"/>
        <v>Crucifixo inv.</v>
      </c>
      <c r="J145" s="12" t="str">
        <f t="shared" si="29"/>
        <v>Costa</v>
      </c>
      <c r="K145" s="11" t="str">
        <f t="shared" si="29"/>
        <v>Remada sentada</v>
      </c>
      <c r="L145" s="12" t="str">
        <f t="shared" si="29"/>
        <v>Peito</v>
      </c>
      <c r="M145" s="11" t="str">
        <f t="shared" si="29"/>
        <v>Supino inclinado</v>
      </c>
      <c r="N145" s="12" t="str">
        <f t="shared" si="29"/>
        <v>Bíceps</v>
      </c>
      <c r="O145" s="11" t="str">
        <f t="shared" si="29"/>
        <v>Rosca alternada</v>
      </c>
      <c r="P145" s="12" t="str">
        <f t="shared" si="29"/>
        <v>Tríceps</v>
      </c>
      <c r="Q145" s="11" t="str">
        <f t="shared" si="29"/>
        <v>Rosca francesa</v>
      </c>
      <c r="R145" s="11" t="str">
        <f t="shared" si="29"/>
        <v>AnteBraço</v>
      </c>
      <c r="S145" s="11" t="str">
        <f t="shared" si="29"/>
        <v>Rosca punho inv.</v>
      </c>
      <c r="T145" s="11" t="str">
        <f t="shared" si="29"/>
        <v xml:space="preserve">Glúteo </v>
      </c>
      <c r="U145" s="11" t="str">
        <f t="shared" si="29"/>
        <v>Glúteo 4 apoios</v>
      </c>
      <c r="V145" s="12" t="str">
        <f t="shared" si="29"/>
        <v xml:space="preserve">Abdutor </v>
      </c>
      <c r="W145" s="11" t="str">
        <f t="shared" si="29"/>
        <v>Abdutor apo.</v>
      </c>
      <c r="X145" s="12" t="str">
        <f t="shared" si="29"/>
        <v xml:space="preserve">Adutor </v>
      </c>
      <c r="Y145" s="11" t="str">
        <f t="shared" si="29"/>
        <v>Adutor apo.</v>
      </c>
      <c r="Z145" s="12" t="str">
        <f t="shared" si="29"/>
        <v>Coxa (Ant)</v>
      </c>
      <c r="AA145" s="11" t="str">
        <f t="shared" si="29"/>
        <v>Agachamento hack</v>
      </c>
      <c r="AB145" s="12" t="str">
        <f t="shared" si="29"/>
        <v>Coxa (Pos)</v>
      </c>
      <c r="AC145" s="11" t="str">
        <f t="shared" si="29"/>
        <v>Flexão de perna</v>
      </c>
      <c r="AD145" s="12" t="str">
        <f t="shared" si="29"/>
        <v>Perna</v>
      </c>
      <c r="AE145" s="11" t="str">
        <f t="shared" si="29"/>
        <v>Gêmeos sentado</v>
      </c>
      <c r="AF145" s="12" t="str">
        <f t="shared" si="29"/>
        <v>Abdominal</v>
      </c>
      <c r="AG145" s="11" t="str">
        <f t="shared" si="29"/>
        <v>Supra-abdominal</v>
      </c>
    </row>
    <row r="146" spans="1:33" x14ac:dyDescent="0.25">
      <c r="A146" s="344"/>
      <c r="B146" s="11">
        <f t="shared" si="30"/>
        <v>0</v>
      </c>
      <c r="C146" s="11" t="str">
        <f t="shared" si="31"/>
        <v xml:space="preserve"> </v>
      </c>
      <c r="D146" s="11" t="str">
        <f t="shared" si="29"/>
        <v xml:space="preserve">Trapézio </v>
      </c>
      <c r="E146" s="11">
        <f t="shared" si="29"/>
        <v>0</v>
      </c>
      <c r="F146" s="11" t="str">
        <f t="shared" si="29"/>
        <v>Ombro (Cla/Acr)</v>
      </c>
      <c r="G146" s="11" t="str">
        <f t="shared" si="29"/>
        <v>Elevação frontal</v>
      </c>
      <c r="H146" s="12" t="str">
        <f t="shared" si="29"/>
        <v>Ombro (Esp)</v>
      </c>
      <c r="I146" s="11">
        <f t="shared" si="29"/>
        <v>0</v>
      </c>
      <c r="J146" s="12" t="str">
        <f t="shared" si="29"/>
        <v>Costa</v>
      </c>
      <c r="K146" s="11" t="str">
        <f t="shared" si="29"/>
        <v>Remada unilteral</v>
      </c>
      <c r="L146" s="12" t="str">
        <f t="shared" si="29"/>
        <v>Peito</v>
      </c>
      <c r="M146" s="11" t="str">
        <f t="shared" si="29"/>
        <v>Supino declinado</v>
      </c>
      <c r="N146" s="12" t="str">
        <f t="shared" si="29"/>
        <v>Bíceps</v>
      </c>
      <c r="O146" s="11" t="str">
        <f t="shared" si="29"/>
        <v>Rosca concentrada</v>
      </c>
      <c r="P146" s="12" t="str">
        <f t="shared" si="29"/>
        <v>Tríceps</v>
      </c>
      <c r="Q146" s="11" t="str">
        <f t="shared" si="29"/>
        <v>Extensão de cotovelo (cabo)</v>
      </c>
      <c r="R146" s="11" t="str">
        <f t="shared" si="29"/>
        <v>AnteBraço</v>
      </c>
      <c r="S146" s="11" t="str">
        <f t="shared" si="29"/>
        <v>Rosca direta peg. pro.</v>
      </c>
      <c r="T146" s="11" t="str">
        <f t="shared" si="29"/>
        <v xml:space="preserve">Glúteo </v>
      </c>
      <c r="U146" s="11">
        <f t="shared" si="29"/>
        <v>0</v>
      </c>
      <c r="V146" s="12" t="str">
        <f t="shared" si="29"/>
        <v xml:space="preserve">Abdutor </v>
      </c>
      <c r="W146" s="11" t="str">
        <f t="shared" si="29"/>
        <v>Abdutor cabo</v>
      </c>
      <c r="X146" s="12" t="str">
        <f t="shared" si="29"/>
        <v xml:space="preserve">Adutor </v>
      </c>
      <c r="Y146" s="11" t="str">
        <f t="shared" si="29"/>
        <v>Adutor cabo</v>
      </c>
      <c r="Z146" s="12" t="str">
        <f t="shared" si="29"/>
        <v>Coxa (Ant)</v>
      </c>
      <c r="AA146" s="11" t="str">
        <f t="shared" si="29"/>
        <v>Extensão de perna</v>
      </c>
      <c r="AB146" s="12" t="str">
        <f t="shared" si="29"/>
        <v>Coxa (Pos)</v>
      </c>
      <c r="AC146" s="11" t="str">
        <f t="shared" si="29"/>
        <v>Flexora em pé</v>
      </c>
      <c r="AD146" s="12" t="str">
        <f t="shared" si="29"/>
        <v>Perna</v>
      </c>
      <c r="AE146" s="11" t="str">
        <f t="shared" si="29"/>
        <v>Burrinho maq.</v>
      </c>
      <c r="AF146" s="12" t="str">
        <f t="shared" si="29"/>
        <v>Abdominal</v>
      </c>
      <c r="AG146" s="11" t="str">
        <f t="shared" si="29"/>
        <v>Flexão lateral</v>
      </c>
    </row>
    <row r="147" spans="1:33" x14ac:dyDescent="0.25">
      <c r="A147" s="344"/>
      <c r="B147" s="11">
        <f t="shared" si="30"/>
        <v>0</v>
      </c>
      <c r="C147" s="11" t="str">
        <f t="shared" si="31"/>
        <v xml:space="preserve"> </v>
      </c>
      <c r="D147" s="11" t="str">
        <f t="shared" si="29"/>
        <v xml:space="preserve">Trapézio </v>
      </c>
      <c r="E147" s="11">
        <f t="shared" si="29"/>
        <v>0</v>
      </c>
      <c r="F147" s="11" t="str">
        <f t="shared" si="29"/>
        <v>Ombro (Cla/Acr)</v>
      </c>
      <c r="G147" s="11">
        <f t="shared" si="29"/>
        <v>0</v>
      </c>
      <c r="H147" s="12" t="str">
        <f t="shared" si="29"/>
        <v>Ombro (Esp)</v>
      </c>
      <c r="I147" s="11">
        <f t="shared" si="29"/>
        <v>0</v>
      </c>
      <c r="J147" s="12" t="str">
        <f t="shared" si="29"/>
        <v>Costa</v>
      </c>
      <c r="K147" s="11" t="str">
        <f t="shared" si="29"/>
        <v>Remada curvada</v>
      </c>
      <c r="L147" s="12" t="str">
        <f t="shared" si="29"/>
        <v>Peito</v>
      </c>
      <c r="M147" s="11" t="str">
        <f t="shared" si="29"/>
        <v>Crucifixo</v>
      </c>
      <c r="N147" s="12" t="str">
        <f t="shared" si="29"/>
        <v>Bíceps</v>
      </c>
      <c r="O147" s="11" t="str">
        <f t="shared" si="29"/>
        <v>Rosca scott</v>
      </c>
      <c r="P147" s="12" t="str">
        <f t="shared" si="29"/>
        <v>Tríceps</v>
      </c>
      <c r="Q147" s="11">
        <f t="shared" si="29"/>
        <v>0</v>
      </c>
      <c r="R147" s="11" t="str">
        <f t="shared" si="29"/>
        <v>AnteBraço</v>
      </c>
      <c r="S147" s="11" t="str">
        <f t="shared" si="29"/>
        <v>Extensão de cotovelo</v>
      </c>
      <c r="T147" s="11" t="str">
        <f t="shared" si="29"/>
        <v xml:space="preserve">Glúteo </v>
      </c>
      <c r="U147" s="11">
        <f t="shared" si="29"/>
        <v>0</v>
      </c>
      <c r="V147" s="12" t="str">
        <f t="shared" si="29"/>
        <v xml:space="preserve">Abdutor </v>
      </c>
      <c r="W147" s="11">
        <f t="shared" si="29"/>
        <v>0</v>
      </c>
      <c r="X147" s="12" t="str">
        <f t="shared" si="29"/>
        <v xml:space="preserve">Adutor </v>
      </c>
      <c r="Y147" s="11">
        <f t="shared" si="29"/>
        <v>0</v>
      </c>
      <c r="Z147" s="12" t="str">
        <f t="shared" si="29"/>
        <v>Coxa (Ant)</v>
      </c>
      <c r="AA147" s="11" t="str">
        <f t="shared" si="29"/>
        <v>Leg press</v>
      </c>
      <c r="AB147" s="12" t="str">
        <f t="shared" si="29"/>
        <v>Coxa (Pos)</v>
      </c>
      <c r="AC147" s="11" t="str">
        <f t="shared" si="29"/>
        <v>Flexora sentado</v>
      </c>
      <c r="AD147" s="12" t="str">
        <f t="shared" si="29"/>
        <v>Perna</v>
      </c>
      <c r="AE147" s="11" t="str">
        <f t="shared" si="29"/>
        <v>Tibial</v>
      </c>
      <c r="AF147" s="12" t="str">
        <f t="shared" si="29"/>
        <v>Abdominal</v>
      </c>
      <c r="AG147" s="11">
        <f t="shared" si="29"/>
        <v>0</v>
      </c>
    </row>
    <row r="148" spans="1:33" x14ac:dyDescent="0.25">
      <c r="A148" s="344"/>
      <c r="B148" s="11">
        <f t="shared" si="30"/>
        <v>0</v>
      </c>
      <c r="C148" s="11" t="str">
        <f t="shared" si="31"/>
        <v xml:space="preserve"> </v>
      </c>
      <c r="D148" s="11" t="str">
        <f t="shared" si="29"/>
        <v xml:space="preserve">Trapézio </v>
      </c>
      <c r="E148" s="11">
        <f t="shared" si="29"/>
        <v>0</v>
      </c>
      <c r="F148" s="11" t="str">
        <f t="shared" si="29"/>
        <v>Ombro (Cla/Acr)</v>
      </c>
      <c r="G148" s="11">
        <f t="shared" si="29"/>
        <v>0</v>
      </c>
      <c r="H148" s="12" t="str">
        <f t="shared" si="29"/>
        <v>Ombro (Esp)</v>
      </c>
      <c r="I148" s="11">
        <f t="shared" si="29"/>
        <v>0</v>
      </c>
      <c r="J148" s="12" t="str">
        <f t="shared" si="29"/>
        <v>Costa</v>
      </c>
      <c r="K148" s="11" t="str">
        <f t="shared" si="29"/>
        <v>Levantamento terra</v>
      </c>
      <c r="L148" s="12" t="str">
        <f t="shared" si="29"/>
        <v>Peito</v>
      </c>
      <c r="M148" s="11" t="str">
        <f t="shared" si="29"/>
        <v>Cross over</v>
      </c>
      <c r="N148" s="12" t="str">
        <f t="shared" si="29"/>
        <v>Bíceps</v>
      </c>
      <c r="O148" s="11">
        <f t="shared" si="29"/>
        <v>0</v>
      </c>
      <c r="P148" s="12" t="str">
        <f t="shared" si="29"/>
        <v>Tríceps</v>
      </c>
      <c r="Q148" s="11">
        <f t="shared" si="29"/>
        <v>0</v>
      </c>
      <c r="R148" s="11" t="str">
        <f t="shared" si="29"/>
        <v>AnteBraço</v>
      </c>
      <c r="S148" s="11" t="str">
        <f t="shared" si="29"/>
        <v>Extensão cot. uni.</v>
      </c>
      <c r="T148" s="11" t="str">
        <f t="shared" si="29"/>
        <v xml:space="preserve">Glúteo </v>
      </c>
      <c r="U148" s="11">
        <f t="shared" si="29"/>
        <v>0</v>
      </c>
      <c r="V148" s="12" t="str">
        <f t="shared" si="29"/>
        <v xml:space="preserve">Abdutor </v>
      </c>
      <c r="W148" s="11">
        <f t="shared" si="29"/>
        <v>0</v>
      </c>
      <c r="X148" s="12" t="str">
        <f t="shared" si="29"/>
        <v xml:space="preserve">Adutor </v>
      </c>
      <c r="Y148" s="11">
        <f t="shared" si="29"/>
        <v>0</v>
      </c>
      <c r="Z148" s="12" t="str">
        <f t="shared" si="29"/>
        <v>Coxa (Ant)</v>
      </c>
      <c r="AA148" s="11" t="str">
        <f t="shared" si="29"/>
        <v>Avanço</v>
      </c>
      <c r="AB148" s="12" t="str">
        <f t="shared" si="29"/>
        <v>Coxa (Pos)</v>
      </c>
      <c r="AC148" s="11">
        <f t="shared" si="29"/>
        <v>0</v>
      </c>
      <c r="AD148" s="12" t="str">
        <f t="shared" si="29"/>
        <v>Perna</v>
      </c>
      <c r="AE148" s="11">
        <f t="shared" si="29"/>
        <v>0</v>
      </c>
      <c r="AF148" s="12" t="str">
        <f t="shared" si="29"/>
        <v>Abdominal</v>
      </c>
      <c r="AG148" s="11">
        <f t="shared" si="29"/>
        <v>0</v>
      </c>
    </row>
    <row r="149" spans="1:33" x14ac:dyDescent="0.25">
      <c r="A149" s="344"/>
      <c r="B149" s="11">
        <f t="shared" si="30"/>
        <v>0</v>
      </c>
      <c r="C149" s="11" t="str">
        <f t="shared" si="31"/>
        <v xml:space="preserve"> </v>
      </c>
      <c r="D149" s="11" t="str">
        <f t="shared" si="29"/>
        <v xml:space="preserve">Trapézio </v>
      </c>
      <c r="E149" s="11">
        <f t="shared" si="29"/>
        <v>0</v>
      </c>
      <c r="F149" s="11" t="str">
        <f t="shared" si="29"/>
        <v>Ombro (Cla/Acr)</v>
      </c>
      <c r="G149" s="11">
        <f t="shared" si="29"/>
        <v>0</v>
      </c>
      <c r="H149" s="12" t="str">
        <f t="shared" si="29"/>
        <v>Ombro (Esp)</v>
      </c>
      <c r="I149" s="11">
        <f t="shared" si="29"/>
        <v>0</v>
      </c>
      <c r="J149" s="12" t="str">
        <f t="shared" si="29"/>
        <v>Costa</v>
      </c>
      <c r="K149" s="11" t="str">
        <f t="shared" si="29"/>
        <v>Hiperextensão</v>
      </c>
      <c r="L149" s="12" t="str">
        <f t="shared" si="29"/>
        <v>Peito</v>
      </c>
      <c r="M149" s="11" t="str">
        <f t="shared" si="29"/>
        <v>Voador</v>
      </c>
      <c r="N149" s="12" t="str">
        <f t="shared" si="29"/>
        <v>Bíceps</v>
      </c>
      <c r="O149" s="11">
        <f t="shared" si="29"/>
        <v>0</v>
      </c>
      <c r="P149" s="12" t="str">
        <f t="shared" si="29"/>
        <v>Tríceps</v>
      </c>
      <c r="Q149" s="11">
        <f t="shared" si="29"/>
        <v>0</v>
      </c>
      <c r="R149" s="11" t="str">
        <f t="shared" si="29"/>
        <v>AnteBraço</v>
      </c>
      <c r="S149" s="11" t="str">
        <f t="shared" si="29"/>
        <v>Tríceps uni. Curvado</v>
      </c>
      <c r="T149" s="11" t="str">
        <f t="shared" si="29"/>
        <v xml:space="preserve">Glúteo </v>
      </c>
      <c r="U149" s="11">
        <f t="shared" si="29"/>
        <v>0</v>
      </c>
      <c r="V149" s="12" t="str">
        <f t="shared" si="29"/>
        <v xml:space="preserve">Abdutor </v>
      </c>
      <c r="W149" s="11">
        <f t="shared" si="29"/>
        <v>0</v>
      </c>
      <c r="X149" s="12" t="str">
        <f t="shared" si="29"/>
        <v xml:space="preserve">Adutor </v>
      </c>
      <c r="Y149" s="11">
        <f t="shared" si="29"/>
        <v>0</v>
      </c>
      <c r="Z149" s="12" t="str">
        <f t="shared" si="29"/>
        <v>Coxa (Ant)</v>
      </c>
      <c r="AA149" s="11">
        <f t="shared" si="29"/>
        <v>0</v>
      </c>
      <c r="AB149" s="12" t="str">
        <f t="shared" si="29"/>
        <v>Coxa (Pos)</v>
      </c>
      <c r="AC149" s="11">
        <f t="shared" si="29"/>
        <v>0</v>
      </c>
      <c r="AD149" s="12" t="str">
        <f t="shared" si="29"/>
        <v>Perna</v>
      </c>
      <c r="AE149" s="11">
        <f t="shared" si="29"/>
        <v>0</v>
      </c>
      <c r="AF149" s="12" t="str">
        <f t="shared" si="29"/>
        <v>Abdominal</v>
      </c>
      <c r="AG149" s="11">
        <f t="shared" si="29"/>
        <v>0</v>
      </c>
    </row>
    <row r="150" spans="1:33" x14ac:dyDescent="0.25">
      <c r="A150" s="344"/>
      <c r="B150" s="11">
        <f t="shared" si="30"/>
        <v>0</v>
      </c>
      <c r="C150" s="11" t="str">
        <f t="shared" si="31"/>
        <v xml:space="preserve"> </v>
      </c>
      <c r="D150" s="11" t="str">
        <f t="shared" si="29"/>
        <v xml:space="preserve">Trapézio </v>
      </c>
      <c r="E150" s="11">
        <f t="shared" si="29"/>
        <v>0</v>
      </c>
      <c r="F150" s="11" t="str">
        <f t="shared" si="29"/>
        <v>Ombro (Cla/Acr)</v>
      </c>
      <c r="G150" s="11">
        <f t="shared" si="29"/>
        <v>0</v>
      </c>
      <c r="H150" s="12" t="str">
        <f t="shared" si="29"/>
        <v>Ombro (Esp)</v>
      </c>
      <c r="I150" s="11">
        <f t="shared" si="29"/>
        <v>0</v>
      </c>
      <c r="J150" s="12" t="str">
        <f t="shared" si="29"/>
        <v>Costa</v>
      </c>
      <c r="K150" s="11">
        <f t="shared" si="29"/>
        <v>0</v>
      </c>
      <c r="L150" s="12" t="str">
        <f t="shared" si="29"/>
        <v>Peito</v>
      </c>
      <c r="M150" s="11" t="str">
        <f t="shared" si="29"/>
        <v>Paralelas</v>
      </c>
      <c r="N150" s="12" t="str">
        <f t="shared" si="29"/>
        <v>Bíceps</v>
      </c>
      <c r="O150" s="11">
        <f t="shared" si="29"/>
        <v>0</v>
      </c>
      <c r="P150" s="12" t="str">
        <f t="shared" si="29"/>
        <v>Tríceps</v>
      </c>
      <c r="Q150" s="11">
        <f t="shared" si="29"/>
        <v>0</v>
      </c>
      <c r="R150" s="11" t="str">
        <f t="shared" si="29"/>
        <v>AnteBraço</v>
      </c>
      <c r="S150" s="11">
        <f t="shared" si="29"/>
        <v>0</v>
      </c>
      <c r="T150" s="11" t="str">
        <f t="shared" si="29"/>
        <v xml:space="preserve">Glúteo </v>
      </c>
      <c r="U150" s="11">
        <f t="shared" si="29"/>
        <v>0</v>
      </c>
      <c r="V150" s="12" t="str">
        <f t="shared" si="29"/>
        <v xml:space="preserve">Abdutor </v>
      </c>
      <c r="W150" s="11">
        <f t="shared" si="29"/>
        <v>0</v>
      </c>
      <c r="X150" s="12" t="str">
        <f t="shared" si="29"/>
        <v xml:space="preserve">Adutor </v>
      </c>
      <c r="Y150" s="11">
        <f t="shared" si="29"/>
        <v>0</v>
      </c>
      <c r="Z150" s="12" t="str">
        <f t="shared" si="29"/>
        <v>Coxa (Ant)</v>
      </c>
      <c r="AA150" s="11">
        <f t="shared" si="29"/>
        <v>0</v>
      </c>
      <c r="AB150" s="12" t="str">
        <f t="shared" si="29"/>
        <v>Coxa (Pos)</v>
      </c>
      <c r="AC150" s="11">
        <f t="shared" si="29"/>
        <v>0</v>
      </c>
      <c r="AD150" s="12" t="str">
        <f t="shared" si="29"/>
        <v>Perna</v>
      </c>
      <c r="AE150" s="11">
        <f t="shared" si="29"/>
        <v>0</v>
      </c>
      <c r="AF150" s="12" t="str">
        <f t="shared" si="29"/>
        <v>Abdominal</v>
      </c>
      <c r="AG150" s="11">
        <f t="shared" si="29"/>
        <v>0</v>
      </c>
    </row>
    <row r="151" spans="1:33" x14ac:dyDescent="0.25">
      <c r="A151" s="344"/>
      <c r="B151" s="11">
        <f t="shared" si="30"/>
        <v>0</v>
      </c>
      <c r="C151" s="11" t="str">
        <f t="shared" si="31"/>
        <v xml:space="preserve"> </v>
      </c>
      <c r="D151" s="11" t="str">
        <f t="shared" si="29"/>
        <v xml:space="preserve">Trapézio </v>
      </c>
      <c r="E151" s="11">
        <f t="shared" si="29"/>
        <v>0</v>
      </c>
      <c r="F151" s="11" t="str">
        <f t="shared" si="29"/>
        <v>Ombro (Cla/Acr)</v>
      </c>
      <c r="G151" s="11">
        <f t="shared" si="29"/>
        <v>0</v>
      </c>
      <c r="H151" s="12" t="str">
        <f t="shared" si="29"/>
        <v>Ombro (Esp)</v>
      </c>
      <c r="I151" s="11">
        <f t="shared" si="29"/>
        <v>0</v>
      </c>
      <c r="J151" s="12" t="str">
        <f t="shared" si="29"/>
        <v>Costa</v>
      </c>
      <c r="K151" s="11">
        <f t="shared" si="29"/>
        <v>0</v>
      </c>
      <c r="L151" s="12" t="str">
        <f t="shared" si="29"/>
        <v>Peito</v>
      </c>
      <c r="M151" s="11">
        <f t="shared" si="29"/>
        <v>0</v>
      </c>
      <c r="N151" s="12" t="str">
        <f t="shared" si="29"/>
        <v>Bíceps</v>
      </c>
      <c r="O151" s="11">
        <f t="shared" si="29"/>
        <v>0</v>
      </c>
      <c r="P151" s="12" t="str">
        <f t="shared" si="29"/>
        <v>Tríceps</v>
      </c>
      <c r="Q151" s="11">
        <f t="shared" si="29"/>
        <v>0</v>
      </c>
      <c r="R151" s="11" t="str">
        <f t="shared" si="29"/>
        <v>AnteBraço</v>
      </c>
      <c r="S151" s="11">
        <f t="shared" si="29"/>
        <v>0</v>
      </c>
      <c r="T151" s="11" t="str">
        <f t="shared" si="29"/>
        <v xml:space="preserve">Glúteo </v>
      </c>
      <c r="U151" s="11">
        <f t="shared" si="29"/>
        <v>0</v>
      </c>
      <c r="V151" s="12" t="str">
        <f t="shared" si="29"/>
        <v xml:space="preserve">Abdutor </v>
      </c>
      <c r="W151" s="11">
        <f t="shared" si="29"/>
        <v>0</v>
      </c>
      <c r="X151" s="12" t="str">
        <f t="shared" si="29"/>
        <v xml:space="preserve">Adutor </v>
      </c>
      <c r="Y151" s="11">
        <f t="shared" si="29"/>
        <v>0</v>
      </c>
      <c r="Z151" s="12" t="str">
        <f t="shared" si="29"/>
        <v>Coxa (Ant)</v>
      </c>
      <c r="AA151" s="11">
        <f t="shared" si="29"/>
        <v>0</v>
      </c>
      <c r="AB151" s="12" t="str">
        <f t="shared" si="29"/>
        <v>Coxa (Pos)</v>
      </c>
      <c r="AC151" s="11">
        <f t="shared" si="29"/>
        <v>0</v>
      </c>
      <c r="AD151" s="12" t="str">
        <f t="shared" si="29"/>
        <v>Perna</v>
      </c>
      <c r="AE151" s="11">
        <f t="shared" si="29"/>
        <v>0</v>
      </c>
      <c r="AF151" s="12" t="str">
        <f t="shared" si="29"/>
        <v>Abdominal</v>
      </c>
      <c r="AG151" s="11">
        <f t="shared" si="29"/>
        <v>0</v>
      </c>
    </row>
    <row r="152" spans="1:33" x14ac:dyDescent="0.25">
      <c r="A152" s="344"/>
      <c r="B152" s="11">
        <f t="shared" si="30"/>
        <v>0</v>
      </c>
      <c r="C152" s="11" t="str">
        <f t="shared" si="31"/>
        <v xml:space="preserve"> </v>
      </c>
      <c r="D152" s="11" t="str">
        <f t="shared" si="29"/>
        <v xml:space="preserve">Trapézio </v>
      </c>
      <c r="E152" s="11">
        <f t="shared" si="29"/>
        <v>0</v>
      </c>
      <c r="F152" s="11" t="str">
        <f t="shared" si="29"/>
        <v>Ombro (Cla/Acr)</v>
      </c>
      <c r="G152" s="11">
        <f t="shared" si="29"/>
        <v>0</v>
      </c>
      <c r="H152" s="12" t="str">
        <f t="shared" si="29"/>
        <v>Ombro (Esp)</v>
      </c>
      <c r="I152" s="11">
        <f t="shared" si="29"/>
        <v>0</v>
      </c>
      <c r="J152" s="12" t="str">
        <f t="shared" si="29"/>
        <v>Costa</v>
      </c>
      <c r="K152" s="11">
        <f t="shared" si="29"/>
        <v>0</v>
      </c>
      <c r="L152" s="12" t="str">
        <f t="shared" si="29"/>
        <v>Peito</v>
      </c>
      <c r="M152" s="11">
        <f t="shared" si="29"/>
        <v>0</v>
      </c>
      <c r="N152" s="12" t="str">
        <f t="shared" si="29"/>
        <v>Bíceps</v>
      </c>
      <c r="O152" s="11">
        <f t="shared" si="29"/>
        <v>0</v>
      </c>
      <c r="P152" s="12" t="str">
        <f t="shared" si="29"/>
        <v>Tríceps</v>
      </c>
      <c r="Q152" s="11">
        <f t="shared" si="29"/>
        <v>0</v>
      </c>
      <c r="R152" s="11" t="str">
        <f t="shared" si="29"/>
        <v>AnteBraço</v>
      </c>
      <c r="S152" s="11">
        <f t="shared" ref="S152:AG160" si="32">S132</f>
        <v>0</v>
      </c>
      <c r="T152" s="11" t="str">
        <f t="shared" si="32"/>
        <v xml:space="preserve">Glúteo </v>
      </c>
      <c r="U152" s="11">
        <f t="shared" si="32"/>
        <v>0</v>
      </c>
      <c r="V152" s="12" t="str">
        <f t="shared" si="32"/>
        <v xml:space="preserve">Abdutor </v>
      </c>
      <c r="W152" s="11">
        <f t="shared" si="32"/>
        <v>0</v>
      </c>
      <c r="X152" s="12" t="str">
        <f t="shared" si="32"/>
        <v xml:space="preserve">Adutor </v>
      </c>
      <c r="Y152" s="11">
        <f t="shared" si="32"/>
        <v>0</v>
      </c>
      <c r="Z152" s="12" t="str">
        <f t="shared" si="32"/>
        <v>Coxa (Ant)</v>
      </c>
      <c r="AA152" s="11">
        <f t="shared" si="32"/>
        <v>0</v>
      </c>
      <c r="AB152" s="12" t="str">
        <f t="shared" si="32"/>
        <v>Coxa (Pos)</v>
      </c>
      <c r="AC152" s="11">
        <f t="shared" si="32"/>
        <v>0</v>
      </c>
      <c r="AD152" s="12" t="str">
        <f t="shared" si="32"/>
        <v>Perna</v>
      </c>
      <c r="AE152" s="11">
        <f t="shared" si="32"/>
        <v>0</v>
      </c>
      <c r="AF152" s="12" t="str">
        <f t="shared" si="32"/>
        <v>Abdominal</v>
      </c>
      <c r="AG152" s="11">
        <f t="shared" si="32"/>
        <v>0</v>
      </c>
    </row>
    <row r="153" spans="1:33" x14ac:dyDescent="0.25">
      <c r="A153" s="344"/>
      <c r="B153" s="11">
        <f t="shared" si="30"/>
        <v>0</v>
      </c>
      <c r="C153" s="11" t="str">
        <f t="shared" si="31"/>
        <v xml:space="preserve"> </v>
      </c>
      <c r="D153" s="11" t="str">
        <f t="shared" ref="D153:R160" si="33">D133</f>
        <v xml:space="preserve">Trapézio </v>
      </c>
      <c r="E153" s="11">
        <f t="shared" si="33"/>
        <v>0</v>
      </c>
      <c r="F153" s="11" t="str">
        <f t="shared" si="33"/>
        <v>Ombro (Cla/Acr)</v>
      </c>
      <c r="G153" s="11">
        <f t="shared" si="33"/>
        <v>0</v>
      </c>
      <c r="H153" s="12" t="str">
        <f t="shared" si="33"/>
        <v>Ombro (Esp)</v>
      </c>
      <c r="I153" s="11">
        <f t="shared" si="33"/>
        <v>0</v>
      </c>
      <c r="J153" s="12" t="str">
        <f t="shared" si="33"/>
        <v>Costa</v>
      </c>
      <c r="K153" s="11">
        <f t="shared" si="33"/>
        <v>0</v>
      </c>
      <c r="L153" s="12" t="str">
        <f t="shared" si="33"/>
        <v>Peito</v>
      </c>
      <c r="M153" s="11">
        <f t="shared" si="33"/>
        <v>0</v>
      </c>
      <c r="N153" s="12" t="str">
        <f t="shared" si="33"/>
        <v>Bíceps</v>
      </c>
      <c r="O153" s="11">
        <f t="shared" si="33"/>
        <v>0</v>
      </c>
      <c r="P153" s="12" t="str">
        <f t="shared" si="33"/>
        <v>Tríceps</v>
      </c>
      <c r="Q153" s="11">
        <f t="shared" si="33"/>
        <v>0</v>
      </c>
      <c r="R153" s="11" t="str">
        <f t="shared" si="33"/>
        <v>AnteBraço</v>
      </c>
      <c r="S153" s="11">
        <f t="shared" si="32"/>
        <v>0</v>
      </c>
      <c r="T153" s="11" t="str">
        <f t="shared" si="32"/>
        <v xml:space="preserve">Glúteo </v>
      </c>
      <c r="U153" s="11">
        <f t="shared" si="32"/>
        <v>0</v>
      </c>
      <c r="V153" s="12" t="str">
        <f t="shared" si="32"/>
        <v xml:space="preserve">Abdutor </v>
      </c>
      <c r="W153" s="11">
        <f t="shared" si="32"/>
        <v>0</v>
      </c>
      <c r="X153" s="12" t="str">
        <f t="shared" si="32"/>
        <v xml:space="preserve">Adutor </v>
      </c>
      <c r="Y153" s="11">
        <f t="shared" si="32"/>
        <v>0</v>
      </c>
      <c r="Z153" s="12" t="str">
        <f t="shared" si="32"/>
        <v>Coxa (Ant)</v>
      </c>
      <c r="AA153" s="11">
        <f t="shared" si="32"/>
        <v>0</v>
      </c>
      <c r="AB153" s="12" t="str">
        <f t="shared" si="32"/>
        <v>Coxa (Pos)</v>
      </c>
      <c r="AC153" s="11">
        <f t="shared" si="32"/>
        <v>0</v>
      </c>
      <c r="AD153" s="12" t="str">
        <f t="shared" si="32"/>
        <v>Perna</v>
      </c>
      <c r="AE153" s="11">
        <f t="shared" si="32"/>
        <v>0</v>
      </c>
      <c r="AF153" s="12" t="str">
        <f t="shared" si="32"/>
        <v>Abdominal</v>
      </c>
      <c r="AG153" s="11">
        <f t="shared" si="32"/>
        <v>0</v>
      </c>
    </row>
    <row r="154" spans="1:33" x14ac:dyDescent="0.25">
      <c r="A154" s="344"/>
      <c r="B154" s="11">
        <f t="shared" si="30"/>
        <v>0</v>
      </c>
      <c r="C154" s="11" t="str">
        <f t="shared" si="31"/>
        <v xml:space="preserve"> </v>
      </c>
      <c r="D154" s="11" t="str">
        <f t="shared" si="33"/>
        <v xml:space="preserve">Trapézio </v>
      </c>
      <c r="E154" s="11">
        <f t="shared" si="33"/>
        <v>0</v>
      </c>
      <c r="F154" s="11" t="str">
        <f t="shared" si="33"/>
        <v>Ombro (Cla/Acr)</v>
      </c>
      <c r="G154" s="11">
        <f t="shared" si="33"/>
        <v>0</v>
      </c>
      <c r="H154" s="12" t="str">
        <f t="shared" si="33"/>
        <v>Ombro (Esp)</v>
      </c>
      <c r="I154" s="11">
        <f t="shared" si="33"/>
        <v>0</v>
      </c>
      <c r="J154" s="12" t="str">
        <f t="shared" si="33"/>
        <v>Costa</v>
      </c>
      <c r="K154" s="11">
        <f t="shared" si="33"/>
        <v>0</v>
      </c>
      <c r="L154" s="12" t="str">
        <f t="shared" si="33"/>
        <v>Peito</v>
      </c>
      <c r="M154" s="11">
        <f t="shared" si="33"/>
        <v>0</v>
      </c>
      <c r="N154" s="12" t="str">
        <f t="shared" si="33"/>
        <v>Bíceps</v>
      </c>
      <c r="O154" s="11">
        <f t="shared" si="33"/>
        <v>0</v>
      </c>
      <c r="P154" s="12" t="str">
        <f t="shared" si="33"/>
        <v>Tríceps</v>
      </c>
      <c r="Q154" s="11">
        <f t="shared" si="33"/>
        <v>0</v>
      </c>
      <c r="R154" s="11" t="str">
        <f t="shared" si="33"/>
        <v>AnteBraço</v>
      </c>
      <c r="S154" s="11">
        <f t="shared" si="32"/>
        <v>0</v>
      </c>
      <c r="T154" s="11" t="str">
        <f t="shared" si="32"/>
        <v xml:space="preserve">Glúteo </v>
      </c>
      <c r="U154" s="11">
        <f t="shared" si="32"/>
        <v>0</v>
      </c>
      <c r="V154" s="12" t="str">
        <f t="shared" si="32"/>
        <v xml:space="preserve">Abdutor </v>
      </c>
      <c r="W154" s="11">
        <f t="shared" si="32"/>
        <v>0</v>
      </c>
      <c r="X154" s="12" t="str">
        <f t="shared" si="32"/>
        <v xml:space="preserve">Adutor </v>
      </c>
      <c r="Y154" s="11">
        <f t="shared" si="32"/>
        <v>0</v>
      </c>
      <c r="Z154" s="12" t="str">
        <f t="shared" si="32"/>
        <v>Coxa (Ant)</v>
      </c>
      <c r="AA154" s="11">
        <f t="shared" si="32"/>
        <v>0</v>
      </c>
      <c r="AB154" s="12" t="str">
        <f t="shared" si="32"/>
        <v>Coxa (Pos)</v>
      </c>
      <c r="AC154" s="11">
        <f t="shared" si="32"/>
        <v>0</v>
      </c>
      <c r="AD154" s="12" t="str">
        <f t="shared" si="32"/>
        <v>Perna</v>
      </c>
      <c r="AE154" s="11">
        <f t="shared" si="32"/>
        <v>0</v>
      </c>
      <c r="AF154" s="12" t="str">
        <f t="shared" si="32"/>
        <v>Abdominal</v>
      </c>
      <c r="AG154" s="11">
        <f t="shared" si="32"/>
        <v>0</v>
      </c>
    </row>
    <row r="155" spans="1:33" x14ac:dyDescent="0.25">
      <c r="A155" s="344"/>
      <c r="B155" s="11">
        <f t="shared" si="30"/>
        <v>0</v>
      </c>
      <c r="C155" s="11" t="str">
        <f t="shared" si="31"/>
        <v xml:space="preserve"> </v>
      </c>
      <c r="D155" s="11" t="str">
        <f t="shared" si="33"/>
        <v xml:space="preserve">Trapézio </v>
      </c>
      <c r="E155" s="11">
        <f t="shared" si="33"/>
        <v>0</v>
      </c>
      <c r="F155" s="11" t="str">
        <f t="shared" si="33"/>
        <v>Ombro (Cla/Acr)</v>
      </c>
      <c r="G155" s="11">
        <f t="shared" si="33"/>
        <v>0</v>
      </c>
      <c r="H155" s="12" t="str">
        <f t="shared" si="33"/>
        <v>Ombro (Esp)</v>
      </c>
      <c r="I155" s="11">
        <f t="shared" si="33"/>
        <v>0</v>
      </c>
      <c r="J155" s="12" t="str">
        <f t="shared" si="33"/>
        <v>Costa</v>
      </c>
      <c r="K155" s="11">
        <f t="shared" si="33"/>
        <v>0</v>
      </c>
      <c r="L155" s="12" t="str">
        <f t="shared" si="33"/>
        <v>Peito</v>
      </c>
      <c r="M155" s="11">
        <f t="shared" si="33"/>
        <v>0</v>
      </c>
      <c r="N155" s="12" t="str">
        <f t="shared" si="33"/>
        <v>Bíceps</v>
      </c>
      <c r="O155" s="11">
        <f t="shared" si="33"/>
        <v>0</v>
      </c>
      <c r="P155" s="12" t="str">
        <f t="shared" si="33"/>
        <v>Tríceps</v>
      </c>
      <c r="Q155" s="11">
        <f t="shared" si="33"/>
        <v>0</v>
      </c>
      <c r="R155" s="11" t="str">
        <f t="shared" si="33"/>
        <v>AnteBraço</v>
      </c>
      <c r="S155" s="11">
        <f t="shared" si="32"/>
        <v>0</v>
      </c>
      <c r="T155" s="11" t="str">
        <f t="shared" si="32"/>
        <v xml:space="preserve">Glúteo </v>
      </c>
      <c r="U155" s="11">
        <f t="shared" si="32"/>
        <v>0</v>
      </c>
      <c r="V155" s="12" t="str">
        <f t="shared" si="32"/>
        <v xml:space="preserve">Abdutor </v>
      </c>
      <c r="W155" s="11">
        <f t="shared" si="32"/>
        <v>0</v>
      </c>
      <c r="X155" s="12" t="str">
        <f t="shared" si="32"/>
        <v xml:space="preserve">Adutor </v>
      </c>
      <c r="Y155" s="11">
        <f t="shared" si="32"/>
        <v>0</v>
      </c>
      <c r="Z155" s="12" t="str">
        <f t="shared" si="32"/>
        <v>Coxa (Ant)</v>
      </c>
      <c r="AA155" s="11">
        <f t="shared" si="32"/>
        <v>0</v>
      </c>
      <c r="AB155" s="12" t="str">
        <f t="shared" si="32"/>
        <v>Coxa (Pos)</v>
      </c>
      <c r="AC155" s="11">
        <f t="shared" si="32"/>
        <v>0</v>
      </c>
      <c r="AD155" s="12" t="str">
        <f t="shared" si="32"/>
        <v>Perna</v>
      </c>
      <c r="AE155" s="11">
        <f t="shared" si="32"/>
        <v>0</v>
      </c>
      <c r="AF155" s="12" t="str">
        <f t="shared" si="32"/>
        <v>Abdominal</v>
      </c>
      <c r="AG155" s="11">
        <f t="shared" si="32"/>
        <v>0</v>
      </c>
    </row>
    <row r="156" spans="1:33" x14ac:dyDescent="0.25">
      <c r="A156" s="344"/>
      <c r="B156" s="11">
        <f t="shared" si="30"/>
        <v>0</v>
      </c>
      <c r="C156" s="11" t="str">
        <f t="shared" si="31"/>
        <v xml:space="preserve"> </v>
      </c>
      <c r="D156" s="11" t="str">
        <f t="shared" si="33"/>
        <v xml:space="preserve">Trapézio </v>
      </c>
      <c r="E156" s="11">
        <f t="shared" si="33"/>
        <v>0</v>
      </c>
      <c r="F156" s="11" t="str">
        <f t="shared" si="33"/>
        <v>Ombro (Cla/Acr)</v>
      </c>
      <c r="G156" s="11">
        <f t="shared" si="33"/>
        <v>0</v>
      </c>
      <c r="H156" s="12" t="str">
        <f t="shared" si="33"/>
        <v>Ombro (Esp)</v>
      </c>
      <c r="I156" s="11">
        <f t="shared" si="33"/>
        <v>0</v>
      </c>
      <c r="J156" s="12" t="str">
        <f t="shared" si="33"/>
        <v>Costa</v>
      </c>
      <c r="K156" s="11">
        <f t="shared" si="33"/>
        <v>0</v>
      </c>
      <c r="L156" s="12" t="str">
        <f t="shared" si="33"/>
        <v>Peito</v>
      </c>
      <c r="M156" s="11">
        <f t="shared" si="33"/>
        <v>0</v>
      </c>
      <c r="N156" s="12" t="str">
        <f t="shared" si="33"/>
        <v>Bíceps</v>
      </c>
      <c r="O156" s="11">
        <f t="shared" si="33"/>
        <v>0</v>
      </c>
      <c r="P156" s="12" t="str">
        <f t="shared" si="33"/>
        <v>Tríceps</v>
      </c>
      <c r="Q156" s="11">
        <f t="shared" si="33"/>
        <v>0</v>
      </c>
      <c r="R156" s="11" t="str">
        <f t="shared" si="33"/>
        <v>AnteBraço</v>
      </c>
      <c r="S156" s="11">
        <f t="shared" si="32"/>
        <v>0</v>
      </c>
      <c r="T156" s="11" t="str">
        <f t="shared" si="32"/>
        <v xml:space="preserve">Glúteo </v>
      </c>
      <c r="U156" s="11">
        <f t="shared" si="32"/>
        <v>0</v>
      </c>
      <c r="V156" s="12" t="str">
        <f t="shared" si="32"/>
        <v xml:space="preserve">Abdutor </v>
      </c>
      <c r="W156" s="11">
        <f t="shared" si="32"/>
        <v>0</v>
      </c>
      <c r="X156" s="12" t="str">
        <f t="shared" si="32"/>
        <v xml:space="preserve">Adutor </v>
      </c>
      <c r="Y156" s="11">
        <f t="shared" si="32"/>
        <v>0</v>
      </c>
      <c r="Z156" s="12" t="str">
        <f t="shared" si="32"/>
        <v>Coxa (Ant)</v>
      </c>
      <c r="AA156" s="11">
        <f t="shared" si="32"/>
        <v>0</v>
      </c>
      <c r="AB156" s="12" t="str">
        <f t="shared" si="32"/>
        <v>Coxa (Pos)</v>
      </c>
      <c r="AC156" s="11">
        <f t="shared" si="32"/>
        <v>0</v>
      </c>
      <c r="AD156" s="12" t="str">
        <f t="shared" si="32"/>
        <v>Perna</v>
      </c>
      <c r="AE156" s="11">
        <f t="shared" si="32"/>
        <v>0</v>
      </c>
      <c r="AF156" s="12" t="str">
        <f t="shared" si="32"/>
        <v>Abdominal</v>
      </c>
      <c r="AG156" s="11">
        <f t="shared" si="32"/>
        <v>0</v>
      </c>
    </row>
    <row r="157" spans="1:33" x14ac:dyDescent="0.25">
      <c r="A157" s="344"/>
      <c r="B157" s="11">
        <f t="shared" si="30"/>
        <v>0</v>
      </c>
      <c r="C157" s="11" t="str">
        <f t="shared" si="31"/>
        <v xml:space="preserve"> </v>
      </c>
      <c r="D157" s="11" t="str">
        <f t="shared" si="33"/>
        <v xml:space="preserve">Trapézio </v>
      </c>
      <c r="E157" s="11">
        <f t="shared" si="33"/>
        <v>0</v>
      </c>
      <c r="F157" s="11" t="str">
        <f t="shared" si="33"/>
        <v>Ombro (Cla/Acr)</v>
      </c>
      <c r="G157" s="11">
        <f t="shared" si="33"/>
        <v>0</v>
      </c>
      <c r="H157" s="12" t="str">
        <f t="shared" si="33"/>
        <v>Ombro (Esp)</v>
      </c>
      <c r="I157" s="11">
        <f t="shared" si="33"/>
        <v>0</v>
      </c>
      <c r="J157" s="12" t="str">
        <f t="shared" si="33"/>
        <v>Costa</v>
      </c>
      <c r="K157" s="11">
        <f t="shared" si="33"/>
        <v>0</v>
      </c>
      <c r="L157" s="12" t="str">
        <f t="shared" si="33"/>
        <v>Peito</v>
      </c>
      <c r="M157" s="11">
        <f t="shared" si="33"/>
        <v>0</v>
      </c>
      <c r="N157" s="12" t="str">
        <f t="shared" si="33"/>
        <v>Bíceps</v>
      </c>
      <c r="O157" s="11">
        <f t="shared" si="33"/>
        <v>0</v>
      </c>
      <c r="P157" s="12" t="str">
        <f t="shared" si="33"/>
        <v>Tríceps</v>
      </c>
      <c r="Q157" s="11">
        <f t="shared" si="33"/>
        <v>0</v>
      </c>
      <c r="R157" s="11" t="str">
        <f t="shared" si="33"/>
        <v>AnteBraço</v>
      </c>
      <c r="S157" s="11">
        <f t="shared" si="32"/>
        <v>0</v>
      </c>
      <c r="T157" s="11" t="str">
        <f t="shared" si="32"/>
        <v xml:space="preserve">Glúteo </v>
      </c>
      <c r="U157" s="11">
        <f t="shared" si="32"/>
        <v>0</v>
      </c>
      <c r="V157" s="12" t="str">
        <f t="shared" si="32"/>
        <v xml:space="preserve">Abdutor </v>
      </c>
      <c r="W157" s="11">
        <f t="shared" si="32"/>
        <v>0</v>
      </c>
      <c r="X157" s="12" t="str">
        <f t="shared" si="32"/>
        <v xml:space="preserve">Adutor </v>
      </c>
      <c r="Y157" s="11">
        <f t="shared" si="32"/>
        <v>0</v>
      </c>
      <c r="Z157" s="12" t="str">
        <f t="shared" si="32"/>
        <v>Coxa (Ant)</v>
      </c>
      <c r="AA157" s="11">
        <f t="shared" si="32"/>
        <v>0</v>
      </c>
      <c r="AB157" s="12" t="str">
        <f t="shared" si="32"/>
        <v>Coxa (Pos)</v>
      </c>
      <c r="AC157" s="11">
        <f t="shared" si="32"/>
        <v>0</v>
      </c>
      <c r="AD157" s="12" t="str">
        <f t="shared" si="32"/>
        <v>Perna</v>
      </c>
      <c r="AE157" s="11">
        <f t="shared" si="32"/>
        <v>0</v>
      </c>
      <c r="AF157" s="12" t="str">
        <f t="shared" si="32"/>
        <v>Abdominal</v>
      </c>
      <c r="AG157" s="11">
        <f t="shared" si="32"/>
        <v>0</v>
      </c>
    </row>
    <row r="158" spans="1:33" x14ac:dyDescent="0.25">
      <c r="A158" s="344"/>
      <c r="B158" s="11">
        <f t="shared" si="30"/>
        <v>0</v>
      </c>
      <c r="C158" s="11" t="str">
        <f t="shared" si="31"/>
        <v xml:space="preserve"> </v>
      </c>
      <c r="D158" s="11" t="str">
        <f t="shared" si="33"/>
        <v xml:space="preserve">Trapézio </v>
      </c>
      <c r="E158" s="11">
        <f t="shared" si="33"/>
        <v>0</v>
      </c>
      <c r="F158" s="11" t="str">
        <f t="shared" si="33"/>
        <v>Ombro (Cla/Acr)</v>
      </c>
      <c r="G158" s="11">
        <f t="shared" si="33"/>
        <v>0</v>
      </c>
      <c r="H158" s="12" t="str">
        <f t="shared" si="33"/>
        <v>Ombro (Esp)</v>
      </c>
      <c r="I158" s="11">
        <f t="shared" si="33"/>
        <v>0</v>
      </c>
      <c r="J158" s="12" t="str">
        <f t="shared" si="33"/>
        <v>Costa</v>
      </c>
      <c r="K158" s="11">
        <f t="shared" si="33"/>
        <v>0</v>
      </c>
      <c r="L158" s="12" t="str">
        <f t="shared" si="33"/>
        <v>Peito</v>
      </c>
      <c r="M158" s="11">
        <f t="shared" si="33"/>
        <v>0</v>
      </c>
      <c r="N158" s="12" t="str">
        <f t="shared" si="33"/>
        <v>Bíceps</v>
      </c>
      <c r="O158" s="11">
        <f t="shared" si="33"/>
        <v>0</v>
      </c>
      <c r="P158" s="12" t="str">
        <f t="shared" si="33"/>
        <v>Tríceps</v>
      </c>
      <c r="Q158" s="11">
        <f t="shared" si="33"/>
        <v>0</v>
      </c>
      <c r="R158" s="11" t="str">
        <f t="shared" si="33"/>
        <v>AnteBraço</v>
      </c>
      <c r="S158" s="11">
        <f t="shared" si="32"/>
        <v>0</v>
      </c>
      <c r="T158" s="11" t="str">
        <f t="shared" si="32"/>
        <v xml:space="preserve">Glúteo </v>
      </c>
      <c r="U158" s="11">
        <f t="shared" si="32"/>
        <v>0</v>
      </c>
      <c r="V158" s="12" t="str">
        <f t="shared" si="32"/>
        <v xml:space="preserve">Abdutor </v>
      </c>
      <c r="W158" s="11">
        <f t="shared" si="32"/>
        <v>0</v>
      </c>
      <c r="X158" s="12" t="str">
        <f t="shared" si="32"/>
        <v xml:space="preserve">Adutor </v>
      </c>
      <c r="Y158" s="11">
        <f t="shared" si="32"/>
        <v>0</v>
      </c>
      <c r="Z158" s="12" t="str">
        <f t="shared" si="32"/>
        <v>Coxa (Ant)</v>
      </c>
      <c r="AA158" s="11">
        <f t="shared" si="32"/>
        <v>0</v>
      </c>
      <c r="AB158" s="12" t="str">
        <f t="shared" si="32"/>
        <v>Coxa (Pos)</v>
      </c>
      <c r="AC158" s="11">
        <f t="shared" si="32"/>
        <v>0</v>
      </c>
      <c r="AD158" s="12" t="str">
        <f t="shared" si="32"/>
        <v>Perna</v>
      </c>
      <c r="AE158" s="11">
        <f t="shared" si="32"/>
        <v>0</v>
      </c>
      <c r="AF158" s="12" t="str">
        <f t="shared" si="32"/>
        <v>Abdominal</v>
      </c>
      <c r="AG158" s="11">
        <f t="shared" si="32"/>
        <v>0</v>
      </c>
    </row>
    <row r="159" spans="1:33" x14ac:dyDescent="0.25">
      <c r="A159" s="344"/>
      <c r="B159" s="11">
        <f t="shared" si="30"/>
        <v>0</v>
      </c>
      <c r="C159" s="11" t="str">
        <f t="shared" si="31"/>
        <v xml:space="preserve"> </v>
      </c>
      <c r="D159" s="11" t="str">
        <f t="shared" si="33"/>
        <v xml:space="preserve">Trapézio </v>
      </c>
      <c r="E159" s="11">
        <f t="shared" si="33"/>
        <v>0</v>
      </c>
      <c r="F159" s="11" t="str">
        <f t="shared" si="33"/>
        <v>Ombro (Cla/Acr)</v>
      </c>
      <c r="G159" s="11">
        <f t="shared" si="33"/>
        <v>0</v>
      </c>
      <c r="H159" s="12" t="str">
        <f t="shared" si="33"/>
        <v>Ombro (Esp)</v>
      </c>
      <c r="I159" s="11">
        <f t="shared" si="33"/>
        <v>0</v>
      </c>
      <c r="J159" s="12" t="str">
        <f t="shared" si="33"/>
        <v>Costa</v>
      </c>
      <c r="K159" s="11">
        <f t="shared" si="33"/>
        <v>0</v>
      </c>
      <c r="L159" s="12" t="str">
        <f t="shared" si="33"/>
        <v>Peito</v>
      </c>
      <c r="M159" s="11">
        <f t="shared" si="33"/>
        <v>0</v>
      </c>
      <c r="N159" s="12" t="str">
        <f t="shared" si="33"/>
        <v>Bíceps</v>
      </c>
      <c r="O159" s="11">
        <f t="shared" si="33"/>
        <v>0</v>
      </c>
      <c r="P159" s="12" t="str">
        <f t="shared" si="33"/>
        <v>Tríceps</v>
      </c>
      <c r="Q159" s="11">
        <f t="shared" si="33"/>
        <v>0</v>
      </c>
      <c r="R159" s="11" t="str">
        <f t="shared" si="33"/>
        <v>AnteBraço</v>
      </c>
      <c r="S159" s="11">
        <f t="shared" si="32"/>
        <v>0</v>
      </c>
      <c r="T159" s="11" t="str">
        <f t="shared" si="32"/>
        <v xml:space="preserve">Glúteo </v>
      </c>
      <c r="U159" s="11">
        <f t="shared" si="32"/>
        <v>0</v>
      </c>
      <c r="V159" s="12" t="str">
        <f t="shared" si="32"/>
        <v xml:space="preserve">Abdutor </v>
      </c>
      <c r="W159" s="11">
        <f t="shared" si="32"/>
        <v>0</v>
      </c>
      <c r="X159" s="12" t="str">
        <f t="shared" si="32"/>
        <v xml:space="preserve">Adutor </v>
      </c>
      <c r="Y159" s="11">
        <f t="shared" si="32"/>
        <v>0</v>
      </c>
      <c r="Z159" s="12" t="str">
        <f t="shared" si="32"/>
        <v>Coxa (Ant)</v>
      </c>
      <c r="AA159" s="11">
        <f t="shared" si="32"/>
        <v>0</v>
      </c>
      <c r="AB159" s="12" t="str">
        <f t="shared" si="32"/>
        <v>Coxa (Pos)</v>
      </c>
      <c r="AC159" s="11">
        <f t="shared" si="32"/>
        <v>0</v>
      </c>
      <c r="AD159" s="12" t="str">
        <f t="shared" si="32"/>
        <v>Perna</v>
      </c>
      <c r="AE159" s="11">
        <f t="shared" si="32"/>
        <v>0</v>
      </c>
      <c r="AF159" s="12" t="str">
        <f t="shared" si="32"/>
        <v>Abdominal</v>
      </c>
      <c r="AG159" s="11">
        <f t="shared" si="32"/>
        <v>0</v>
      </c>
    </row>
    <row r="160" spans="1:33" x14ac:dyDescent="0.25">
      <c r="A160" s="344"/>
      <c r="B160" s="11">
        <f t="shared" si="30"/>
        <v>0</v>
      </c>
      <c r="C160" s="11" t="str">
        <f t="shared" si="31"/>
        <v xml:space="preserve"> </v>
      </c>
      <c r="D160" s="11" t="str">
        <f t="shared" si="33"/>
        <v xml:space="preserve">Trapézio </v>
      </c>
      <c r="E160" s="11">
        <f t="shared" si="33"/>
        <v>0</v>
      </c>
      <c r="F160" s="11" t="str">
        <f t="shared" si="33"/>
        <v>Ombro (Cla/Acr)</v>
      </c>
      <c r="G160" s="11">
        <f t="shared" si="33"/>
        <v>0</v>
      </c>
      <c r="H160" s="12" t="str">
        <f t="shared" si="33"/>
        <v>Ombro (Esp)</v>
      </c>
      <c r="I160" s="11">
        <f t="shared" si="33"/>
        <v>0</v>
      </c>
      <c r="J160" s="12" t="str">
        <f t="shared" si="33"/>
        <v>Costa</v>
      </c>
      <c r="K160" s="11">
        <f t="shared" si="33"/>
        <v>0</v>
      </c>
      <c r="L160" s="12" t="str">
        <f t="shared" si="33"/>
        <v>Peito</v>
      </c>
      <c r="M160" s="11">
        <f t="shared" si="33"/>
        <v>0</v>
      </c>
      <c r="N160" s="12" t="str">
        <f t="shared" si="33"/>
        <v>Bíceps</v>
      </c>
      <c r="O160" s="11">
        <f t="shared" si="33"/>
        <v>0</v>
      </c>
      <c r="P160" s="12" t="str">
        <f t="shared" si="33"/>
        <v>Tríceps</v>
      </c>
      <c r="Q160" s="11">
        <f t="shared" si="33"/>
        <v>0</v>
      </c>
      <c r="R160" s="11" t="str">
        <f t="shared" si="33"/>
        <v>AnteBraço</v>
      </c>
      <c r="S160" s="11">
        <f t="shared" si="32"/>
        <v>0</v>
      </c>
      <c r="T160" s="11" t="str">
        <f t="shared" si="32"/>
        <v xml:space="preserve">Glúteo </v>
      </c>
      <c r="U160" s="11">
        <f t="shared" si="32"/>
        <v>0</v>
      </c>
      <c r="V160" s="12" t="str">
        <f t="shared" si="32"/>
        <v xml:space="preserve">Abdutor </v>
      </c>
      <c r="W160" s="11">
        <f t="shared" si="32"/>
        <v>0</v>
      </c>
      <c r="X160" s="12" t="str">
        <f t="shared" si="32"/>
        <v xml:space="preserve">Adutor </v>
      </c>
      <c r="Y160" s="11">
        <f t="shared" si="32"/>
        <v>0</v>
      </c>
      <c r="Z160" s="12" t="str">
        <f t="shared" si="32"/>
        <v>Coxa (Ant)</v>
      </c>
      <c r="AA160" s="11">
        <f t="shared" si="32"/>
        <v>0</v>
      </c>
      <c r="AB160" s="12" t="str">
        <f t="shared" si="32"/>
        <v>Coxa (Pos)</v>
      </c>
      <c r="AC160" s="11">
        <f t="shared" si="32"/>
        <v>0</v>
      </c>
      <c r="AD160" s="12" t="str">
        <f t="shared" si="32"/>
        <v>Perna</v>
      </c>
      <c r="AE160" s="11">
        <f t="shared" si="32"/>
        <v>0</v>
      </c>
      <c r="AF160" s="12" t="str">
        <f t="shared" si="32"/>
        <v>Abdominal</v>
      </c>
      <c r="AG160" s="11">
        <f t="shared" si="32"/>
        <v>0</v>
      </c>
    </row>
    <row r="161" spans="1:3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</row>
    <row r="162" spans="1:33" x14ac:dyDescent="0.25">
      <c r="A162" s="11" t="s">
        <v>40</v>
      </c>
      <c r="B162" s="11" t="s">
        <v>41</v>
      </c>
      <c r="C162" s="11"/>
      <c r="D162" s="341" t="str">
        <f>D142</f>
        <v xml:space="preserve">Trapézio </v>
      </c>
      <c r="E162" s="341"/>
      <c r="F162" s="341" t="str">
        <f>F142</f>
        <v>Ombro (Cla/Acr)</v>
      </c>
      <c r="G162" s="341"/>
      <c r="H162" s="341" t="str">
        <f>H142</f>
        <v>Ombro (Esp)</v>
      </c>
      <c r="I162" s="341"/>
      <c r="J162" s="341" t="str">
        <f>J142</f>
        <v>Costa</v>
      </c>
      <c r="K162" s="341"/>
      <c r="L162" s="341" t="str">
        <f>L142</f>
        <v>Peito</v>
      </c>
      <c r="M162" s="341"/>
      <c r="N162" s="341" t="str">
        <f>N142</f>
        <v>Bíceps</v>
      </c>
      <c r="O162" s="341"/>
      <c r="P162" s="341" t="str">
        <f>P142</f>
        <v>Tríceps</v>
      </c>
      <c r="Q162" s="341"/>
      <c r="R162" s="341" t="str">
        <f>R142</f>
        <v>AnteBraço</v>
      </c>
      <c r="S162" s="341"/>
      <c r="T162" s="341" t="str">
        <f>T142</f>
        <v xml:space="preserve">Glúteo </v>
      </c>
      <c r="U162" s="341"/>
      <c r="V162" s="341" t="str">
        <f>V142</f>
        <v xml:space="preserve">Abdutor </v>
      </c>
      <c r="W162" s="341"/>
      <c r="X162" s="341" t="str">
        <f>X142</f>
        <v xml:space="preserve">Adutor </v>
      </c>
      <c r="Y162" s="341"/>
      <c r="Z162" s="341" t="str">
        <f>Z142</f>
        <v>Coxa (Ant)</v>
      </c>
      <c r="AA162" s="341"/>
      <c r="AB162" s="341" t="str">
        <f>AB142</f>
        <v>Coxa (Pos)</v>
      </c>
      <c r="AC162" s="341"/>
      <c r="AD162" s="341" t="str">
        <f>AD142</f>
        <v>Perna</v>
      </c>
      <c r="AE162" s="341"/>
      <c r="AF162" s="341" t="str">
        <f>AF142</f>
        <v>Abdominal</v>
      </c>
      <c r="AG162" s="341"/>
    </row>
    <row r="163" spans="1:33" x14ac:dyDescent="0.25">
      <c r="A163" s="11"/>
      <c r="B163" s="343">
        <f>Planilha!D183</f>
        <v>0</v>
      </c>
      <c r="C163" s="343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</row>
    <row r="164" spans="1:33" x14ac:dyDescent="0.25">
      <c r="A164" s="344">
        <v>9</v>
      </c>
      <c r="B164" s="11">
        <f>B163</f>
        <v>0</v>
      </c>
      <c r="C164" s="11" t="str">
        <f>IF(AND(B164=D164),E164,IF(AND(B164=F164),G164,IF(AND(B164=H164),I164,IF(AND(B164=J164),K164,IF(AND(B164=L164),M164,IF(AND(B164=N164),O164,IF(AND(B164=P164),Q164,IF(AND(B164=R164),S164,IF(AND(B164=T164),U164,IF(AND(B164=V164),W164,IF(AND(B164=X164),Y164,IF(AND(B164=Z164),AA164,IF(AND(B164=AB164),AC164,IF(AND(B164=AD164),AE164,IF(AND(B164=AF164),AG164," ")))))))))))))))</f>
        <v xml:space="preserve"> </v>
      </c>
      <c r="D164" s="11" t="str">
        <f t="shared" ref="D164:AG172" si="34">D144</f>
        <v xml:space="preserve">Trapézio </v>
      </c>
      <c r="E164" s="11" t="str">
        <f t="shared" si="34"/>
        <v>Elevação de ombros</v>
      </c>
      <c r="F164" s="11" t="str">
        <f t="shared" si="34"/>
        <v>Ombro (Cla/Acr)</v>
      </c>
      <c r="G164" s="11" t="str">
        <f t="shared" si="34"/>
        <v>Desenvolvimento</v>
      </c>
      <c r="H164" s="12" t="str">
        <f t="shared" si="34"/>
        <v>Ombro (Esp)</v>
      </c>
      <c r="I164" s="11" t="str">
        <f t="shared" si="34"/>
        <v>Voador inv.</v>
      </c>
      <c r="J164" s="12" t="str">
        <f t="shared" si="34"/>
        <v>Costa</v>
      </c>
      <c r="K164" s="11" t="str">
        <f t="shared" si="34"/>
        <v>Puxada à frente</v>
      </c>
      <c r="L164" s="12" t="str">
        <f t="shared" si="34"/>
        <v>Peito</v>
      </c>
      <c r="M164" s="11" t="str">
        <f t="shared" si="34"/>
        <v>Supino</v>
      </c>
      <c r="N164" s="12" t="str">
        <f t="shared" si="34"/>
        <v>Bíceps</v>
      </c>
      <c r="O164" s="11" t="str">
        <f t="shared" si="34"/>
        <v>Rosca direta</v>
      </c>
      <c r="P164" s="12" t="str">
        <f t="shared" si="34"/>
        <v>Tríceps</v>
      </c>
      <c r="Q164" s="11" t="str">
        <f t="shared" si="34"/>
        <v>Rosca testa</v>
      </c>
      <c r="R164" s="11" t="str">
        <f t="shared" si="34"/>
        <v>AnteBraço</v>
      </c>
      <c r="S164" s="11" t="str">
        <f t="shared" si="34"/>
        <v>Rosca punho</v>
      </c>
      <c r="T164" s="11" t="str">
        <f t="shared" si="34"/>
        <v xml:space="preserve">Glúteo </v>
      </c>
      <c r="U164" s="11" t="str">
        <f t="shared" si="34"/>
        <v>Glúteo em pé</v>
      </c>
      <c r="V164" s="12" t="str">
        <f t="shared" si="34"/>
        <v xml:space="preserve">Abdutor </v>
      </c>
      <c r="W164" s="11" t="str">
        <f t="shared" si="34"/>
        <v>Abdutor maq.</v>
      </c>
      <c r="X164" s="12" t="str">
        <f t="shared" si="34"/>
        <v xml:space="preserve">Adutor </v>
      </c>
      <c r="Y164" s="11" t="str">
        <f t="shared" si="34"/>
        <v>Adutor maq</v>
      </c>
      <c r="Z164" s="12" t="str">
        <f t="shared" si="34"/>
        <v>Coxa (Ant)</v>
      </c>
      <c r="AA164" s="11" t="str">
        <f t="shared" si="34"/>
        <v>Agachamento</v>
      </c>
      <c r="AB164" s="12" t="str">
        <f t="shared" si="34"/>
        <v>Coxa (Pos)</v>
      </c>
      <c r="AC164" s="11" t="str">
        <f t="shared" si="34"/>
        <v>Stiff</v>
      </c>
      <c r="AD164" s="12" t="str">
        <f t="shared" si="34"/>
        <v>Perna</v>
      </c>
      <c r="AE164" s="11" t="str">
        <f t="shared" si="34"/>
        <v>Gêmeos em pé</v>
      </c>
      <c r="AF164" s="12" t="str">
        <f t="shared" si="34"/>
        <v>Abdominal</v>
      </c>
      <c r="AG164" s="11" t="str">
        <f t="shared" si="34"/>
        <v>Elevação de pernas</v>
      </c>
    </row>
    <row r="165" spans="1:33" x14ac:dyDescent="0.25">
      <c r="A165" s="344"/>
      <c r="B165" s="11">
        <f t="shared" ref="B165:B180" si="35">B164</f>
        <v>0</v>
      </c>
      <c r="C165" s="11" t="str">
        <f t="shared" ref="C165:C180" si="36">IF(AND(B165=D165),E165,IF(AND(B165=F165),G165,IF(AND(B165=H165),I165,IF(AND(B165=J165),K165,IF(AND(B165=L165),M165,IF(AND(B165=N165),O165,IF(AND(B165=P165),Q165,IF(AND(B165=R165),S165,IF(AND(B165=T165),U165,IF(AND(B165=V165),W165,IF(AND(B165=X165),Y165,IF(AND(B165=Z165),AA165,IF(AND(B165=AB165),AC165,IF(AND(B165=AD165),AE165,IF(AND(B165=AF165),AG165," ")))))))))))))))</f>
        <v xml:space="preserve"> </v>
      </c>
      <c r="D165" s="11" t="str">
        <f t="shared" si="34"/>
        <v xml:space="preserve">Trapézio </v>
      </c>
      <c r="E165" s="11" t="str">
        <f t="shared" si="34"/>
        <v>Remada alta</v>
      </c>
      <c r="F165" s="11" t="str">
        <f t="shared" si="34"/>
        <v>Ombro (Cla/Acr)</v>
      </c>
      <c r="G165" s="11" t="str">
        <f t="shared" si="34"/>
        <v>Levantamento lateral</v>
      </c>
      <c r="H165" s="12" t="str">
        <f t="shared" si="34"/>
        <v>Ombro (Esp)</v>
      </c>
      <c r="I165" s="11" t="str">
        <f t="shared" si="34"/>
        <v>Crucifixo inv.</v>
      </c>
      <c r="J165" s="12" t="str">
        <f t="shared" si="34"/>
        <v>Costa</v>
      </c>
      <c r="K165" s="11" t="str">
        <f t="shared" si="34"/>
        <v>Remada sentada</v>
      </c>
      <c r="L165" s="12" t="str">
        <f t="shared" si="34"/>
        <v>Peito</v>
      </c>
      <c r="M165" s="11" t="str">
        <f t="shared" si="34"/>
        <v>Supino inclinado</v>
      </c>
      <c r="N165" s="12" t="str">
        <f t="shared" si="34"/>
        <v>Bíceps</v>
      </c>
      <c r="O165" s="11" t="str">
        <f t="shared" si="34"/>
        <v>Rosca alternada</v>
      </c>
      <c r="P165" s="12" t="str">
        <f t="shared" si="34"/>
        <v>Tríceps</v>
      </c>
      <c r="Q165" s="11" t="str">
        <f t="shared" si="34"/>
        <v>Rosca francesa</v>
      </c>
      <c r="R165" s="11" t="str">
        <f t="shared" si="34"/>
        <v>AnteBraço</v>
      </c>
      <c r="S165" s="11" t="str">
        <f t="shared" si="34"/>
        <v>Rosca punho inv.</v>
      </c>
      <c r="T165" s="11" t="str">
        <f t="shared" si="34"/>
        <v xml:space="preserve">Glúteo </v>
      </c>
      <c r="U165" s="11" t="str">
        <f t="shared" si="34"/>
        <v>Glúteo 4 apoios</v>
      </c>
      <c r="V165" s="12" t="str">
        <f t="shared" si="34"/>
        <v xml:space="preserve">Abdutor </v>
      </c>
      <c r="W165" s="11" t="str">
        <f t="shared" si="34"/>
        <v>Abdutor apo.</v>
      </c>
      <c r="X165" s="12" t="str">
        <f t="shared" si="34"/>
        <v xml:space="preserve">Adutor </v>
      </c>
      <c r="Y165" s="11" t="str">
        <f t="shared" si="34"/>
        <v>Adutor apo.</v>
      </c>
      <c r="Z165" s="12" t="str">
        <f t="shared" si="34"/>
        <v>Coxa (Ant)</v>
      </c>
      <c r="AA165" s="11" t="str">
        <f t="shared" si="34"/>
        <v>Agachamento hack</v>
      </c>
      <c r="AB165" s="12" t="str">
        <f t="shared" si="34"/>
        <v>Coxa (Pos)</v>
      </c>
      <c r="AC165" s="11" t="str">
        <f t="shared" si="34"/>
        <v>Flexão de perna</v>
      </c>
      <c r="AD165" s="12" t="str">
        <f t="shared" si="34"/>
        <v>Perna</v>
      </c>
      <c r="AE165" s="11" t="str">
        <f t="shared" si="34"/>
        <v>Gêmeos sentado</v>
      </c>
      <c r="AF165" s="12" t="str">
        <f t="shared" si="34"/>
        <v>Abdominal</v>
      </c>
      <c r="AG165" s="11" t="str">
        <f t="shared" si="34"/>
        <v>Supra-abdominal</v>
      </c>
    </row>
    <row r="166" spans="1:33" x14ac:dyDescent="0.25">
      <c r="A166" s="344"/>
      <c r="B166" s="11">
        <f t="shared" si="35"/>
        <v>0</v>
      </c>
      <c r="C166" s="11" t="str">
        <f t="shared" si="36"/>
        <v xml:space="preserve"> </v>
      </c>
      <c r="D166" s="11" t="str">
        <f t="shared" si="34"/>
        <v xml:space="preserve">Trapézio </v>
      </c>
      <c r="E166" s="11">
        <f t="shared" si="34"/>
        <v>0</v>
      </c>
      <c r="F166" s="11" t="str">
        <f t="shared" si="34"/>
        <v>Ombro (Cla/Acr)</v>
      </c>
      <c r="G166" s="11" t="str">
        <f t="shared" si="34"/>
        <v>Elevação frontal</v>
      </c>
      <c r="H166" s="12" t="str">
        <f t="shared" si="34"/>
        <v>Ombro (Esp)</v>
      </c>
      <c r="I166" s="11">
        <f t="shared" si="34"/>
        <v>0</v>
      </c>
      <c r="J166" s="12" t="str">
        <f t="shared" si="34"/>
        <v>Costa</v>
      </c>
      <c r="K166" s="11" t="str">
        <f t="shared" si="34"/>
        <v>Remada unilteral</v>
      </c>
      <c r="L166" s="12" t="str">
        <f t="shared" si="34"/>
        <v>Peito</v>
      </c>
      <c r="M166" s="11" t="str">
        <f t="shared" si="34"/>
        <v>Supino declinado</v>
      </c>
      <c r="N166" s="12" t="str">
        <f t="shared" si="34"/>
        <v>Bíceps</v>
      </c>
      <c r="O166" s="11" t="str">
        <f t="shared" si="34"/>
        <v>Rosca concentrada</v>
      </c>
      <c r="P166" s="12" t="str">
        <f t="shared" si="34"/>
        <v>Tríceps</v>
      </c>
      <c r="Q166" s="11" t="str">
        <f t="shared" si="34"/>
        <v>Extensão de cotovelo (cabo)</v>
      </c>
      <c r="R166" s="11" t="str">
        <f t="shared" si="34"/>
        <v>AnteBraço</v>
      </c>
      <c r="S166" s="11" t="str">
        <f t="shared" si="34"/>
        <v>Rosca direta peg. pro.</v>
      </c>
      <c r="T166" s="11" t="str">
        <f t="shared" si="34"/>
        <v xml:space="preserve">Glúteo </v>
      </c>
      <c r="U166" s="11">
        <f t="shared" si="34"/>
        <v>0</v>
      </c>
      <c r="V166" s="12" t="str">
        <f t="shared" si="34"/>
        <v xml:space="preserve">Abdutor </v>
      </c>
      <c r="W166" s="11" t="str">
        <f t="shared" si="34"/>
        <v>Abdutor cabo</v>
      </c>
      <c r="X166" s="12" t="str">
        <f t="shared" si="34"/>
        <v xml:space="preserve">Adutor </v>
      </c>
      <c r="Y166" s="11" t="str">
        <f t="shared" si="34"/>
        <v>Adutor cabo</v>
      </c>
      <c r="Z166" s="12" t="str">
        <f t="shared" si="34"/>
        <v>Coxa (Ant)</v>
      </c>
      <c r="AA166" s="11" t="str">
        <f t="shared" si="34"/>
        <v>Extensão de perna</v>
      </c>
      <c r="AB166" s="12" t="str">
        <f t="shared" si="34"/>
        <v>Coxa (Pos)</v>
      </c>
      <c r="AC166" s="11" t="str">
        <f t="shared" si="34"/>
        <v>Flexora em pé</v>
      </c>
      <c r="AD166" s="12" t="str">
        <f t="shared" si="34"/>
        <v>Perna</v>
      </c>
      <c r="AE166" s="11" t="str">
        <f t="shared" si="34"/>
        <v>Burrinho maq.</v>
      </c>
      <c r="AF166" s="12" t="str">
        <f t="shared" si="34"/>
        <v>Abdominal</v>
      </c>
      <c r="AG166" s="11" t="str">
        <f t="shared" si="34"/>
        <v>Flexão lateral</v>
      </c>
    </row>
    <row r="167" spans="1:33" x14ac:dyDescent="0.25">
      <c r="A167" s="344"/>
      <c r="B167" s="11">
        <f t="shared" si="35"/>
        <v>0</v>
      </c>
      <c r="C167" s="11" t="str">
        <f t="shared" si="36"/>
        <v xml:space="preserve"> </v>
      </c>
      <c r="D167" s="11" t="str">
        <f t="shared" si="34"/>
        <v xml:space="preserve">Trapézio </v>
      </c>
      <c r="E167" s="11">
        <f t="shared" si="34"/>
        <v>0</v>
      </c>
      <c r="F167" s="11" t="str">
        <f t="shared" si="34"/>
        <v>Ombro (Cla/Acr)</v>
      </c>
      <c r="G167" s="11">
        <f t="shared" si="34"/>
        <v>0</v>
      </c>
      <c r="H167" s="12" t="str">
        <f t="shared" si="34"/>
        <v>Ombro (Esp)</v>
      </c>
      <c r="I167" s="11">
        <f t="shared" si="34"/>
        <v>0</v>
      </c>
      <c r="J167" s="12" t="str">
        <f t="shared" si="34"/>
        <v>Costa</v>
      </c>
      <c r="K167" s="11" t="str">
        <f t="shared" si="34"/>
        <v>Remada curvada</v>
      </c>
      <c r="L167" s="12" t="str">
        <f t="shared" si="34"/>
        <v>Peito</v>
      </c>
      <c r="M167" s="11" t="str">
        <f t="shared" si="34"/>
        <v>Crucifixo</v>
      </c>
      <c r="N167" s="12" t="str">
        <f t="shared" si="34"/>
        <v>Bíceps</v>
      </c>
      <c r="O167" s="11" t="str">
        <f t="shared" si="34"/>
        <v>Rosca scott</v>
      </c>
      <c r="P167" s="12" t="str">
        <f t="shared" si="34"/>
        <v>Tríceps</v>
      </c>
      <c r="Q167" s="11">
        <f t="shared" si="34"/>
        <v>0</v>
      </c>
      <c r="R167" s="11" t="str">
        <f t="shared" si="34"/>
        <v>AnteBraço</v>
      </c>
      <c r="S167" s="11" t="str">
        <f t="shared" si="34"/>
        <v>Extensão de cotovelo</v>
      </c>
      <c r="T167" s="11" t="str">
        <f t="shared" si="34"/>
        <v xml:space="preserve">Glúteo </v>
      </c>
      <c r="U167" s="11">
        <f t="shared" si="34"/>
        <v>0</v>
      </c>
      <c r="V167" s="12" t="str">
        <f t="shared" si="34"/>
        <v xml:space="preserve">Abdutor </v>
      </c>
      <c r="W167" s="11">
        <f t="shared" si="34"/>
        <v>0</v>
      </c>
      <c r="X167" s="12" t="str">
        <f t="shared" si="34"/>
        <v xml:space="preserve">Adutor </v>
      </c>
      <c r="Y167" s="11">
        <f t="shared" si="34"/>
        <v>0</v>
      </c>
      <c r="Z167" s="12" t="str">
        <f t="shared" si="34"/>
        <v>Coxa (Ant)</v>
      </c>
      <c r="AA167" s="11" t="str">
        <f t="shared" si="34"/>
        <v>Leg press</v>
      </c>
      <c r="AB167" s="12" t="str">
        <f t="shared" si="34"/>
        <v>Coxa (Pos)</v>
      </c>
      <c r="AC167" s="11" t="str">
        <f t="shared" si="34"/>
        <v>Flexora sentado</v>
      </c>
      <c r="AD167" s="12" t="str">
        <f t="shared" si="34"/>
        <v>Perna</v>
      </c>
      <c r="AE167" s="11" t="str">
        <f t="shared" si="34"/>
        <v>Tibial</v>
      </c>
      <c r="AF167" s="12" t="str">
        <f t="shared" si="34"/>
        <v>Abdominal</v>
      </c>
      <c r="AG167" s="11">
        <f t="shared" si="34"/>
        <v>0</v>
      </c>
    </row>
    <row r="168" spans="1:33" x14ac:dyDescent="0.25">
      <c r="A168" s="344"/>
      <c r="B168" s="11">
        <f t="shared" si="35"/>
        <v>0</v>
      </c>
      <c r="C168" s="11" t="str">
        <f t="shared" si="36"/>
        <v xml:space="preserve"> </v>
      </c>
      <c r="D168" s="11" t="str">
        <f t="shared" si="34"/>
        <v xml:space="preserve">Trapézio </v>
      </c>
      <c r="E168" s="11">
        <f t="shared" si="34"/>
        <v>0</v>
      </c>
      <c r="F168" s="11" t="str">
        <f t="shared" si="34"/>
        <v>Ombro (Cla/Acr)</v>
      </c>
      <c r="G168" s="11">
        <f t="shared" si="34"/>
        <v>0</v>
      </c>
      <c r="H168" s="12" t="str">
        <f t="shared" si="34"/>
        <v>Ombro (Esp)</v>
      </c>
      <c r="I168" s="11">
        <f t="shared" si="34"/>
        <v>0</v>
      </c>
      <c r="J168" s="12" t="str">
        <f t="shared" si="34"/>
        <v>Costa</v>
      </c>
      <c r="K168" s="11" t="str">
        <f t="shared" si="34"/>
        <v>Levantamento terra</v>
      </c>
      <c r="L168" s="12" t="str">
        <f t="shared" si="34"/>
        <v>Peito</v>
      </c>
      <c r="M168" s="11" t="str">
        <f t="shared" si="34"/>
        <v>Cross over</v>
      </c>
      <c r="N168" s="12" t="str">
        <f t="shared" si="34"/>
        <v>Bíceps</v>
      </c>
      <c r="O168" s="11">
        <f t="shared" si="34"/>
        <v>0</v>
      </c>
      <c r="P168" s="12" t="str">
        <f t="shared" si="34"/>
        <v>Tríceps</v>
      </c>
      <c r="Q168" s="11">
        <f t="shared" si="34"/>
        <v>0</v>
      </c>
      <c r="R168" s="11" t="str">
        <f t="shared" si="34"/>
        <v>AnteBraço</v>
      </c>
      <c r="S168" s="11" t="str">
        <f t="shared" si="34"/>
        <v>Extensão cot. uni.</v>
      </c>
      <c r="T168" s="11" t="str">
        <f t="shared" si="34"/>
        <v xml:space="preserve">Glúteo </v>
      </c>
      <c r="U168" s="11">
        <f t="shared" si="34"/>
        <v>0</v>
      </c>
      <c r="V168" s="12" t="str">
        <f t="shared" si="34"/>
        <v xml:space="preserve">Abdutor </v>
      </c>
      <c r="W168" s="11">
        <f t="shared" si="34"/>
        <v>0</v>
      </c>
      <c r="X168" s="12" t="str">
        <f t="shared" si="34"/>
        <v xml:space="preserve">Adutor </v>
      </c>
      <c r="Y168" s="11">
        <f t="shared" si="34"/>
        <v>0</v>
      </c>
      <c r="Z168" s="12" t="str">
        <f t="shared" si="34"/>
        <v>Coxa (Ant)</v>
      </c>
      <c r="AA168" s="11" t="str">
        <f t="shared" si="34"/>
        <v>Avanço</v>
      </c>
      <c r="AB168" s="12" t="str">
        <f t="shared" si="34"/>
        <v>Coxa (Pos)</v>
      </c>
      <c r="AC168" s="11">
        <f t="shared" si="34"/>
        <v>0</v>
      </c>
      <c r="AD168" s="12" t="str">
        <f t="shared" si="34"/>
        <v>Perna</v>
      </c>
      <c r="AE168" s="11">
        <f t="shared" si="34"/>
        <v>0</v>
      </c>
      <c r="AF168" s="12" t="str">
        <f t="shared" si="34"/>
        <v>Abdominal</v>
      </c>
      <c r="AG168" s="11">
        <f t="shared" si="34"/>
        <v>0</v>
      </c>
    </row>
    <row r="169" spans="1:33" x14ac:dyDescent="0.25">
      <c r="A169" s="344"/>
      <c r="B169" s="11">
        <f t="shared" si="35"/>
        <v>0</v>
      </c>
      <c r="C169" s="11" t="str">
        <f t="shared" si="36"/>
        <v xml:space="preserve"> </v>
      </c>
      <c r="D169" s="11" t="str">
        <f t="shared" si="34"/>
        <v xml:space="preserve">Trapézio </v>
      </c>
      <c r="E169" s="11">
        <f t="shared" si="34"/>
        <v>0</v>
      </c>
      <c r="F169" s="11" t="str">
        <f t="shared" si="34"/>
        <v>Ombro (Cla/Acr)</v>
      </c>
      <c r="G169" s="11">
        <f t="shared" si="34"/>
        <v>0</v>
      </c>
      <c r="H169" s="12" t="str">
        <f t="shared" si="34"/>
        <v>Ombro (Esp)</v>
      </c>
      <c r="I169" s="11">
        <f t="shared" si="34"/>
        <v>0</v>
      </c>
      <c r="J169" s="12" t="str">
        <f t="shared" si="34"/>
        <v>Costa</v>
      </c>
      <c r="K169" s="11" t="str">
        <f t="shared" si="34"/>
        <v>Hiperextensão</v>
      </c>
      <c r="L169" s="12" t="str">
        <f t="shared" si="34"/>
        <v>Peito</v>
      </c>
      <c r="M169" s="11" t="str">
        <f t="shared" si="34"/>
        <v>Voador</v>
      </c>
      <c r="N169" s="12" t="str">
        <f t="shared" si="34"/>
        <v>Bíceps</v>
      </c>
      <c r="O169" s="11">
        <f t="shared" si="34"/>
        <v>0</v>
      </c>
      <c r="P169" s="12" t="str">
        <f t="shared" si="34"/>
        <v>Tríceps</v>
      </c>
      <c r="Q169" s="11">
        <f t="shared" si="34"/>
        <v>0</v>
      </c>
      <c r="R169" s="11" t="str">
        <f t="shared" si="34"/>
        <v>AnteBraço</v>
      </c>
      <c r="S169" s="11" t="str">
        <f t="shared" si="34"/>
        <v>Tríceps uni. Curvado</v>
      </c>
      <c r="T169" s="11" t="str">
        <f t="shared" si="34"/>
        <v xml:space="preserve">Glúteo </v>
      </c>
      <c r="U169" s="11">
        <f t="shared" si="34"/>
        <v>0</v>
      </c>
      <c r="V169" s="12" t="str">
        <f t="shared" si="34"/>
        <v xml:space="preserve">Abdutor </v>
      </c>
      <c r="W169" s="11">
        <f t="shared" si="34"/>
        <v>0</v>
      </c>
      <c r="X169" s="12" t="str">
        <f t="shared" si="34"/>
        <v xml:space="preserve">Adutor </v>
      </c>
      <c r="Y169" s="11">
        <f t="shared" si="34"/>
        <v>0</v>
      </c>
      <c r="Z169" s="12" t="str">
        <f t="shared" si="34"/>
        <v>Coxa (Ant)</v>
      </c>
      <c r="AA169" s="11">
        <f t="shared" si="34"/>
        <v>0</v>
      </c>
      <c r="AB169" s="12" t="str">
        <f t="shared" si="34"/>
        <v>Coxa (Pos)</v>
      </c>
      <c r="AC169" s="11">
        <f t="shared" si="34"/>
        <v>0</v>
      </c>
      <c r="AD169" s="12" t="str">
        <f t="shared" si="34"/>
        <v>Perna</v>
      </c>
      <c r="AE169" s="11">
        <f t="shared" si="34"/>
        <v>0</v>
      </c>
      <c r="AF169" s="12" t="str">
        <f t="shared" si="34"/>
        <v>Abdominal</v>
      </c>
      <c r="AG169" s="11">
        <f t="shared" si="34"/>
        <v>0</v>
      </c>
    </row>
    <row r="170" spans="1:33" x14ac:dyDescent="0.25">
      <c r="A170" s="344"/>
      <c r="B170" s="11">
        <f t="shared" si="35"/>
        <v>0</v>
      </c>
      <c r="C170" s="11" t="str">
        <f t="shared" si="36"/>
        <v xml:space="preserve"> </v>
      </c>
      <c r="D170" s="11" t="str">
        <f t="shared" si="34"/>
        <v xml:space="preserve">Trapézio </v>
      </c>
      <c r="E170" s="11">
        <f t="shared" si="34"/>
        <v>0</v>
      </c>
      <c r="F170" s="11" t="str">
        <f t="shared" si="34"/>
        <v>Ombro (Cla/Acr)</v>
      </c>
      <c r="G170" s="11">
        <f t="shared" si="34"/>
        <v>0</v>
      </c>
      <c r="H170" s="12" t="str">
        <f t="shared" si="34"/>
        <v>Ombro (Esp)</v>
      </c>
      <c r="I170" s="11">
        <f t="shared" si="34"/>
        <v>0</v>
      </c>
      <c r="J170" s="12" t="str">
        <f t="shared" si="34"/>
        <v>Costa</v>
      </c>
      <c r="K170" s="11">
        <f t="shared" si="34"/>
        <v>0</v>
      </c>
      <c r="L170" s="12" t="str">
        <f t="shared" si="34"/>
        <v>Peito</v>
      </c>
      <c r="M170" s="11" t="str">
        <f t="shared" si="34"/>
        <v>Paralelas</v>
      </c>
      <c r="N170" s="12" t="str">
        <f t="shared" si="34"/>
        <v>Bíceps</v>
      </c>
      <c r="O170" s="11">
        <f t="shared" si="34"/>
        <v>0</v>
      </c>
      <c r="P170" s="12" t="str">
        <f t="shared" si="34"/>
        <v>Tríceps</v>
      </c>
      <c r="Q170" s="11">
        <f t="shared" si="34"/>
        <v>0</v>
      </c>
      <c r="R170" s="11" t="str">
        <f t="shared" si="34"/>
        <v>AnteBraço</v>
      </c>
      <c r="S170" s="11">
        <f t="shared" si="34"/>
        <v>0</v>
      </c>
      <c r="T170" s="11" t="str">
        <f t="shared" si="34"/>
        <v xml:space="preserve">Glúteo </v>
      </c>
      <c r="U170" s="11">
        <f t="shared" si="34"/>
        <v>0</v>
      </c>
      <c r="V170" s="12" t="str">
        <f t="shared" si="34"/>
        <v xml:space="preserve">Abdutor </v>
      </c>
      <c r="W170" s="11">
        <f t="shared" si="34"/>
        <v>0</v>
      </c>
      <c r="X170" s="12" t="str">
        <f t="shared" si="34"/>
        <v xml:space="preserve">Adutor </v>
      </c>
      <c r="Y170" s="11">
        <f t="shared" si="34"/>
        <v>0</v>
      </c>
      <c r="Z170" s="12" t="str">
        <f t="shared" si="34"/>
        <v>Coxa (Ant)</v>
      </c>
      <c r="AA170" s="11">
        <f t="shared" si="34"/>
        <v>0</v>
      </c>
      <c r="AB170" s="12" t="str">
        <f t="shared" si="34"/>
        <v>Coxa (Pos)</v>
      </c>
      <c r="AC170" s="11">
        <f t="shared" si="34"/>
        <v>0</v>
      </c>
      <c r="AD170" s="12" t="str">
        <f t="shared" si="34"/>
        <v>Perna</v>
      </c>
      <c r="AE170" s="11">
        <f t="shared" si="34"/>
        <v>0</v>
      </c>
      <c r="AF170" s="12" t="str">
        <f t="shared" si="34"/>
        <v>Abdominal</v>
      </c>
      <c r="AG170" s="11">
        <f t="shared" si="34"/>
        <v>0</v>
      </c>
    </row>
    <row r="171" spans="1:33" x14ac:dyDescent="0.25">
      <c r="A171" s="344"/>
      <c r="B171" s="11">
        <f t="shared" si="35"/>
        <v>0</v>
      </c>
      <c r="C171" s="11" t="str">
        <f t="shared" si="36"/>
        <v xml:space="preserve"> </v>
      </c>
      <c r="D171" s="11" t="str">
        <f t="shared" si="34"/>
        <v xml:space="preserve">Trapézio </v>
      </c>
      <c r="E171" s="11">
        <f t="shared" si="34"/>
        <v>0</v>
      </c>
      <c r="F171" s="11" t="str">
        <f t="shared" si="34"/>
        <v>Ombro (Cla/Acr)</v>
      </c>
      <c r="G171" s="11">
        <f t="shared" si="34"/>
        <v>0</v>
      </c>
      <c r="H171" s="12" t="str">
        <f t="shared" si="34"/>
        <v>Ombro (Esp)</v>
      </c>
      <c r="I171" s="11">
        <f t="shared" si="34"/>
        <v>0</v>
      </c>
      <c r="J171" s="12" t="str">
        <f t="shared" si="34"/>
        <v>Costa</v>
      </c>
      <c r="K171" s="11">
        <f t="shared" si="34"/>
        <v>0</v>
      </c>
      <c r="L171" s="12" t="str">
        <f t="shared" si="34"/>
        <v>Peito</v>
      </c>
      <c r="M171" s="11">
        <f t="shared" si="34"/>
        <v>0</v>
      </c>
      <c r="N171" s="12" t="str">
        <f t="shared" si="34"/>
        <v>Bíceps</v>
      </c>
      <c r="O171" s="11">
        <f t="shared" si="34"/>
        <v>0</v>
      </c>
      <c r="P171" s="12" t="str">
        <f t="shared" si="34"/>
        <v>Tríceps</v>
      </c>
      <c r="Q171" s="11">
        <f t="shared" si="34"/>
        <v>0</v>
      </c>
      <c r="R171" s="11" t="str">
        <f t="shared" si="34"/>
        <v>AnteBraço</v>
      </c>
      <c r="S171" s="11">
        <f t="shared" si="34"/>
        <v>0</v>
      </c>
      <c r="T171" s="11" t="str">
        <f t="shared" si="34"/>
        <v xml:space="preserve">Glúteo </v>
      </c>
      <c r="U171" s="11">
        <f t="shared" si="34"/>
        <v>0</v>
      </c>
      <c r="V171" s="12" t="str">
        <f t="shared" si="34"/>
        <v xml:space="preserve">Abdutor </v>
      </c>
      <c r="W171" s="11">
        <f t="shared" si="34"/>
        <v>0</v>
      </c>
      <c r="X171" s="12" t="str">
        <f t="shared" si="34"/>
        <v xml:space="preserve">Adutor </v>
      </c>
      <c r="Y171" s="11">
        <f t="shared" si="34"/>
        <v>0</v>
      </c>
      <c r="Z171" s="12" t="str">
        <f t="shared" si="34"/>
        <v>Coxa (Ant)</v>
      </c>
      <c r="AA171" s="11">
        <f t="shared" si="34"/>
        <v>0</v>
      </c>
      <c r="AB171" s="12" t="str">
        <f t="shared" si="34"/>
        <v>Coxa (Pos)</v>
      </c>
      <c r="AC171" s="11">
        <f t="shared" si="34"/>
        <v>0</v>
      </c>
      <c r="AD171" s="12" t="str">
        <f t="shared" si="34"/>
        <v>Perna</v>
      </c>
      <c r="AE171" s="11">
        <f t="shared" si="34"/>
        <v>0</v>
      </c>
      <c r="AF171" s="12" t="str">
        <f t="shared" si="34"/>
        <v>Abdominal</v>
      </c>
      <c r="AG171" s="11">
        <f t="shared" si="34"/>
        <v>0</v>
      </c>
    </row>
    <row r="172" spans="1:33" x14ac:dyDescent="0.25">
      <c r="A172" s="344"/>
      <c r="B172" s="11">
        <f t="shared" si="35"/>
        <v>0</v>
      </c>
      <c r="C172" s="11" t="str">
        <f t="shared" si="36"/>
        <v xml:space="preserve"> </v>
      </c>
      <c r="D172" s="11" t="str">
        <f t="shared" si="34"/>
        <v xml:space="preserve">Trapézio </v>
      </c>
      <c r="E172" s="11">
        <f t="shared" si="34"/>
        <v>0</v>
      </c>
      <c r="F172" s="11" t="str">
        <f t="shared" si="34"/>
        <v>Ombro (Cla/Acr)</v>
      </c>
      <c r="G172" s="11">
        <f t="shared" si="34"/>
        <v>0</v>
      </c>
      <c r="H172" s="12" t="str">
        <f t="shared" si="34"/>
        <v>Ombro (Esp)</v>
      </c>
      <c r="I172" s="11">
        <f t="shared" si="34"/>
        <v>0</v>
      </c>
      <c r="J172" s="12" t="str">
        <f t="shared" si="34"/>
        <v>Costa</v>
      </c>
      <c r="K172" s="11">
        <f t="shared" si="34"/>
        <v>0</v>
      </c>
      <c r="L172" s="12" t="str">
        <f t="shared" si="34"/>
        <v>Peito</v>
      </c>
      <c r="M172" s="11">
        <f t="shared" si="34"/>
        <v>0</v>
      </c>
      <c r="N172" s="12" t="str">
        <f t="shared" si="34"/>
        <v>Bíceps</v>
      </c>
      <c r="O172" s="11">
        <f t="shared" si="34"/>
        <v>0</v>
      </c>
      <c r="P172" s="12" t="str">
        <f t="shared" si="34"/>
        <v>Tríceps</v>
      </c>
      <c r="Q172" s="11">
        <f t="shared" si="34"/>
        <v>0</v>
      </c>
      <c r="R172" s="11" t="str">
        <f t="shared" si="34"/>
        <v>AnteBraço</v>
      </c>
      <c r="S172" s="11">
        <f t="shared" ref="D172:AG180" si="37">S152</f>
        <v>0</v>
      </c>
      <c r="T172" s="11" t="str">
        <f t="shared" si="37"/>
        <v xml:space="preserve">Glúteo </v>
      </c>
      <c r="U172" s="11">
        <f t="shared" si="37"/>
        <v>0</v>
      </c>
      <c r="V172" s="12" t="str">
        <f t="shared" si="37"/>
        <v xml:space="preserve">Abdutor </v>
      </c>
      <c r="W172" s="11">
        <f t="shared" si="37"/>
        <v>0</v>
      </c>
      <c r="X172" s="12" t="str">
        <f t="shared" si="37"/>
        <v xml:space="preserve">Adutor </v>
      </c>
      <c r="Y172" s="11">
        <f t="shared" si="37"/>
        <v>0</v>
      </c>
      <c r="Z172" s="12" t="str">
        <f t="shared" si="37"/>
        <v>Coxa (Ant)</v>
      </c>
      <c r="AA172" s="11">
        <f t="shared" si="37"/>
        <v>0</v>
      </c>
      <c r="AB172" s="12" t="str">
        <f t="shared" si="37"/>
        <v>Coxa (Pos)</v>
      </c>
      <c r="AC172" s="11">
        <f t="shared" si="37"/>
        <v>0</v>
      </c>
      <c r="AD172" s="12" t="str">
        <f t="shared" si="37"/>
        <v>Perna</v>
      </c>
      <c r="AE172" s="11">
        <f t="shared" si="37"/>
        <v>0</v>
      </c>
      <c r="AF172" s="12" t="str">
        <f t="shared" si="37"/>
        <v>Abdominal</v>
      </c>
      <c r="AG172" s="11">
        <f t="shared" si="37"/>
        <v>0</v>
      </c>
    </row>
    <row r="173" spans="1:33" x14ac:dyDescent="0.25">
      <c r="A173" s="344"/>
      <c r="B173" s="11">
        <f t="shared" si="35"/>
        <v>0</v>
      </c>
      <c r="C173" s="11" t="str">
        <f t="shared" si="36"/>
        <v xml:space="preserve"> </v>
      </c>
      <c r="D173" s="11" t="str">
        <f t="shared" si="37"/>
        <v xml:space="preserve">Trapézio </v>
      </c>
      <c r="E173" s="11">
        <f t="shared" si="37"/>
        <v>0</v>
      </c>
      <c r="F173" s="11" t="str">
        <f t="shared" si="37"/>
        <v>Ombro (Cla/Acr)</v>
      </c>
      <c r="G173" s="11">
        <f t="shared" si="37"/>
        <v>0</v>
      </c>
      <c r="H173" s="12" t="str">
        <f t="shared" si="37"/>
        <v>Ombro (Esp)</v>
      </c>
      <c r="I173" s="11">
        <f t="shared" si="37"/>
        <v>0</v>
      </c>
      <c r="J173" s="12" t="str">
        <f t="shared" si="37"/>
        <v>Costa</v>
      </c>
      <c r="K173" s="11">
        <f t="shared" si="37"/>
        <v>0</v>
      </c>
      <c r="L173" s="12" t="str">
        <f t="shared" si="37"/>
        <v>Peito</v>
      </c>
      <c r="M173" s="11">
        <f t="shared" si="37"/>
        <v>0</v>
      </c>
      <c r="N173" s="12" t="str">
        <f t="shared" si="37"/>
        <v>Bíceps</v>
      </c>
      <c r="O173" s="11">
        <f t="shared" si="37"/>
        <v>0</v>
      </c>
      <c r="P173" s="12" t="str">
        <f t="shared" si="37"/>
        <v>Tríceps</v>
      </c>
      <c r="Q173" s="11">
        <f t="shared" si="37"/>
        <v>0</v>
      </c>
      <c r="R173" s="11" t="str">
        <f t="shared" si="37"/>
        <v>AnteBraço</v>
      </c>
      <c r="S173" s="11">
        <f t="shared" si="37"/>
        <v>0</v>
      </c>
      <c r="T173" s="11" t="str">
        <f t="shared" si="37"/>
        <v xml:space="preserve">Glúteo </v>
      </c>
      <c r="U173" s="11">
        <f t="shared" si="37"/>
        <v>0</v>
      </c>
      <c r="V173" s="12" t="str">
        <f t="shared" si="37"/>
        <v xml:space="preserve">Abdutor </v>
      </c>
      <c r="W173" s="11">
        <f t="shared" si="37"/>
        <v>0</v>
      </c>
      <c r="X173" s="12" t="str">
        <f t="shared" si="37"/>
        <v xml:space="preserve">Adutor </v>
      </c>
      <c r="Y173" s="11">
        <f t="shared" si="37"/>
        <v>0</v>
      </c>
      <c r="Z173" s="12" t="str">
        <f t="shared" si="37"/>
        <v>Coxa (Ant)</v>
      </c>
      <c r="AA173" s="11">
        <f t="shared" si="37"/>
        <v>0</v>
      </c>
      <c r="AB173" s="12" t="str">
        <f t="shared" si="37"/>
        <v>Coxa (Pos)</v>
      </c>
      <c r="AC173" s="11">
        <f t="shared" si="37"/>
        <v>0</v>
      </c>
      <c r="AD173" s="12" t="str">
        <f t="shared" si="37"/>
        <v>Perna</v>
      </c>
      <c r="AE173" s="11">
        <f t="shared" si="37"/>
        <v>0</v>
      </c>
      <c r="AF173" s="12" t="str">
        <f t="shared" si="37"/>
        <v>Abdominal</v>
      </c>
      <c r="AG173" s="11">
        <f t="shared" si="37"/>
        <v>0</v>
      </c>
    </row>
    <row r="174" spans="1:33" x14ac:dyDescent="0.25">
      <c r="A174" s="344"/>
      <c r="B174" s="11">
        <f t="shared" si="35"/>
        <v>0</v>
      </c>
      <c r="C174" s="11" t="str">
        <f t="shared" si="36"/>
        <v xml:space="preserve"> </v>
      </c>
      <c r="D174" s="11" t="str">
        <f t="shared" si="37"/>
        <v xml:space="preserve">Trapézio </v>
      </c>
      <c r="E174" s="11">
        <f t="shared" si="37"/>
        <v>0</v>
      </c>
      <c r="F174" s="11" t="str">
        <f t="shared" si="37"/>
        <v>Ombro (Cla/Acr)</v>
      </c>
      <c r="G174" s="11">
        <f t="shared" si="37"/>
        <v>0</v>
      </c>
      <c r="H174" s="12" t="str">
        <f t="shared" si="37"/>
        <v>Ombro (Esp)</v>
      </c>
      <c r="I174" s="11">
        <f t="shared" si="37"/>
        <v>0</v>
      </c>
      <c r="J174" s="12" t="str">
        <f t="shared" si="37"/>
        <v>Costa</v>
      </c>
      <c r="K174" s="11">
        <f t="shared" si="37"/>
        <v>0</v>
      </c>
      <c r="L174" s="12" t="str">
        <f t="shared" si="37"/>
        <v>Peito</v>
      </c>
      <c r="M174" s="11">
        <f t="shared" si="37"/>
        <v>0</v>
      </c>
      <c r="N174" s="12" t="str">
        <f t="shared" si="37"/>
        <v>Bíceps</v>
      </c>
      <c r="O174" s="11">
        <f t="shared" si="37"/>
        <v>0</v>
      </c>
      <c r="P174" s="12" t="str">
        <f t="shared" si="37"/>
        <v>Tríceps</v>
      </c>
      <c r="Q174" s="11">
        <f t="shared" si="37"/>
        <v>0</v>
      </c>
      <c r="R174" s="11" t="str">
        <f t="shared" si="37"/>
        <v>AnteBraço</v>
      </c>
      <c r="S174" s="11">
        <f t="shared" si="37"/>
        <v>0</v>
      </c>
      <c r="T174" s="11" t="str">
        <f t="shared" si="37"/>
        <v xml:space="preserve">Glúteo </v>
      </c>
      <c r="U174" s="11">
        <f t="shared" si="37"/>
        <v>0</v>
      </c>
      <c r="V174" s="12" t="str">
        <f t="shared" si="37"/>
        <v xml:space="preserve">Abdutor </v>
      </c>
      <c r="W174" s="11">
        <f t="shared" si="37"/>
        <v>0</v>
      </c>
      <c r="X174" s="12" t="str">
        <f t="shared" si="37"/>
        <v xml:space="preserve">Adutor </v>
      </c>
      <c r="Y174" s="11">
        <f t="shared" si="37"/>
        <v>0</v>
      </c>
      <c r="Z174" s="12" t="str">
        <f t="shared" si="37"/>
        <v>Coxa (Ant)</v>
      </c>
      <c r="AA174" s="11">
        <f t="shared" si="37"/>
        <v>0</v>
      </c>
      <c r="AB174" s="12" t="str">
        <f t="shared" si="37"/>
        <v>Coxa (Pos)</v>
      </c>
      <c r="AC174" s="11">
        <f t="shared" si="37"/>
        <v>0</v>
      </c>
      <c r="AD174" s="12" t="str">
        <f t="shared" si="37"/>
        <v>Perna</v>
      </c>
      <c r="AE174" s="11">
        <f t="shared" si="37"/>
        <v>0</v>
      </c>
      <c r="AF174" s="12" t="str">
        <f t="shared" si="37"/>
        <v>Abdominal</v>
      </c>
      <c r="AG174" s="11">
        <f t="shared" si="37"/>
        <v>0</v>
      </c>
    </row>
    <row r="175" spans="1:33" x14ac:dyDescent="0.25">
      <c r="A175" s="344"/>
      <c r="B175" s="11">
        <f t="shared" si="35"/>
        <v>0</v>
      </c>
      <c r="C175" s="11" t="str">
        <f t="shared" si="36"/>
        <v xml:space="preserve"> </v>
      </c>
      <c r="D175" s="11" t="str">
        <f t="shared" si="37"/>
        <v xml:space="preserve">Trapézio </v>
      </c>
      <c r="E175" s="11">
        <f t="shared" si="37"/>
        <v>0</v>
      </c>
      <c r="F175" s="11" t="str">
        <f t="shared" si="37"/>
        <v>Ombro (Cla/Acr)</v>
      </c>
      <c r="G175" s="11">
        <f t="shared" si="37"/>
        <v>0</v>
      </c>
      <c r="H175" s="12" t="str">
        <f t="shared" si="37"/>
        <v>Ombro (Esp)</v>
      </c>
      <c r="I175" s="11">
        <f t="shared" si="37"/>
        <v>0</v>
      </c>
      <c r="J175" s="12" t="str">
        <f t="shared" si="37"/>
        <v>Costa</v>
      </c>
      <c r="K175" s="11">
        <f t="shared" si="37"/>
        <v>0</v>
      </c>
      <c r="L175" s="12" t="str">
        <f t="shared" si="37"/>
        <v>Peito</v>
      </c>
      <c r="M175" s="11">
        <f t="shared" si="37"/>
        <v>0</v>
      </c>
      <c r="N175" s="12" t="str">
        <f t="shared" si="37"/>
        <v>Bíceps</v>
      </c>
      <c r="O175" s="11">
        <f t="shared" si="37"/>
        <v>0</v>
      </c>
      <c r="P175" s="12" t="str">
        <f t="shared" si="37"/>
        <v>Tríceps</v>
      </c>
      <c r="Q175" s="11">
        <f t="shared" si="37"/>
        <v>0</v>
      </c>
      <c r="R175" s="11" t="str">
        <f t="shared" si="37"/>
        <v>AnteBraço</v>
      </c>
      <c r="S175" s="11">
        <f t="shared" si="37"/>
        <v>0</v>
      </c>
      <c r="T175" s="11" t="str">
        <f t="shared" si="37"/>
        <v xml:space="preserve">Glúteo </v>
      </c>
      <c r="U175" s="11">
        <f t="shared" si="37"/>
        <v>0</v>
      </c>
      <c r="V175" s="12" t="str">
        <f t="shared" si="37"/>
        <v xml:space="preserve">Abdutor </v>
      </c>
      <c r="W175" s="11">
        <f t="shared" si="37"/>
        <v>0</v>
      </c>
      <c r="X175" s="12" t="str">
        <f t="shared" si="37"/>
        <v xml:space="preserve">Adutor </v>
      </c>
      <c r="Y175" s="11">
        <f t="shared" si="37"/>
        <v>0</v>
      </c>
      <c r="Z175" s="12" t="str">
        <f t="shared" si="37"/>
        <v>Coxa (Ant)</v>
      </c>
      <c r="AA175" s="11">
        <f t="shared" si="37"/>
        <v>0</v>
      </c>
      <c r="AB175" s="12" t="str">
        <f t="shared" si="37"/>
        <v>Coxa (Pos)</v>
      </c>
      <c r="AC175" s="11">
        <f t="shared" si="37"/>
        <v>0</v>
      </c>
      <c r="AD175" s="12" t="str">
        <f t="shared" si="37"/>
        <v>Perna</v>
      </c>
      <c r="AE175" s="11">
        <f t="shared" si="37"/>
        <v>0</v>
      </c>
      <c r="AF175" s="12" t="str">
        <f t="shared" si="37"/>
        <v>Abdominal</v>
      </c>
      <c r="AG175" s="11">
        <f t="shared" si="37"/>
        <v>0</v>
      </c>
    </row>
    <row r="176" spans="1:33" x14ac:dyDescent="0.25">
      <c r="A176" s="344"/>
      <c r="B176" s="11">
        <f t="shared" si="35"/>
        <v>0</v>
      </c>
      <c r="C176" s="11" t="str">
        <f t="shared" si="36"/>
        <v xml:space="preserve"> </v>
      </c>
      <c r="D176" s="11" t="str">
        <f t="shared" si="37"/>
        <v xml:space="preserve">Trapézio </v>
      </c>
      <c r="E176" s="11">
        <f t="shared" si="37"/>
        <v>0</v>
      </c>
      <c r="F176" s="11" t="str">
        <f t="shared" si="37"/>
        <v>Ombro (Cla/Acr)</v>
      </c>
      <c r="G176" s="11">
        <f t="shared" si="37"/>
        <v>0</v>
      </c>
      <c r="H176" s="12" t="str">
        <f t="shared" si="37"/>
        <v>Ombro (Esp)</v>
      </c>
      <c r="I176" s="11">
        <f t="shared" si="37"/>
        <v>0</v>
      </c>
      <c r="J176" s="12" t="str">
        <f t="shared" si="37"/>
        <v>Costa</v>
      </c>
      <c r="K176" s="11">
        <f t="shared" si="37"/>
        <v>0</v>
      </c>
      <c r="L176" s="12" t="str">
        <f t="shared" si="37"/>
        <v>Peito</v>
      </c>
      <c r="M176" s="11">
        <f t="shared" si="37"/>
        <v>0</v>
      </c>
      <c r="N176" s="12" t="str">
        <f t="shared" si="37"/>
        <v>Bíceps</v>
      </c>
      <c r="O176" s="11">
        <f t="shared" si="37"/>
        <v>0</v>
      </c>
      <c r="P176" s="12" t="str">
        <f t="shared" si="37"/>
        <v>Tríceps</v>
      </c>
      <c r="Q176" s="11">
        <f t="shared" si="37"/>
        <v>0</v>
      </c>
      <c r="R176" s="11" t="str">
        <f t="shared" si="37"/>
        <v>AnteBraço</v>
      </c>
      <c r="S176" s="11">
        <f t="shared" si="37"/>
        <v>0</v>
      </c>
      <c r="T176" s="11" t="str">
        <f t="shared" si="37"/>
        <v xml:space="preserve">Glúteo </v>
      </c>
      <c r="U176" s="11">
        <f t="shared" si="37"/>
        <v>0</v>
      </c>
      <c r="V176" s="12" t="str">
        <f t="shared" si="37"/>
        <v xml:space="preserve">Abdutor </v>
      </c>
      <c r="W176" s="11">
        <f t="shared" si="37"/>
        <v>0</v>
      </c>
      <c r="X176" s="12" t="str">
        <f t="shared" si="37"/>
        <v xml:space="preserve">Adutor </v>
      </c>
      <c r="Y176" s="11">
        <f t="shared" si="37"/>
        <v>0</v>
      </c>
      <c r="Z176" s="12" t="str">
        <f t="shared" si="37"/>
        <v>Coxa (Ant)</v>
      </c>
      <c r="AA176" s="11">
        <f t="shared" si="37"/>
        <v>0</v>
      </c>
      <c r="AB176" s="12" t="str">
        <f t="shared" si="37"/>
        <v>Coxa (Pos)</v>
      </c>
      <c r="AC176" s="11">
        <f t="shared" si="37"/>
        <v>0</v>
      </c>
      <c r="AD176" s="12" t="str">
        <f t="shared" si="37"/>
        <v>Perna</v>
      </c>
      <c r="AE176" s="11">
        <f t="shared" si="37"/>
        <v>0</v>
      </c>
      <c r="AF176" s="12" t="str">
        <f t="shared" si="37"/>
        <v>Abdominal</v>
      </c>
      <c r="AG176" s="11">
        <f t="shared" si="37"/>
        <v>0</v>
      </c>
    </row>
    <row r="177" spans="1:33" x14ac:dyDescent="0.25">
      <c r="A177" s="344"/>
      <c r="B177" s="11">
        <f t="shared" si="35"/>
        <v>0</v>
      </c>
      <c r="C177" s="11" t="str">
        <f t="shared" si="36"/>
        <v xml:space="preserve"> </v>
      </c>
      <c r="D177" s="11" t="str">
        <f t="shared" si="37"/>
        <v xml:space="preserve">Trapézio </v>
      </c>
      <c r="E177" s="11">
        <f t="shared" si="37"/>
        <v>0</v>
      </c>
      <c r="F177" s="11" t="str">
        <f t="shared" si="37"/>
        <v>Ombro (Cla/Acr)</v>
      </c>
      <c r="G177" s="11">
        <f t="shared" si="37"/>
        <v>0</v>
      </c>
      <c r="H177" s="12" t="str">
        <f t="shared" si="37"/>
        <v>Ombro (Esp)</v>
      </c>
      <c r="I177" s="11">
        <f t="shared" si="37"/>
        <v>0</v>
      </c>
      <c r="J177" s="12" t="str">
        <f t="shared" si="37"/>
        <v>Costa</v>
      </c>
      <c r="K177" s="11">
        <f t="shared" si="37"/>
        <v>0</v>
      </c>
      <c r="L177" s="12" t="str">
        <f t="shared" si="37"/>
        <v>Peito</v>
      </c>
      <c r="M177" s="11">
        <f t="shared" si="37"/>
        <v>0</v>
      </c>
      <c r="N177" s="12" t="str">
        <f t="shared" si="37"/>
        <v>Bíceps</v>
      </c>
      <c r="O177" s="11">
        <f t="shared" si="37"/>
        <v>0</v>
      </c>
      <c r="P177" s="12" t="str">
        <f t="shared" si="37"/>
        <v>Tríceps</v>
      </c>
      <c r="Q177" s="11">
        <f t="shared" si="37"/>
        <v>0</v>
      </c>
      <c r="R177" s="11" t="str">
        <f t="shared" si="37"/>
        <v>AnteBraço</v>
      </c>
      <c r="S177" s="11">
        <f t="shared" si="37"/>
        <v>0</v>
      </c>
      <c r="T177" s="11" t="str">
        <f t="shared" si="37"/>
        <v xml:space="preserve">Glúteo </v>
      </c>
      <c r="U177" s="11">
        <f t="shared" si="37"/>
        <v>0</v>
      </c>
      <c r="V177" s="12" t="str">
        <f t="shared" si="37"/>
        <v xml:space="preserve">Abdutor </v>
      </c>
      <c r="W177" s="11">
        <f t="shared" si="37"/>
        <v>0</v>
      </c>
      <c r="X177" s="12" t="str">
        <f t="shared" si="37"/>
        <v xml:space="preserve">Adutor </v>
      </c>
      <c r="Y177" s="11">
        <f t="shared" si="37"/>
        <v>0</v>
      </c>
      <c r="Z177" s="12" t="str">
        <f t="shared" si="37"/>
        <v>Coxa (Ant)</v>
      </c>
      <c r="AA177" s="11">
        <f t="shared" si="37"/>
        <v>0</v>
      </c>
      <c r="AB177" s="12" t="str">
        <f t="shared" si="37"/>
        <v>Coxa (Pos)</v>
      </c>
      <c r="AC177" s="11">
        <f t="shared" si="37"/>
        <v>0</v>
      </c>
      <c r="AD177" s="12" t="str">
        <f t="shared" si="37"/>
        <v>Perna</v>
      </c>
      <c r="AE177" s="11">
        <f t="shared" si="37"/>
        <v>0</v>
      </c>
      <c r="AF177" s="12" t="str">
        <f t="shared" si="37"/>
        <v>Abdominal</v>
      </c>
      <c r="AG177" s="11">
        <f t="shared" si="37"/>
        <v>0</v>
      </c>
    </row>
    <row r="178" spans="1:33" x14ac:dyDescent="0.25">
      <c r="A178" s="344"/>
      <c r="B178" s="11">
        <f t="shared" si="35"/>
        <v>0</v>
      </c>
      <c r="C178" s="11" t="str">
        <f t="shared" si="36"/>
        <v xml:space="preserve"> </v>
      </c>
      <c r="D178" s="11" t="str">
        <f t="shared" si="37"/>
        <v xml:space="preserve">Trapézio </v>
      </c>
      <c r="E178" s="11">
        <f t="shared" si="37"/>
        <v>0</v>
      </c>
      <c r="F178" s="11" t="str">
        <f t="shared" si="37"/>
        <v>Ombro (Cla/Acr)</v>
      </c>
      <c r="G178" s="11">
        <f t="shared" si="37"/>
        <v>0</v>
      </c>
      <c r="H178" s="12" t="str">
        <f t="shared" si="37"/>
        <v>Ombro (Esp)</v>
      </c>
      <c r="I178" s="11">
        <f t="shared" si="37"/>
        <v>0</v>
      </c>
      <c r="J178" s="12" t="str">
        <f t="shared" si="37"/>
        <v>Costa</v>
      </c>
      <c r="K178" s="11">
        <f t="shared" si="37"/>
        <v>0</v>
      </c>
      <c r="L178" s="12" t="str">
        <f t="shared" si="37"/>
        <v>Peito</v>
      </c>
      <c r="M178" s="11">
        <f t="shared" si="37"/>
        <v>0</v>
      </c>
      <c r="N178" s="12" t="str">
        <f t="shared" si="37"/>
        <v>Bíceps</v>
      </c>
      <c r="O178" s="11">
        <f t="shared" si="37"/>
        <v>0</v>
      </c>
      <c r="P178" s="12" t="str">
        <f t="shared" si="37"/>
        <v>Tríceps</v>
      </c>
      <c r="Q178" s="11">
        <f t="shared" si="37"/>
        <v>0</v>
      </c>
      <c r="R178" s="11" t="str">
        <f t="shared" si="37"/>
        <v>AnteBraço</v>
      </c>
      <c r="S178" s="11">
        <f t="shared" si="37"/>
        <v>0</v>
      </c>
      <c r="T178" s="11" t="str">
        <f t="shared" si="37"/>
        <v xml:space="preserve">Glúteo </v>
      </c>
      <c r="U178" s="11">
        <f t="shared" si="37"/>
        <v>0</v>
      </c>
      <c r="V178" s="12" t="str">
        <f t="shared" si="37"/>
        <v xml:space="preserve">Abdutor </v>
      </c>
      <c r="W178" s="11">
        <f t="shared" si="37"/>
        <v>0</v>
      </c>
      <c r="X178" s="12" t="str">
        <f t="shared" si="37"/>
        <v xml:space="preserve">Adutor </v>
      </c>
      <c r="Y178" s="11">
        <f t="shared" si="37"/>
        <v>0</v>
      </c>
      <c r="Z178" s="12" t="str">
        <f t="shared" si="37"/>
        <v>Coxa (Ant)</v>
      </c>
      <c r="AA178" s="11">
        <f t="shared" si="37"/>
        <v>0</v>
      </c>
      <c r="AB178" s="12" t="str">
        <f t="shared" si="37"/>
        <v>Coxa (Pos)</v>
      </c>
      <c r="AC178" s="11">
        <f t="shared" si="37"/>
        <v>0</v>
      </c>
      <c r="AD178" s="12" t="str">
        <f t="shared" si="37"/>
        <v>Perna</v>
      </c>
      <c r="AE178" s="11">
        <f t="shared" si="37"/>
        <v>0</v>
      </c>
      <c r="AF178" s="12" t="str">
        <f t="shared" si="37"/>
        <v>Abdominal</v>
      </c>
      <c r="AG178" s="11">
        <f t="shared" si="37"/>
        <v>0</v>
      </c>
    </row>
    <row r="179" spans="1:33" x14ac:dyDescent="0.25">
      <c r="A179" s="344"/>
      <c r="B179" s="11">
        <f t="shared" si="35"/>
        <v>0</v>
      </c>
      <c r="C179" s="11" t="str">
        <f t="shared" si="36"/>
        <v xml:space="preserve"> </v>
      </c>
      <c r="D179" s="11" t="str">
        <f t="shared" si="37"/>
        <v xml:space="preserve">Trapézio </v>
      </c>
      <c r="E179" s="11">
        <f t="shared" si="37"/>
        <v>0</v>
      </c>
      <c r="F179" s="11" t="str">
        <f t="shared" si="37"/>
        <v>Ombro (Cla/Acr)</v>
      </c>
      <c r="G179" s="11">
        <f t="shared" si="37"/>
        <v>0</v>
      </c>
      <c r="H179" s="12" t="str">
        <f t="shared" si="37"/>
        <v>Ombro (Esp)</v>
      </c>
      <c r="I179" s="11">
        <f t="shared" si="37"/>
        <v>0</v>
      </c>
      <c r="J179" s="12" t="str">
        <f t="shared" si="37"/>
        <v>Costa</v>
      </c>
      <c r="K179" s="11">
        <f t="shared" si="37"/>
        <v>0</v>
      </c>
      <c r="L179" s="12" t="str">
        <f t="shared" si="37"/>
        <v>Peito</v>
      </c>
      <c r="M179" s="11">
        <f t="shared" si="37"/>
        <v>0</v>
      </c>
      <c r="N179" s="12" t="str">
        <f t="shared" si="37"/>
        <v>Bíceps</v>
      </c>
      <c r="O179" s="11">
        <f t="shared" si="37"/>
        <v>0</v>
      </c>
      <c r="P179" s="12" t="str">
        <f t="shared" si="37"/>
        <v>Tríceps</v>
      </c>
      <c r="Q179" s="11">
        <f t="shared" si="37"/>
        <v>0</v>
      </c>
      <c r="R179" s="11" t="str">
        <f t="shared" si="37"/>
        <v>AnteBraço</v>
      </c>
      <c r="S179" s="11">
        <f t="shared" si="37"/>
        <v>0</v>
      </c>
      <c r="T179" s="11" t="str">
        <f t="shared" si="37"/>
        <v xml:space="preserve">Glúteo </v>
      </c>
      <c r="U179" s="11">
        <f t="shared" si="37"/>
        <v>0</v>
      </c>
      <c r="V179" s="12" t="str">
        <f t="shared" si="37"/>
        <v xml:space="preserve">Abdutor </v>
      </c>
      <c r="W179" s="11">
        <f t="shared" si="37"/>
        <v>0</v>
      </c>
      <c r="X179" s="12" t="str">
        <f t="shared" si="37"/>
        <v xml:space="preserve">Adutor </v>
      </c>
      <c r="Y179" s="11">
        <f t="shared" si="37"/>
        <v>0</v>
      </c>
      <c r="Z179" s="12" t="str">
        <f t="shared" si="37"/>
        <v>Coxa (Ant)</v>
      </c>
      <c r="AA179" s="11">
        <f t="shared" si="37"/>
        <v>0</v>
      </c>
      <c r="AB179" s="12" t="str">
        <f t="shared" si="37"/>
        <v>Coxa (Pos)</v>
      </c>
      <c r="AC179" s="11">
        <f t="shared" si="37"/>
        <v>0</v>
      </c>
      <c r="AD179" s="12" t="str">
        <f t="shared" si="37"/>
        <v>Perna</v>
      </c>
      <c r="AE179" s="11">
        <f t="shared" si="37"/>
        <v>0</v>
      </c>
      <c r="AF179" s="12" t="str">
        <f t="shared" si="37"/>
        <v>Abdominal</v>
      </c>
      <c r="AG179" s="11">
        <f t="shared" si="37"/>
        <v>0</v>
      </c>
    </row>
    <row r="180" spans="1:33" x14ac:dyDescent="0.25">
      <c r="A180" s="344"/>
      <c r="B180" s="11">
        <f t="shared" si="35"/>
        <v>0</v>
      </c>
      <c r="C180" s="11" t="str">
        <f t="shared" si="36"/>
        <v xml:space="preserve"> </v>
      </c>
      <c r="D180" s="11" t="str">
        <f t="shared" si="37"/>
        <v xml:space="preserve">Trapézio </v>
      </c>
      <c r="E180" s="11">
        <f t="shared" si="37"/>
        <v>0</v>
      </c>
      <c r="F180" s="11" t="str">
        <f t="shared" si="37"/>
        <v>Ombro (Cla/Acr)</v>
      </c>
      <c r="G180" s="11">
        <f t="shared" si="37"/>
        <v>0</v>
      </c>
      <c r="H180" s="12" t="str">
        <f t="shared" si="37"/>
        <v>Ombro (Esp)</v>
      </c>
      <c r="I180" s="11">
        <f t="shared" si="37"/>
        <v>0</v>
      </c>
      <c r="J180" s="12" t="str">
        <f t="shared" si="37"/>
        <v>Costa</v>
      </c>
      <c r="K180" s="11">
        <f t="shared" si="37"/>
        <v>0</v>
      </c>
      <c r="L180" s="12" t="str">
        <f t="shared" si="37"/>
        <v>Peito</v>
      </c>
      <c r="M180" s="11">
        <f t="shared" si="37"/>
        <v>0</v>
      </c>
      <c r="N180" s="12" t="str">
        <f t="shared" si="37"/>
        <v>Bíceps</v>
      </c>
      <c r="O180" s="11">
        <f t="shared" si="37"/>
        <v>0</v>
      </c>
      <c r="P180" s="12" t="str">
        <f t="shared" si="37"/>
        <v>Tríceps</v>
      </c>
      <c r="Q180" s="11">
        <f t="shared" si="37"/>
        <v>0</v>
      </c>
      <c r="R180" s="11" t="str">
        <f t="shared" si="37"/>
        <v>AnteBraço</v>
      </c>
      <c r="S180" s="11">
        <f t="shared" si="37"/>
        <v>0</v>
      </c>
      <c r="T180" s="11" t="str">
        <f t="shared" si="37"/>
        <v xml:space="preserve">Glúteo </v>
      </c>
      <c r="U180" s="11">
        <f t="shared" si="37"/>
        <v>0</v>
      </c>
      <c r="V180" s="12" t="str">
        <f t="shared" si="37"/>
        <v xml:space="preserve">Abdutor </v>
      </c>
      <c r="W180" s="11">
        <f t="shared" si="37"/>
        <v>0</v>
      </c>
      <c r="X180" s="12" t="str">
        <f t="shared" si="37"/>
        <v xml:space="preserve">Adutor </v>
      </c>
      <c r="Y180" s="11">
        <f t="shared" si="37"/>
        <v>0</v>
      </c>
      <c r="Z180" s="12" t="str">
        <f t="shared" si="37"/>
        <v>Coxa (Ant)</v>
      </c>
      <c r="AA180" s="11">
        <f t="shared" si="37"/>
        <v>0</v>
      </c>
      <c r="AB180" s="12" t="str">
        <f t="shared" si="37"/>
        <v>Coxa (Pos)</v>
      </c>
      <c r="AC180" s="11">
        <f t="shared" si="37"/>
        <v>0</v>
      </c>
      <c r="AD180" s="12" t="str">
        <f t="shared" si="37"/>
        <v>Perna</v>
      </c>
      <c r="AE180" s="11">
        <f t="shared" si="37"/>
        <v>0</v>
      </c>
      <c r="AF180" s="12" t="str">
        <f t="shared" si="37"/>
        <v>Abdominal</v>
      </c>
      <c r="AG180" s="11">
        <f t="shared" si="37"/>
        <v>0</v>
      </c>
    </row>
    <row r="181" spans="1:3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:33" x14ac:dyDescent="0.25">
      <c r="A182" s="11" t="s">
        <v>40</v>
      </c>
      <c r="B182" s="11" t="s">
        <v>41</v>
      </c>
      <c r="C182" s="11"/>
      <c r="D182" s="341" t="str">
        <f>D162</f>
        <v xml:space="preserve">Trapézio </v>
      </c>
      <c r="E182" s="341"/>
      <c r="F182" s="341" t="str">
        <f>F162</f>
        <v>Ombro (Cla/Acr)</v>
      </c>
      <c r="G182" s="341"/>
      <c r="H182" s="341" t="str">
        <f>H162</f>
        <v>Ombro (Esp)</v>
      </c>
      <c r="I182" s="341"/>
      <c r="J182" s="341" t="str">
        <f>J162</f>
        <v>Costa</v>
      </c>
      <c r="K182" s="341"/>
      <c r="L182" s="341" t="str">
        <f>L162</f>
        <v>Peito</v>
      </c>
      <c r="M182" s="341"/>
      <c r="N182" s="341" t="str">
        <f>N162</f>
        <v>Bíceps</v>
      </c>
      <c r="O182" s="341"/>
      <c r="P182" s="341" t="str">
        <f>P162</f>
        <v>Tríceps</v>
      </c>
      <c r="Q182" s="341"/>
      <c r="R182" s="341" t="str">
        <f>R162</f>
        <v>AnteBraço</v>
      </c>
      <c r="S182" s="341"/>
      <c r="T182" s="341" t="str">
        <f>T162</f>
        <v xml:space="preserve">Glúteo </v>
      </c>
      <c r="U182" s="341"/>
      <c r="V182" s="341" t="str">
        <f>V162</f>
        <v xml:space="preserve">Abdutor </v>
      </c>
      <c r="W182" s="341"/>
      <c r="X182" s="341" t="str">
        <f>X162</f>
        <v xml:space="preserve">Adutor </v>
      </c>
      <c r="Y182" s="341"/>
      <c r="Z182" s="341" t="str">
        <f>Z162</f>
        <v>Coxa (Ant)</v>
      </c>
      <c r="AA182" s="341"/>
      <c r="AB182" s="341" t="str">
        <f>AB162</f>
        <v>Coxa (Pos)</v>
      </c>
      <c r="AC182" s="341"/>
      <c r="AD182" s="341" t="str">
        <f>AD162</f>
        <v>Perna</v>
      </c>
      <c r="AE182" s="341"/>
      <c r="AF182" s="341" t="str">
        <f>AF162</f>
        <v>Abdominal</v>
      </c>
      <c r="AG182" s="341"/>
    </row>
    <row r="183" spans="1:33" x14ac:dyDescent="0.25">
      <c r="A183" s="11"/>
      <c r="B183" s="343">
        <f>Planilha!D184</f>
        <v>0</v>
      </c>
      <c r="C183" s="343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</row>
    <row r="184" spans="1:33" x14ac:dyDescent="0.25">
      <c r="A184" s="344">
        <v>10</v>
      </c>
      <c r="B184" s="11">
        <f>B183</f>
        <v>0</v>
      </c>
      <c r="C184" s="11" t="str">
        <f>IF(AND(B184=D184),E184,IF(AND(B184=F184),G184,IF(AND(B184=H184),I184,IF(AND(B184=J184),K184,IF(AND(B184=L184),M184,IF(AND(B184=N184),O184,IF(AND(B184=P184),Q184,IF(AND(B184=R184),S184,IF(AND(B184=T184),U184,IF(AND(B184=V184),W184,IF(AND(B184=X184),Y184,IF(AND(B184=Z184),AA184,IF(AND(B184=AB184),AC184,IF(AND(B184=AD184),AE184,IF(AND(B184=AF184),AG184," ")))))))))))))))</f>
        <v xml:space="preserve"> </v>
      </c>
      <c r="D184" s="11" t="str">
        <f t="shared" ref="D184:AG192" si="38">D164</f>
        <v xml:space="preserve">Trapézio </v>
      </c>
      <c r="E184" s="11" t="str">
        <f t="shared" si="38"/>
        <v>Elevação de ombros</v>
      </c>
      <c r="F184" s="11" t="str">
        <f t="shared" si="38"/>
        <v>Ombro (Cla/Acr)</v>
      </c>
      <c r="G184" s="11" t="str">
        <f t="shared" si="38"/>
        <v>Desenvolvimento</v>
      </c>
      <c r="H184" s="12" t="str">
        <f t="shared" si="38"/>
        <v>Ombro (Esp)</v>
      </c>
      <c r="I184" s="11" t="str">
        <f t="shared" si="38"/>
        <v>Voador inv.</v>
      </c>
      <c r="J184" s="12" t="str">
        <f t="shared" si="38"/>
        <v>Costa</v>
      </c>
      <c r="K184" s="11" t="str">
        <f t="shared" si="38"/>
        <v>Puxada à frente</v>
      </c>
      <c r="L184" s="12" t="str">
        <f t="shared" si="38"/>
        <v>Peito</v>
      </c>
      <c r="M184" s="11" t="str">
        <f t="shared" si="38"/>
        <v>Supino</v>
      </c>
      <c r="N184" s="12" t="str">
        <f t="shared" si="38"/>
        <v>Bíceps</v>
      </c>
      <c r="O184" s="11" t="str">
        <f t="shared" si="38"/>
        <v>Rosca direta</v>
      </c>
      <c r="P184" s="12" t="str">
        <f t="shared" si="38"/>
        <v>Tríceps</v>
      </c>
      <c r="Q184" s="11" t="str">
        <f t="shared" si="38"/>
        <v>Rosca testa</v>
      </c>
      <c r="R184" s="11" t="str">
        <f t="shared" si="38"/>
        <v>AnteBraço</v>
      </c>
      <c r="S184" s="11" t="str">
        <f t="shared" si="38"/>
        <v>Rosca punho</v>
      </c>
      <c r="T184" s="11" t="str">
        <f t="shared" si="38"/>
        <v xml:space="preserve">Glúteo </v>
      </c>
      <c r="U184" s="11" t="str">
        <f t="shared" si="38"/>
        <v>Glúteo em pé</v>
      </c>
      <c r="V184" s="12" t="str">
        <f t="shared" si="38"/>
        <v xml:space="preserve">Abdutor </v>
      </c>
      <c r="W184" s="11" t="str">
        <f t="shared" si="38"/>
        <v>Abdutor maq.</v>
      </c>
      <c r="X184" s="12" t="str">
        <f t="shared" si="38"/>
        <v xml:space="preserve">Adutor </v>
      </c>
      <c r="Y184" s="11" t="str">
        <f t="shared" si="38"/>
        <v>Adutor maq</v>
      </c>
      <c r="Z184" s="12" t="str">
        <f t="shared" si="38"/>
        <v>Coxa (Ant)</v>
      </c>
      <c r="AA184" s="11" t="str">
        <f t="shared" si="38"/>
        <v>Agachamento</v>
      </c>
      <c r="AB184" s="12" t="str">
        <f t="shared" si="38"/>
        <v>Coxa (Pos)</v>
      </c>
      <c r="AC184" s="11" t="str">
        <f t="shared" si="38"/>
        <v>Stiff</v>
      </c>
      <c r="AD184" s="12" t="str">
        <f t="shared" si="38"/>
        <v>Perna</v>
      </c>
      <c r="AE184" s="11" t="str">
        <f t="shared" si="38"/>
        <v>Gêmeos em pé</v>
      </c>
      <c r="AF184" s="12" t="str">
        <f t="shared" si="38"/>
        <v>Abdominal</v>
      </c>
      <c r="AG184" s="11" t="str">
        <f t="shared" si="38"/>
        <v>Elevação de pernas</v>
      </c>
    </row>
    <row r="185" spans="1:33" x14ac:dyDescent="0.25">
      <c r="A185" s="344"/>
      <c r="B185" s="11">
        <f t="shared" ref="B185:B200" si="39">B184</f>
        <v>0</v>
      </c>
      <c r="C185" s="11" t="str">
        <f t="shared" ref="C185:C200" si="40">IF(AND(B185=D185),E185,IF(AND(B185=F185),G185,IF(AND(B185=H185),I185,IF(AND(B185=J185),K185,IF(AND(B185=L185),M185,IF(AND(B185=N185),O185,IF(AND(B185=P185),Q185,IF(AND(B185=R185),S185,IF(AND(B185=T185),U185,IF(AND(B185=V185),W185,IF(AND(B185=X185),Y185,IF(AND(B185=Z185),AA185,IF(AND(B185=AB185),AC185,IF(AND(B185=AD185),AE185,IF(AND(B185=AF185),AG185," ")))))))))))))))</f>
        <v xml:space="preserve"> </v>
      </c>
      <c r="D185" s="11" t="str">
        <f t="shared" si="38"/>
        <v xml:space="preserve">Trapézio </v>
      </c>
      <c r="E185" s="11" t="str">
        <f t="shared" si="38"/>
        <v>Remada alta</v>
      </c>
      <c r="F185" s="11" t="str">
        <f t="shared" si="38"/>
        <v>Ombro (Cla/Acr)</v>
      </c>
      <c r="G185" s="11" t="str">
        <f t="shared" si="38"/>
        <v>Levantamento lateral</v>
      </c>
      <c r="H185" s="12" t="str">
        <f t="shared" si="38"/>
        <v>Ombro (Esp)</v>
      </c>
      <c r="I185" s="11" t="str">
        <f t="shared" si="38"/>
        <v>Crucifixo inv.</v>
      </c>
      <c r="J185" s="12" t="str">
        <f t="shared" si="38"/>
        <v>Costa</v>
      </c>
      <c r="K185" s="11" t="str">
        <f t="shared" si="38"/>
        <v>Remada sentada</v>
      </c>
      <c r="L185" s="12" t="str">
        <f t="shared" si="38"/>
        <v>Peito</v>
      </c>
      <c r="M185" s="11" t="str">
        <f t="shared" si="38"/>
        <v>Supino inclinado</v>
      </c>
      <c r="N185" s="12" t="str">
        <f t="shared" si="38"/>
        <v>Bíceps</v>
      </c>
      <c r="O185" s="11" t="str">
        <f t="shared" si="38"/>
        <v>Rosca alternada</v>
      </c>
      <c r="P185" s="12" t="str">
        <f t="shared" si="38"/>
        <v>Tríceps</v>
      </c>
      <c r="Q185" s="11" t="str">
        <f t="shared" si="38"/>
        <v>Rosca francesa</v>
      </c>
      <c r="R185" s="11" t="str">
        <f t="shared" si="38"/>
        <v>AnteBraço</v>
      </c>
      <c r="S185" s="11" t="str">
        <f t="shared" si="38"/>
        <v>Rosca punho inv.</v>
      </c>
      <c r="T185" s="11" t="str">
        <f t="shared" si="38"/>
        <v xml:space="preserve">Glúteo </v>
      </c>
      <c r="U185" s="11" t="str">
        <f t="shared" si="38"/>
        <v>Glúteo 4 apoios</v>
      </c>
      <c r="V185" s="12" t="str">
        <f t="shared" si="38"/>
        <v xml:space="preserve">Abdutor </v>
      </c>
      <c r="W185" s="11" t="str">
        <f t="shared" si="38"/>
        <v>Abdutor apo.</v>
      </c>
      <c r="X185" s="12" t="str">
        <f t="shared" si="38"/>
        <v xml:space="preserve">Adutor </v>
      </c>
      <c r="Y185" s="11" t="str">
        <f t="shared" si="38"/>
        <v>Adutor apo.</v>
      </c>
      <c r="Z185" s="12" t="str">
        <f t="shared" si="38"/>
        <v>Coxa (Ant)</v>
      </c>
      <c r="AA185" s="11" t="str">
        <f t="shared" si="38"/>
        <v>Agachamento hack</v>
      </c>
      <c r="AB185" s="12" t="str">
        <f t="shared" si="38"/>
        <v>Coxa (Pos)</v>
      </c>
      <c r="AC185" s="11" t="str">
        <f t="shared" si="38"/>
        <v>Flexão de perna</v>
      </c>
      <c r="AD185" s="12" t="str">
        <f t="shared" si="38"/>
        <v>Perna</v>
      </c>
      <c r="AE185" s="11" t="str">
        <f t="shared" si="38"/>
        <v>Gêmeos sentado</v>
      </c>
      <c r="AF185" s="12" t="str">
        <f t="shared" si="38"/>
        <v>Abdominal</v>
      </c>
      <c r="AG185" s="11" t="str">
        <f t="shared" si="38"/>
        <v>Supra-abdominal</v>
      </c>
    </row>
    <row r="186" spans="1:33" x14ac:dyDescent="0.25">
      <c r="A186" s="344"/>
      <c r="B186" s="11">
        <f t="shared" si="39"/>
        <v>0</v>
      </c>
      <c r="C186" s="11" t="str">
        <f t="shared" si="40"/>
        <v xml:space="preserve"> </v>
      </c>
      <c r="D186" s="11" t="str">
        <f t="shared" si="38"/>
        <v xml:space="preserve">Trapézio </v>
      </c>
      <c r="E186" s="11">
        <f t="shared" si="38"/>
        <v>0</v>
      </c>
      <c r="F186" s="11" t="str">
        <f t="shared" si="38"/>
        <v>Ombro (Cla/Acr)</v>
      </c>
      <c r="G186" s="11" t="str">
        <f t="shared" si="38"/>
        <v>Elevação frontal</v>
      </c>
      <c r="H186" s="12" t="str">
        <f t="shared" si="38"/>
        <v>Ombro (Esp)</v>
      </c>
      <c r="I186" s="11">
        <f t="shared" si="38"/>
        <v>0</v>
      </c>
      <c r="J186" s="12" t="str">
        <f t="shared" si="38"/>
        <v>Costa</v>
      </c>
      <c r="K186" s="11" t="str">
        <f t="shared" si="38"/>
        <v>Remada unilteral</v>
      </c>
      <c r="L186" s="12" t="str">
        <f t="shared" si="38"/>
        <v>Peito</v>
      </c>
      <c r="M186" s="11" t="str">
        <f t="shared" si="38"/>
        <v>Supino declinado</v>
      </c>
      <c r="N186" s="12" t="str">
        <f t="shared" si="38"/>
        <v>Bíceps</v>
      </c>
      <c r="O186" s="11" t="str">
        <f t="shared" si="38"/>
        <v>Rosca concentrada</v>
      </c>
      <c r="P186" s="12" t="str">
        <f t="shared" si="38"/>
        <v>Tríceps</v>
      </c>
      <c r="Q186" s="11" t="str">
        <f t="shared" si="38"/>
        <v>Extensão de cotovelo (cabo)</v>
      </c>
      <c r="R186" s="11" t="str">
        <f t="shared" si="38"/>
        <v>AnteBraço</v>
      </c>
      <c r="S186" s="11" t="str">
        <f t="shared" si="38"/>
        <v>Rosca direta peg. pro.</v>
      </c>
      <c r="T186" s="11" t="str">
        <f t="shared" si="38"/>
        <v xml:space="preserve">Glúteo </v>
      </c>
      <c r="U186" s="11">
        <f t="shared" si="38"/>
        <v>0</v>
      </c>
      <c r="V186" s="12" t="str">
        <f t="shared" si="38"/>
        <v xml:space="preserve">Abdutor </v>
      </c>
      <c r="W186" s="11" t="str">
        <f t="shared" si="38"/>
        <v>Abdutor cabo</v>
      </c>
      <c r="X186" s="12" t="str">
        <f t="shared" si="38"/>
        <v xml:space="preserve">Adutor </v>
      </c>
      <c r="Y186" s="11" t="str">
        <f t="shared" si="38"/>
        <v>Adutor cabo</v>
      </c>
      <c r="Z186" s="12" t="str">
        <f t="shared" si="38"/>
        <v>Coxa (Ant)</v>
      </c>
      <c r="AA186" s="11" t="str">
        <f t="shared" si="38"/>
        <v>Extensão de perna</v>
      </c>
      <c r="AB186" s="12" t="str">
        <f t="shared" si="38"/>
        <v>Coxa (Pos)</v>
      </c>
      <c r="AC186" s="11" t="str">
        <f t="shared" si="38"/>
        <v>Flexora em pé</v>
      </c>
      <c r="AD186" s="12" t="str">
        <f t="shared" si="38"/>
        <v>Perna</v>
      </c>
      <c r="AE186" s="11" t="str">
        <f t="shared" si="38"/>
        <v>Burrinho maq.</v>
      </c>
      <c r="AF186" s="12" t="str">
        <f t="shared" si="38"/>
        <v>Abdominal</v>
      </c>
      <c r="AG186" s="11" t="str">
        <f t="shared" si="38"/>
        <v>Flexão lateral</v>
      </c>
    </row>
    <row r="187" spans="1:33" x14ac:dyDescent="0.25">
      <c r="A187" s="344"/>
      <c r="B187" s="11">
        <f t="shared" si="39"/>
        <v>0</v>
      </c>
      <c r="C187" s="11" t="str">
        <f t="shared" si="40"/>
        <v xml:space="preserve"> </v>
      </c>
      <c r="D187" s="11" t="str">
        <f t="shared" si="38"/>
        <v xml:space="preserve">Trapézio </v>
      </c>
      <c r="E187" s="11">
        <f t="shared" si="38"/>
        <v>0</v>
      </c>
      <c r="F187" s="11" t="str">
        <f t="shared" si="38"/>
        <v>Ombro (Cla/Acr)</v>
      </c>
      <c r="G187" s="11">
        <f t="shared" si="38"/>
        <v>0</v>
      </c>
      <c r="H187" s="12" t="str">
        <f t="shared" si="38"/>
        <v>Ombro (Esp)</v>
      </c>
      <c r="I187" s="11">
        <f t="shared" si="38"/>
        <v>0</v>
      </c>
      <c r="J187" s="12" t="str">
        <f t="shared" si="38"/>
        <v>Costa</v>
      </c>
      <c r="K187" s="11" t="str">
        <f t="shared" si="38"/>
        <v>Remada curvada</v>
      </c>
      <c r="L187" s="12" t="str">
        <f t="shared" si="38"/>
        <v>Peito</v>
      </c>
      <c r="M187" s="11" t="str">
        <f t="shared" si="38"/>
        <v>Crucifixo</v>
      </c>
      <c r="N187" s="12" t="str">
        <f t="shared" si="38"/>
        <v>Bíceps</v>
      </c>
      <c r="O187" s="11" t="str">
        <f t="shared" si="38"/>
        <v>Rosca scott</v>
      </c>
      <c r="P187" s="12" t="str">
        <f t="shared" si="38"/>
        <v>Tríceps</v>
      </c>
      <c r="Q187" s="11">
        <f t="shared" si="38"/>
        <v>0</v>
      </c>
      <c r="R187" s="11" t="str">
        <f t="shared" si="38"/>
        <v>AnteBraço</v>
      </c>
      <c r="S187" s="11" t="str">
        <f t="shared" si="38"/>
        <v>Extensão de cotovelo</v>
      </c>
      <c r="T187" s="11" t="str">
        <f t="shared" si="38"/>
        <v xml:space="preserve">Glúteo </v>
      </c>
      <c r="U187" s="11">
        <f t="shared" si="38"/>
        <v>0</v>
      </c>
      <c r="V187" s="12" t="str">
        <f t="shared" si="38"/>
        <v xml:space="preserve">Abdutor </v>
      </c>
      <c r="W187" s="11">
        <f t="shared" si="38"/>
        <v>0</v>
      </c>
      <c r="X187" s="12" t="str">
        <f t="shared" si="38"/>
        <v xml:space="preserve">Adutor </v>
      </c>
      <c r="Y187" s="11">
        <f t="shared" si="38"/>
        <v>0</v>
      </c>
      <c r="Z187" s="12" t="str">
        <f t="shared" si="38"/>
        <v>Coxa (Ant)</v>
      </c>
      <c r="AA187" s="11" t="str">
        <f t="shared" si="38"/>
        <v>Leg press</v>
      </c>
      <c r="AB187" s="12" t="str">
        <f t="shared" si="38"/>
        <v>Coxa (Pos)</v>
      </c>
      <c r="AC187" s="11" t="str">
        <f t="shared" si="38"/>
        <v>Flexora sentado</v>
      </c>
      <c r="AD187" s="12" t="str">
        <f t="shared" si="38"/>
        <v>Perna</v>
      </c>
      <c r="AE187" s="11" t="str">
        <f t="shared" si="38"/>
        <v>Tibial</v>
      </c>
      <c r="AF187" s="12" t="str">
        <f t="shared" si="38"/>
        <v>Abdominal</v>
      </c>
      <c r="AG187" s="11">
        <f t="shared" si="38"/>
        <v>0</v>
      </c>
    </row>
    <row r="188" spans="1:33" x14ac:dyDescent="0.25">
      <c r="A188" s="344"/>
      <c r="B188" s="11">
        <f t="shared" si="39"/>
        <v>0</v>
      </c>
      <c r="C188" s="11" t="str">
        <f t="shared" si="40"/>
        <v xml:space="preserve"> </v>
      </c>
      <c r="D188" s="11" t="str">
        <f t="shared" si="38"/>
        <v xml:space="preserve">Trapézio </v>
      </c>
      <c r="E188" s="11">
        <f t="shared" si="38"/>
        <v>0</v>
      </c>
      <c r="F188" s="11" t="str">
        <f t="shared" si="38"/>
        <v>Ombro (Cla/Acr)</v>
      </c>
      <c r="G188" s="11">
        <f t="shared" si="38"/>
        <v>0</v>
      </c>
      <c r="H188" s="12" t="str">
        <f t="shared" si="38"/>
        <v>Ombro (Esp)</v>
      </c>
      <c r="I188" s="11">
        <f t="shared" si="38"/>
        <v>0</v>
      </c>
      <c r="J188" s="12" t="str">
        <f t="shared" si="38"/>
        <v>Costa</v>
      </c>
      <c r="K188" s="11" t="str">
        <f t="shared" si="38"/>
        <v>Levantamento terra</v>
      </c>
      <c r="L188" s="12" t="str">
        <f t="shared" si="38"/>
        <v>Peito</v>
      </c>
      <c r="M188" s="11" t="str">
        <f t="shared" si="38"/>
        <v>Cross over</v>
      </c>
      <c r="N188" s="12" t="str">
        <f t="shared" si="38"/>
        <v>Bíceps</v>
      </c>
      <c r="O188" s="11">
        <f t="shared" si="38"/>
        <v>0</v>
      </c>
      <c r="P188" s="12" t="str">
        <f t="shared" si="38"/>
        <v>Tríceps</v>
      </c>
      <c r="Q188" s="11">
        <f t="shared" si="38"/>
        <v>0</v>
      </c>
      <c r="R188" s="11" t="str">
        <f t="shared" si="38"/>
        <v>AnteBraço</v>
      </c>
      <c r="S188" s="11" t="str">
        <f t="shared" si="38"/>
        <v>Extensão cot. uni.</v>
      </c>
      <c r="T188" s="11" t="str">
        <f t="shared" si="38"/>
        <v xml:space="preserve">Glúteo </v>
      </c>
      <c r="U188" s="11">
        <f t="shared" si="38"/>
        <v>0</v>
      </c>
      <c r="V188" s="12" t="str">
        <f t="shared" si="38"/>
        <v xml:space="preserve">Abdutor </v>
      </c>
      <c r="W188" s="11">
        <f t="shared" si="38"/>
        <v>0</v>
      </c>
      <c r="X188" s="12" t="str">
        <f t="shared" si="38"/>
        <v xml:space="preserve">Adutor </v>
      </c>
      <c r="Y188" s="11">
        <f t="shared" si="38"/>
        <v>0</v>
      </c>
      <c r="Z188" s="12" t="str">
        <f t="shared" si="38"/>
        <v>Coxa (Ant)</v>
      </c>
      <c r="AA188" s="11" t="str">
        <f t="shared" si="38"/>
        <v>Avanço</v>
      </c>
      <c r="AB188" s="12" t="str">
        <f t="shared" si="38"/>
        <v>Coxa (Pos)</v>
      </c>
      <c r="AC188" s="11">
        <f t="shared" si="38"/>
        <v>0</v>
      </c>
      <c r="AD188" s="12" t="str">
        <f t="shared" si="38"/>
        <v>Perna</v>
      </c>
      <c r="AE188" s="11">
        <f t="shared" si="38"/>
        <v>0</v>
      </c>
      <c r="AF188" s="12" t="str">
        <f t="shared" si="38"/>
        <v>Abdominal</v>
      </c>
      <c r="AG188" s="11">
        <f t="shared" si="38"/>
        <v>0</v>
      </c>
    </row>
    <row r="189" spans="1:33" x14ac:dyDescent="0.25">
      <c r="A189" s="344"/>
      <c r="B189" s="11">
        <f t="shared" si="39"/>
        <v>0</v>
      </c>
      <c r="C189" s="11" t="str">
        <f t="shared" si="40"/>
        <v xml:space="preserve"> </v>
      </c>
      <c r="D189" s="11" t="str">
        <f t="shared" si="38"/>
        <v xml:space="preserve">Trapézio </v>
      </c>
      <c r="E189" s="11">
        <f t="shared" si="38"/>
        <v>0</v>
      </c>
      <c r="F189" s="11" t="str">
        <f t="shared" si="38"/>
        <v>Ombro (Cla/Acr)</v>
      </c>
      <c r="G189" s="11">
        <f t="shared" si="38"/>
        <v>0</v>
      </c>
      <c r="H189" s="12" t="str">
        <f t="shared" si="38"/>
        <v>Ombro (Esp)</v>
      </c>
      <c r="I189" s="11">
        <f t="shared" si="38"/>
        <v>0</v>
      </c>
      <c r="J189" s="12" t="str">
        <f t="shared" si="38"/>
        <v>Costa</v>
      </c>
      <c r="K189" s="11" t="str">
        <f t="shared" si="38"/>
        <v>Hiperextensão</v>
      </c>
      <c r="L189" s="12" t="str">
        <f t="shared" si="38"/>
        <v>Peito</v>
      </c>
      <c r="M189" s="11" t="str">
        <f t="shared" si="38"/>
        <v>Voador</v>
      </c>
      <c r="N189" s="12" t="str">
        <f t="shared" si="38"/>
        <v>Bíceps</v>
      </c>
      <c r="O189" s="11">
        <f t="shared" si="38"/>
        <v>0</v>
      </c>
      <c r="P189" s="12" t="str">
        <f t="shared" si="38"/>
        <v>Tríceps</v>
      </c>
      <c r="Q189" s="11">
        <f t="shared" si="38"/>
        <v>0</v>
      </c>
      <c r="R189" s="11" t="str">
        <f t="shared" si="38"/>
        <v>AnteBraço</v>
      </c>
      <c r="S189" s="11" t="str">
        <f t="shared" si="38"/>
        <v>Tríceps uni. Curvado</v>
      </c>
      <c r="T189" s="11" t="str">
        <f t="shared" si="38"/>
        <v xml:space="preserve">Glúteo </v>
      </c>
      <c r="U189" s="11">
        <f t="shared" si="38"/>
        <v>0</v>
      </c>
      <c r="V189" s="12" t="str">
        <f t="shared" si="38"/>
        <v xml:space="preserve">Abdutor </v>
      </c>
      <c r="W189" s="11">
        <f t="shared" si="38"/>
        <v>0</v>
      </c>
      <c r="X189" s="12" t="str">
        <f t="shared" si="38"/>
        <v xml:space="preserve">Adutor </v>
      </c>
      <c r="Y189" s="11">
        <f t="shared" si="38"/>
        <v>0</v>
      </c>
      <c r="Z189" s="12" t="str">
        <f t="shared" si="38"/>
        <v>Coxa (Ant)</v>
      </c>
      <c r="AA189" s="11">
        <f t="shared" si="38"/>
        <v>0</v>
      </c>
      <c r="AB189" s="12" t="str">
        <f t="shared" si="38"/>
        <v>Coxa (Pos)</v>
      </c>
      <c r="AC189" s="11">
        <f t="shared" si="38"/>
        <v>0</v>
      </c>
      <c r="AD189" s="12" t="str">
        <f t="shared" si="38"/>
        <v>Perna</v>
      </c>
      <c r="AE189" s="11">
        <f t="shared" si="38"/>
        <v>0</v>
      </c>
      <c r="AF189" s="12" t="str">
        <f t="shared" si="38"/>
        <v>Abdominal</v>
      </c>
      <c r="AG189" s="11">
        <f t="shared" si="38"/>
        <v>0</v>
      </c>
    </row>
    <row r="190" spans="1:33" x14ac:dyDescent="0.25">
      <c r="A190" s="344"/>
      <c r="B190" s="11">
        <f t="shared" si="39"/>
        <v>0</v>
      </c>
      <c r="C190" s="11" t="str">
        <f t="shared" si="40"/>
        <v xml:space="preserve"> </v>
      </c>
      <c r="D190" s="11" t="str">
        <f t="shared" si="38"/>
        <v xml:space="preserve">Trapézio </v>
      </c>
      <c r="E190" s="11">
        <f t="shared" si="38"/>
        <v>0</v>
      </c>
      <c r="F190" s="11" t="str">
        <f t="shared" si="38"/>
        <v>Ombro (Cla/Acr)</v>
      </c>
      <c r="G190" s="11">
        <f t="shared" si="38"/>
        <v>0</v>
      </c>
      <c r="H190" s="12" t="str">
        <f t="shared" si="38"/>
        <v>Ombro (Esp)</v>
      </c>
      <c r="I190" s="11">
        <f t="shared" si="38"/>
        <v>0</v>
      </c>
      <c r="J190" s="12" t="str">
        <f t="shared" si="38"/>
        <v>Costa</v>
      </c>
      <c r="K190" s="11">
        <f t="shared" si="38"/>
        <v>0</v>
      </c>
      <c r="L190" s="12" t="str">
        <f t="shared" si="38"/>
        <v>Peito</v>
      </c>
      <c r="M190" s="11" t="str">
        <f t="shared" si="38"/>
        <v>Paralelas</v>
      </c>
      <c r="N190" s="12" t="str">
        <f t="shared" si="38"/>
        <v>Bíceps</v>
      </c>
      <c r="O190" s="11">
        <f t="shared" si="38"/>
        <v>0</v>
      </c>
      <c r="P190" s="12" t="str">
        <f t="shared" si="38"/>
        <v>Tríceps</v>
      </c>
      <c r="Q190" s="11">
        <f t="shared" si="38"/>
        <v>0</v>
      </c>
      <c r="R190" s="11" t="str">
        <f t="shared" si="38"/>
        <v>AnteBraço</v>
      </c>
      <c r="S190" s="11">
        <f t="shared" si="38"/>
        <v>0</v>
      </c>
      <c r="T190" s="11" t="str">
        <f t="shared" si="38"/>
        <v xml:space="preserve">Glúteo </v>
      </c>
      <c r="U190" s="11">
        <f t="shared" si="38"/>
        <v>0</v>
      </c>
      <c r="V190" s="12" t="str">
        <f t="shared" si="38"/>
        <v xml:space="preserve">Abdutor </v>
      </c>
      <c r="W190" s="11">
        <f t="shared" si="38"/>
        <v>0</v>
      </c>
      <c r="X190" s="12" t="str">
        <f t="shared" si="38"/>
        <v xml:space="preserve">Adutor </v>
      </c>
      <c r="Y190" s="11">
        <f t="shared" si="38"/>
        <v>0</v>
      </c>
      <c r="Z190" s="12" t="str">
        <f t="shared" si="38"/>
        <v>Coxa (Ant)</v>
      </c>
      <c r="AA190" s="11">
        <f t="shared" si="38"/>
        <v>0</v>
      </c>
      <c r="AB190" s="12" t="str">
        <f t="shared" si="38"/>
        <v>Coxa (Pos)</v>
      </c>
      <c r="AC190" s="11">
        <f t="shared" si="38"/>
        <v>0</v>
      </c>
      <c r="AD190" s="12" t="str">
        <f t="shared" si="38"/>
        <v>Perna</v>
      </c>
      <c r="AE190" s="11">
        <f t="shared" si="38"/>
        <v>0</v>
      </c>
      <c r="AF190" s="12" t="str">
        <f t="shared" si="38"/>
        <v>Abdominal</v>
      </c>
      <c r="AG190" s="11">
        <f t="shared" si="38"/>
        <v>0</v>
      </c>
    </row>
    <row r="191" spans="1:33" x14ac:dyDescent="0.25">
      <c r="A191" s="344"/>
      <c r="B191" s="11">
        <f t="shared" si="39"/>
        <v>0</v>
      </c>
      <c r="C191" s="11" t="str">
        <f t="shared" si="40"/>
        <v xml:space="preserve"> </v>
      </c>
      <c r="D191" s="11" t="str">
        <f t="shared" si="38"/>
        <v xml:space="preserve">Trapézio </v>
      </c>
      <c r="E191" s="11">
        <f t="shared" si="38"/>
        <v>0</v>
      </c>
      <c r="F191" s="11" t="str">
        <f t="shared" si="38"/>
        <v>Ombro (Cla/Acr)</v>
      </c>
      <c r="G191" s="11">
        <f t="shared" si="38"/>
        <v>0</v>
      </c>
      <c r="H191" s="12" t="str">
        <f t="shared" si="38"/>
        <v>Ombro (Esp)</v>
      </c>
      <c r="I191" s="11">
        <f t="shared" si="38"/>
        <v>0</v>
      </c>
      <c r="J191" s="12" t="str">
        <f t="shared" si="38"/>
        <v>Costa</v>
      </c>
      <c r="K191" s="11">
        <f t="shared" si="38"/>
        <v>0</v>
      </c>
      <c r="L191" s="12" t="str">
        <f t="shared" si="38"/>
        <v>Peito</v>
      </c>
      <c r="M191" s="11">
        <f t="shared" si="38"/>
        <v>0</v>
      </c>
      <c r="N191" s="12" t="str">
        <f t="shared" si="38"/>
        <v>Bíceps</v>
      </c>
      <c r="O191" s="11">
        <f t="shared" si="38"/>
        <v>0</v>
      </c>
      <c r="P191" s="12" t="str">
        <f t="shared" si="38"/>
        <v>Tríceps</v>
      </c>
      <c r="Q191" s="11">
        <f t="shared" si="38"/>
        <v>0</v>
      </c>
      <c r="R191" s="11" t="str">
        <f t="shared" si="38"/>
        <v>AnteBraço</v>
      </c>
      <c r="S191" s="11">
        <f t="shared" si="38"/>
        <v>0</v>
      </c>
      <c r="T191" s="11" t="str">
        <f t="shared" si="38"/>
        <v xml:space="preserve">Glúteo </v>
      </c>
      <c r="U191" s="11">
        <f t="shared" si="38"/>
        <v>0</v>
      </c>
      <c r="V191" s="12" t="str">
        <f t="shared" si="38"/>
        <v xml:space="preserve">Abdutor </v>
      </c>
      <c r="W191" s="11">
        <f t="shared" si="38"/>
        <v>0</v>
      </c>
      <c r="X191" s="12" t="str">
        <f t="shared" si="38"/>
        <v xml:space="preserve">Adutor </v>
      </c>
      <c r="Y191" s="11">
        <f t="shared" si="38"/>
        <v>0</v>
      </c>
      <c r="Z191" s="12" t="str">
        <f t="shared" si="38"/>
        <v>Coxa (Ant)</v>
      </c>
      <c r="AA191" s="11">
        <f t="shared" si="38"/>
        <v>0</v>
      </c>
      <c r="AB191" s="12" t="str">
        <f t="shared" si="38"/>
        <v>Coxa (Pos)</v>
      </c>
      <c r="AC191" s="11">
        <f t="shared" si="38"/>
        <v>0</v>
      </c>
      <c r="AD191" s="12" t="str">
        <f t="shared" si="38"/>
        <v>Perna</v>
      </c>
      <c r="AE191" s="11">
        <f t="shared" si="38"/>
        <v>0</v>
      </c>
      <c r="AF191" s="12" t="str">
        <f t="shared" si="38"/>
        <v>Abdominal</v>
      </c>
      <c r="AG191" s="11">
        <f t="shared" si="38"/>
        <v>0</v>
      </c>
    </row>
    <row r="192" spans="1:33" x14ac:dyDescent="0.25">
      <c r="A192" s="344"/>
      <c r="B192" s="11">
        <f t="shared" si="39"/>
        <v>0</v>
      </c>
      <c r="C192" s="11" t="str">
        <f t="shared" si="40"/>
        <v xml:space="preserve"> </v>
      </c>
      <c r="D192" s="11" t="str">
        <f t="shared" si="38"/>
        <v xml:space="preserve">Trapézio </v>
      </c>
      <c r="E192" s="11">
        <f t="shared" si="38"/>
        <v>0</v>
      </c>
      <c r="F192" s="11" t="str">
        <f t="shared" si="38"/>
        <v>Ombro (Cla/Acr)</v>
      </c>
      <c r="G192" s="11">
        <f t="shared" si="38"/>
        <v>0</v>
      </c>
      <c r="H192" s="12" t="str">
        <f t="shared" si="38"/>
        <v>Ombro (Esp)</v>
      </c>
      <c r="I192" s="11">
        <f t="shared" si="38"/>
        <v>0</v>
      </c>
      <c r="J192" s="12" t="str">
        <f t="shared" si="38"/>
        <v>Costa</v>
      </c>
      <c r="K192" s="11">
        <f t="shared" si="38"/>
        <v>0</v>
      </c>
      <c r="L192" s="12" t="str">
        <f t="shared" si="38"/>
        <v>Peito</v>
      </c>
      <c r="M192" s="11">
        <f t="shared" si="38"/>
        <v>0</v>
      </c>
      <c r="N192" s="12" t="str">
        <f t="shared" si="38"/>
        <v>Bíceps</v>
      </c>
      <c r="O192" s="11">
        <f t="shared" si="38"/>
        <v>0</v>
      </c>
      <c r="P192" s="12" t="str">
        <f t="shared" si="38"/>
        <v>Tríceps</v>
      </c>
      <c r="Q192" s="11">
        <f t="shared" si="38"/>
        <v>0</v>
      </c>
      <c r="R192" s="11" t="str">
        <f t="shared" si="38"/>
        <v>AnteBraço</v>
      </c>
      <c r="S192" s="11">
        <f t="shared" ref="S192:AG200" si="41">S172</f>
        <v>0</v>
      </c>
      <c r="T192" s="11" t="str">
        <f t="shared" si="41"/>
        <v xml:space="preserve">Glúteo </v>
      </c>
      <c r="U192" s="11">
        <f t="shared" si="41"/>
        <v>0</v>
      </c>
      <c r="V192" s="12" t="str">
        <f t="shared" si="41"/>
        <v xml:space="preserve">Abdutor </v>
      </c>
      <c r="W192" s="11">
        <f t="shared" si="41"/>
        <v>0</v>
      </c>
      <c r="X192" s="12" t="str">
        <f t="shared" si="41"/>
        <v xml:space="preserve">Adutor </v>
      </c>
      <c r="Y192" s="11">
        <f t="shared" si="41"/>
        <v>0</v>
      </c>
      <c r="Z192" s="12" t="str">
        <f t="shared" si="41"/>
        <v>Coxa (Ant)</v>
      </c>
      <c r="AA192" s="11">
        <f t="shared" si="41"/>
        <v>0</v>
      </c>
      <c r="AB192" s="12" t="str">
        <f t="shared" si="41"/>
        <v>Coxa (Pos)</v>
      </c>
      <c r="AC192" s="11">
        <f t="shared" si="41"/>
        <v>0</v>
      </c>
      <c r="AD192" s="12" t="str">
        <f t="shared" si="41"/>
        <v>Perna</v>
      </c>
      <c r="AE192" s="11">
        <f t="shared" si="41"/>
        <v>0</v>
      </c>
      <c r="AF192" s="12" t="str">
        <f t="shared" si="41"/>
        <v>Abdominal</v>
      </c>
      <c r="AG192" s="11">
        <f t="shared" si="41"/>
        <v>0</v>
      </c>
    </row>
    <row r="193" spans="1:33" x14ac:dyDescent="0.25">
      <c r="A193" s="344"/>
      <c r="B193" s="11">
        <f t="shared" si="39"/>
        <v>0</v>
      </c>
      <c r="C193" s="11" t="str">
        <f t="shared" si="40"/>
        <v xml:space="preserve"> </v>
      </c>
      <c r="D193" s="11" t="str">
        <f t="shared" ref="D193:R200" si="42">D173</f>
        <v xml:space="preserve">Trapézio </v>
      </c>
      <c r="E193" s="11">
        <f t="shared" si="42"/>
        <v>0</v>
      </c>
      <c r="F193" s="11" t="str">
        <f t="shared" si="42"/>
        <v>Ombro (Cla/Acr)</v>
      </c>
      <c r="G193" s="11">
        <f t="shared" si="42"/>
        <v>0</v>
      </c>
      <c r="H193" s="12" t="str">
        <f t="shared" si="42"/>
        <v>Ombro (Esp)</v>
      </c>
      <c r="I193" s="11">
        <f t="shared" si="42"/>
        <v>0</v>
      </c>
      <c r="J193" s="12" t="str">
        <f t="shared" si="42"/>
        <v>Costa</v>
      </c>
      <c r="K193" s="11">
        <f t="shared" si="42"/>
        <v>0</v>
      </c>
      <c r="L193" s="12" t="str">
        <f t="shared" si="42"/>
        <v>Peito</v>
      </c>
      <c r="M193" s="11">
        <f t="shared" si="42"/>
        <v>0</v>
      </c>
      <c r="N193" s="12" t="str">
        <f t="shared" si="42"/>
        <v>Bíceps</v>
      </c>
      <c r="O193" s="11">
        <f t="shared" si="42"/>
        <v>0</v>
      </c>
      <c r="P193" s="12" t="str">
        <f t="shared" si="42"/>
        <v>Tríceps</v>
      </c>
      <c r="Q193" s="11">
        <f t="shared" si="42"/>
        <v>0</v>
      </c>
      <c r="R193" s="11" t="str">
        <f t="shared" si="42"/>
        <v>AnteBraço</v>
      </c>
      <c r="S193" s="11">
        <f t="shared" si="41"/>
        <v>0</v>
      </c>
      <c r="T193" s="11" t="str">
        <f t="shared" si="41"/>
        <v xml:space="preserve">Glúteo </v>
      </c>
      <c r="U193" s="11">
        <f t="shared" si="41"/>
        <v>0</v>
      </c>
      <c r="V193" s="12" t="str">
        <f t="shared" si="41"/>
        <v xml:space="preserve">Abdutor </v>
      </c>
      <c r="W193" s="11">
        <f t="shared" si="41"/>
        <v>0</v>
      </c>
      <c r="X193" s="12" t="str">
        <f t="shared" si="41"/>
        <v xml:space="preserve">Adutor </v>
      </c>
      <c r="Y193" s="11">
        <f t="shared" si="41"/>
        <v>0</v>
      </c>
      <c r="Z193" s="12" t="str">
        <f t="shared" si="41"/>
        <v>Coxa (Ant)</v>
      </c>
      <c r="AA193" s="11">
        <f t="shared" si="41"/>
        <v>0</v>
      </c>
      <c r="AB193" s="12" t="str">
        <f t="shared" si="41"/>
        <v>Coxa (Pos)</v>
      </c>
      <c r="AC193" s="11">
        <f t="shared" si="41"/>
        <v>0</v>
      </c>
      <c r="AD193" s="12" t="str">
        <f t="shared" si="41"/>
        <v>Perna</v>
      </c>
      <c r="AE193" s="11">
        <f t="shared" si="41"/>
        <v>0</v>
      </c>
      <c r="AF193" s="12" t="str">
        <f t="shared" si="41"/>
        <v>Abdominal</v>
      </c>
      <c r="AG193" s="11">
        <f t="shared" si="41"/>
        <v>0</v>
      </c>
    </row>
    <row r="194" spans="1:33" x14ac:dyDescent="0.25">
      <c r="A194" s="344"/>
      <c r="B194" s="11">
        <f t="shared" si="39"/>
        <v>0</v>
      </c>
      <c r="C194" s="11" t="str">
        <f t="shared" si="40"/>
        <v xml:space="preserve"> </v>
      </c>
      <c r="D194" s="11" t="str">
        <f t="shared" si="42"/>
        <v xml:space="preserve">Trapézio </v>
      </c>
      <c r="E194" s="11">
        <f t="shared" si="42"/>
        <v>0</v>
      </c>
      <c r="F194" s="11" t="str">
        <f t="shared" si="42"/>
        <v>Ombro (Cla/Acr)</v>
      </c>
      <c r="G194" s="11">
        <f t="shared" si="42"/>
        <v>0</v>
      </c>
      <c r="H194" s="12" t="str">
        <f t="shared" si="42"/>
        <v>Ombro (Esp)</v>
      </c>
      <c r="I194" s="11">
        <f t="shared" si="42"/>
        <v>0</v>
      </c>
      <c r="J194" s="12" t="str">
        <f t="shared" si="42"/>
        <v>Costa</v>
      </c>
      <c r="K194" s="11">
        <f t="shared" si="42"/>
        <v>0</v>
      </c>
      <c r="L194" s="12" t="str">
        <f t="shared" si="42"/>
        <v>Peito</v>
      </c>
      <c r="M194" s="11">
        <f t="shared" si="42"/>
        <v>0</v>
      </c>
      <c r="N194" s="12" t="str">
        <f t="shared" si="42"/>
        <v>Bíceps</v>
      </c>
      <c r="O194" s="11">
        <f t="shared" si="42"/>
        <v>0</v>
      </c>
      <c r="P194" s="12" t="str">
        <f t="shared" si="42"/>
        <v>Tríceps</v>
      </c>
      <c r="Q194" s="11">
        <f t="shared" si="42"/>
        <v>0</v>
      </c>
      <c r="R194" s="11" t="str">
        <f t="shared" si="42"/>
        <v>AnteBraço</v>
      </c>
      <c r="S194" s="11">
        <f t="shared" si="41"/>
        <v>0</v>
      </c>
      <c r="T194" s="11" t="str">
        <f t="shared" si="41"/>
        <v xml:space="preserve">Glúteo </v>
      </c>
      <c r="U194" s="11">
        <f t="shared" si="41"/>
        <v>0</v>
      </c>
      <c r="V194" s="12" t="str">
        <f t="shared" si="41"/>
        <v xml:space="preserve">Abdutor </v>
      </c>
      <c r="W194" s="11">
        <f t="shared" si="41"/>
        <v>0</v>
      </c>
      <c r="X194" s="12" t="str">
        <f t="shared" si="41"/>
        <v xml:space="preserve">Adutor </v>
      </c>
      <c r="Y194" s="11">
        <f t="shared" si="41"/>
        <v>0</v>
      </c>
      <c r="Z194" s="12" t="str">
        <f t="shared" si="41"/>
        <v>Coxa (Ant)</v>
      </c>
      <c r="AA194" s="11">
        <f t="shared" si="41"/>
        <v>0</v>
      </c>
      <c r="AB194" s="12" t="str">
        <f t="shared" si="41"/>
        <v>Coxa (Pos)</v>
      </c>
      <c r="AC194" s="11">
        <f t="shared" si="41"/>
        <v>0</v>
      </c>
      <c r="AD194" s="12" t="str">
        <f t="shared" si="41"/>
        <v>Perna</v>
      </c>
      <c r="AE194" s="11">
        <f t="shared" si="41"/>
        <v>0</v>
      </c>
      <c r="AF194" s="12" t="str">
        <f t="shared" si="41"/>
        <v>Abdominal</v>
      </c>
      <c r="AG194" s="11">
        <f t="shared" si="41"/>
        <v>0</v>
      </c>
    </row>
    <row r="195" spans="1:33" x14ac:dyDescent="0.25">
      <c r="A195" s="344"/>
      <c r="B195" s="11">
        <f t="shared" si="39"/>
        <v>0</v>
      </c>
      <c r="C195" s="11" t="str">
        <f t="shared" si="40"/>
        <v xml:space="preserve"> </v>
      </c>
      <c r="D195" s="11" t="str">
        <f t="shared" si="42"/>
        <v xml:space="preserve">Trapézio </v>
      </c>
      <c r="E195" s="11">
        <f t="shared" si="42"/>
        <v>0</v>
      </c>
      <c r="F195" s="11" t="str">
        <f t="shared" si="42"/>
        <v>Ombro (Cla/Acr)</v>
      </c>
      <c r="G195" s="11">
        <f t="shared" si="42"/>
        <v>0</v>
      </c>
      <c r="H195" s="12" t="str">
        <f t="shared" si="42"/>
        <v>Ombro (Esp)</v>
      </c>
      <c r="I195" s="11">
        <f t="shared" si="42"/>
        <v>0</v>
      </c>
      <c r="J195" s="12" t="str">
        <f t="shared" si="42"/>
        <v>Costa</v>
      </c>
      <c r="K195" s="11">
        <f t="shared" si="42"/>
        <v>0</v>
      </c>
      <c r="L195" s="12" t="str">
        <f t="shared" si="42"/>
        <v>Peito</v>
      </c>
      <c r="M195" s="11">
        <f t="shared" si="42"/>
        <v>0</v>
      </c>
      <c r="N195" s="12" t="str">
        <f t="shared" si="42"/>
        <v>Bíceps</v>
      </c>
      <c r="O195" s="11">
        <f t="shared" si="42"/>
        <v>0</v>
      </c>
      <c r="P195" s="12" t="str">
        <f t="shared" si="42"/>
        <v>Tríceps</v>
      </c>
      <c r="Q195" s="11">
        <f t="shared" si="42"/>
        <v>0</v>
      </c>
      <c r="R195" s="11" t="str">
        <f t="shared" si="42"/>
        <v>AnteBraço</v>
      </c>
      <c r="S195" s="11">
        <f t="shared" si="41"/>
        <v>0</v>
      </c>
      <c r="T195" s="11" t="str">
        <f t="shared" si="41"/>
        <v xml:space="preserve">Glúteo </v>
      </c>
      <c r="U195" s="11">
        <f t="shared" si="41"/>
        <v>0</v>
      </c>
      <c r="V195" s="12" t="str">
        <f t="shared" si="41"/>
        <v xml:space="preserve">Abdutor </v>
      </c>
      <c r="W195" s="11">
        <f t="shared" si="41"/>
        <v>0</v>
      </c>
      <c r="X195" s="12" t="str">
        <f t="shared" si="41"/>
        <v xml:space="preserve">Adutor </v>
      </c>
      <c r="Y195" s="11">
        <f t="shared" si="41"/>
        <v>0</v>
      </c>
      <c r="Z195" s="12" t="str">
        <f t="shared" si="41"/>
        <v>Coxa (Ant)</v>
      </c>
      <c r="AA195" s="11">
        <f t="shared" si="41"/>
        <v>0</v>
      </c>
      <c r="AB195" s="12" t="str">
        <f t="shared" si="41"/>
        <v>Coxa (Pos)</v>
      </c>
      <c r="AC195" s="11">
        <f t="shared" si="41"/>
        <v>0</v>
      </c>
      <c r="AD195" s="12" t="str">
        <f t="shared" si="41"/>
        <v>Perna</v>
      </c>
      <c r="AE195" s="11">
        <f t="shared" si="41"/>
        <v>0</v>
      </c>
      <c r="AF195" s="12" t="str">
        <f t="shared" si="41"/>
        <v>Abdominal</v>
      </c>
      <c r="AG195" s="11">
        <f t="shared" si="41"/>
        <v>0</v>
      </c>
    </row>
    <row r="196" spans="1:33" x14ac:dyDescent="0.25">
      <c r="A196" s="344"/>
      <c r="B196" s="11">
        <f t="shared" si="39"/>
        <v>0</v>
      </c>
      <c r="C196" s="11" t="str">
        <f t="shared" si="40"/>
        <v xml:space="preserve"> </v>
      </c>
      <c r="D196" s="11" t="str">
        <f t="shared" si="42"/>
        <v xml:space="preserve">Trapézio </v>
      </c>
      <c r="E196" s="11">
        <f t="shared" si="42"/>
        <v>0</v>
      </c>
      <c r="F196" s="11" t="str">
        <f t="shared" si="42"/>
        <v>Ombro (Cla/Acr)</v>
      </c>
      <c r="G196" s="11">
        <f t="shared" si="42"/>
        <v>0</v>
      </c>
      <c r="H196" s="12" t="str">
        <f t="shared" si="42"/>
        <v>Ombro (Esp)</v>
      </c>
      <c r="I196" s="11">
        <f t="shared" si="42"/>
        <v>0</v>
      </c>
      <c r="J196" s="12" t="str">
        <f t="shared" si="42"/>
        <v>Costa</v>
      </c>
      <c r="K196" s="11">
        <f t="shared" si="42"/>
        <v>0</v>
      </c>
      <c r="L196" s="12" t="str">
        <f t="shared" si="42"/>
        <v>Peito</v>
      </c>
      <c r="M196" s="11">
        <f t="shared" si="42"/>
        <v>0</v>
      </c>
      <c r="N196" s="12" t="str">
        <f t="shared" si="42"/>
        <v>Bíceps</v>
      </c>
      <c r="O196" s="11">
        <f t="shared" si="42"/>
        <v>0</v>
      </c>
      <c r="P196" s="12" t="str">
        <f t="shared" si="42"/>
        <v>Tríceps</v>
      </c>
      <c r="Q196" s="11">
        <f t="shared" si="42"/>
        <v>0</v>
      </c>
      <c r="R196" s="11" t="str">
        <f t="shared" si="42"/>
        <v>AnteBraço</v>
      </c>
      <c r="S196" s="11">
        <f t="shared" si="41"/>
        <v>0</v>
      </c>
      <c r="T196" s="11" t="str">
        <f t="shared" si="41"/>
        <v xml:space="preserve">Glúteo </v>
      </c>
      <c r="U196" s="11">
        <f t="shared" si="41"/>
        <v>0</v>
      </c>
      <c r="V196" s="12" t="str">
        <f t="shared" si="41"/>
        <v xml:space="preserve">Abdutor </v>
      </c>
      <c r="W196" s="11">
        <f t="shared" si="41"/>
        <v>0</v>
      </c>
      <c r="X196" s="12" t="str">
        <f t="shared" si="41"/>
        <v xml:space="preserve">Adutor </v>
      </c>
      <c r="Y196" s="11">
        <f t="shared" si="41"/>
        <v>0</v>
      </c>
      <c r="Z196" s="12" t="str">
        <f t="shared" si="41"/>
        <v>Coxa (Ant)</v>
      </c>
      <c r="AA196" s="11">
        <f t="shared" si="41"/>
        <v>0</v>
      </c>
      <c r="AB196" s="12" t="str">
        <f t="shared" si="41"/>
        <v>Coxa (Pos)</v>
      </c>
      <c r="AC196" s="11">
        <f t="shared" si="41"/>
        <v>0</v>
      </c>
      <c r="AD196" s="12" t="str">
        <f t="shared" si="41"/>
        <v>Perna</v>
      </c>
      <c r="AE196" s="11">
        <f t="shared" si="41"/>
        <v>0</v>
      </c>
      <c r="AF196" s="12" t="str">
        <f t="shared" si="41"/>
        <v>Abdominal</v>
      </c>
      <c r="AG196" s="11">
        <f t="shared" si="41"/>
        <v>0</v>
      </c>
    </row>
    <row r="197" spans="1:33" x14ac:dyDescent="0.25">
      <c r="A197" s="344"/>
      <c r="B197" s="11">
        <f t="shared" si="39"/>
        <v>0</v>
      </c>
      <c r="C197" s="11" t="str">
        <f t="shared" si="40"/>
        <v xml:space="preserve"> </v>
      </c>
      <c r="D197" s="11" t="str">
        <f t="shared" si="42"/>
        <v xml:space="preserve">Trapézio </v>
      </c>
      <c r="E197" s="11">
        <f t="shared" si="42"/>
        <v>0</v>
      </c>
      <c r="F197" s="11" t="str">
        <f t="shared" si="42"/>
        <v>Ombro (Cla/Acr)</v>
      </c>
      <c r="G197" s="11">
        <f t="shared" si="42"/>
        <v>0</v>
      </c>
      <c r="H197" s="12" t="str">
        <f t="shared" si="42"/>
        <v>Ombro (Esp)</v>
      </c>
      <c r="I197" s="11">
        <f t="shared" si="42"/>
        <v>0</v>
      </c>
      <c r="J197" s="12" t="str">
        <f t="shared" si="42"/>
        <v>Costa</v>
      </c>
      <c r="K197" s="11">
        <f t="shared" si="42"/>
        <v>0</v>
      </c>
      <c r="L197" s="12" t="str">
        <f t="shared" si="42"/>
        <v>Peito</v>
      </c>
      <c r="M197" s="11">
        <f t="shared" si="42"/>
        <v>0</v>
      </c>
      <c r="N197" s="12" t="str">
        <f t="shared" si="42"/>
        <v>Bíceps</v>
      </c>
      <c r="O197" s="11">
        <f t="shared" si="42"/>
        <v>0</v>
      </c>
      <c r="P197" s="12" t="str">
        <f t="shared" si="42"/>
        <v>Tríceps</v>
      </c>
      <c r="Q197" s="11">
        <f t="shared" si="42"/>
        <v>0</v>
      </c>
      <c r="R197" s="11" t="str">
        <f t="shared" si="42"/>
        <v>AnteBraço</v>
      </c>
      <c r="S197" s="11">
        <f t="shared" si="41"/>
        <v>0</v>
      </c>
      <c r="T197" s="11" t="str">
        <f t="shared" si="41"/>
        <v xml:space="preserve">Glúteo </v>
      </c>
      <c r="U197" s="11">
        <f t="shared" si="41"/>
        <v>0</v>
      </c>
      <c r="V197" s="12" t="str">
        <f t="shared" si="41"/>
        <v xml:space="preserve">Abdutor </v>
      </c>
      <c r="W197" s="11">
        <f t="shared" si="41"/>
        <v>0</v>
      </c>
      <c r="X197" s="12" t="str">
        <f t="shared" si="41"/>
        <v xml:space="preserve">Adutor </v>
      </c>
      <c r="Y197" s="11">
        <f t="shared" si="41"/>
        <v>0</v>
      </c>
      <c r="Z197" s="12" t="str">
        <f t="shared" si="41"/>
        <v>Coxa (Ant)</v>
      </c>
      <c r="AA197" s="11">
        <f t="shared" si="41"/>
        <v>0</v>
      </c>
      <c r="AB197" s="12" t="str">
        <f t="shared" si="41"/>
        <v>Coxa (Pos)</v>
      </c>
      <c r="AC197" s="11">
        <f t="shared" si="41"/>
        <v>0</v>
      </c>
      <c r="AD197" s="12" t="str">
        <f t="shared" si="41"/>
        <v>Perna</v>
      </c>
      <c r="AE197" s="11">
        <f t="shared" si="41"/>
        <v>0</v>
      </c>
      <c r="AF197" s="12" t="str">
        <f t="shared" si="41"/>
        <v>Abdominal</v>
      </c>
      <c r="AG197" s="11">
        <f t="shared" si="41"/>
        <v>0</v>
      </c>
    </row>
    <row r="198" spans="1:33" x14ac:dyDescent="0.25">
      <c r="A198" s="344"/>
      <c r="B198" s="11">
        <f t="shared" si="39"/>
        <v>0</v>
      </c>
      <c r="C198" s="11" t="str">
        <f t="shared" si="40"/>
        <v xml:space="preserve"> </v>
      </c>
      <c r="D198" s="11" t="str">
        <f t="shared" si="42"/>
        <v xml:space="preserve">Trapézio </v>
      </c>
      <c r="E198" s="11">
        <f t="shared" si="42"/>
        <v>0</v>
      </c>
      <c r="F198" s="11" t="str">
        <f t="shared" si="42"/>
        <v>Ombro (Cla/Acr)</v>
      </c>
      <c r="G198" s="11">
        <f t="shared" si="42"/>
        <v>0</v>
      </c>
      <c r="H198" s="12" t="str">
        <f t="shared" si="42"/>
        <v>Ombro (Esp)</v>
      </c>
      <c r="I198" s="11">
        <f t="shared" si="42"/>
        <v>0</v>
      </c>
      <c r="J198" s="12" t="str">
        <f t="shared" si="42"/>
        <v>Costa</v>
      </c>
      <c r="K198" s="11">
        <f t="shared" si="42"/>
        <v>0</v>
      </c>
      <c r="L198" s="12" t="str">
        <f t="shared" si="42"/>
        <v>Peito</v>
      </c>
      <c r="M198" s="11">
        <f t="shared" si="42"/>
        <v>0</v>
      </c>
      <c r="N198" s="12" t="str">
        <f t="shared" si="42"/>
        <v>Bíceps</v>
      </c>
      <c r="O198" s="11">
        <f t="shared" si="42"/>
        <v>0</v>
      </c>
      <c r="P198" s="12" t="str">
        <f t="shared" si="42"/>
        <v>Tríceps</v>
      </c>
      <c r="Q198" s="11">
        <f t="shared" si="42"/>
        <v>0</v>
      </c>
      <c r="R198" s="11" t="str">
        <f t="shared" si="42"/>
        <v>AnteBraço</v>
      </c>
      <c r="S198" s="11">
        <f t="shared" si="41"/>
        <v>0</v>
      </c>
      <c r="T198" s="11" t="str">
        <f t="shared" si="41"/>
        <v xml:space="preserve">Glúteo </v>
      </c>
      <c r="U198" s="11">
        <f t="shared" si="41"/>
        <v>0</v>
      </c>
      <c r="V198" s="12" t="str">
        <f t="shared" si="41"/>
        <v xml:space="preserve">Abdutor </v>
      </c>
      <c r="W198" s="11">
        <f t="shared" si="41"/>
        <v>0</v>
      </c>
      <c r="X198" s="12" t="str">
        <f t="shared" si="41"/>
        <v xml:space="preserve">Adutor </v>
      </c>
      <c r="Y198" s="11">
        <f t="shared" si="41"/>
        <v>0</v>
      </c>
      <c r="Z198" s="12" t="str">
        <f t="shared" si="41"/>
        <v>Coxa (Ant)</v>
      </c>
      <c r="AA198" s="11">
        <f t="shared" si="41"/>
        <v>0</v>
      </c>
      <c r="AB198" s="12" t="str">
        <f t="shared" si="41"/>
        <v>Coxa (Pos)</v>
      </c>
      <c r="AC198" s="11">
        <f t="shared" si="41"/>
        <v>0</v>
      </c>
      <c r="AD198" s="12" t="str">
        <f t="shared" si="41"/>
        <v>Perna</v>
      </c>
      <c r="AE198" s="11">
        <f t="shared" si="41"/>
        <v>0</v>
      </c>
      <c r="AF198" s="12" t="str">
        <f t="shared" si="41"/>
        <v>Abdominal</v>
      </c>
      <c r="AG198" s="11">
        <f t="shared" si="41"/>
        <v>0</v>
      </c>
    </row>
    <row r="199" spans="1:33" x14ac:dyDescent="0.25">
      <c r="A199" s="344"/>
      <c r="B199" s="11">
        <f t="shared" si="39"/>
        <v>0</v>
      </c>
      <c r="C199" s="11" t="str">
        <f t="shared" si="40"/>
        <v xml:space="preserve"> </v>
      </c>
      <c r="D199" s="11" t="str">
        <f t="shared" si="42"/>
        <v xml:space="preserve">Trapézio </v>
      </c>
      <c r="E199" s="11">
        <f t="shared" si="42"/>
        <v>0</v>
      </c>
      <c r="F199" s="11" t="str">
        <f t="shared" si="42"/>
        <v>Ombro (Cla/Acr)</v>
      </c>
      <c r="G199" s="11">
        <f t="shared" si="42"/>
        <v>0</v>
      </c>
      <c r="H199" s="12" t="str">
        <f t="shared" si="42"/>
        <v>Ombro (Esp)</v>
      </c>
      <c r="I199" s="11">
        <f t="shared" si="42"/>
        <v>0</v>
      </c>
      <c r="J199" s="12" t="str">
        <f t="shared" si="42"/>
        <v>Costa</v>
      </c>
      <c r="K199" s="11">
        <f t="shared" si="42"/>
        <v>0</v>
      </c>
      <c r="L199" s="12" t="str">
        <f t="shared" si="42"/>
        <v>Peito</v>
      </c>
      <c r="M199" s="11">
        <f t="shared" si="42"/>
        <v>0</v>
      </c>
      <c r="N199" s="12" t="str">
        <f t="shared" si="42"/>
        <v>Bíceps</v>
      </c>
      <c r="O199" s="11">
        <f t="shared" si="42"/>
        <v>0</v>
      </c>
      <c r="P199" s="12" t="str">
        <f t="shared" si="42"/>
        <v>Tríceps</v>
      </c>
      <c r="Q199" s="11">
        <f t="shared" si="42"/>
        <v>0</v>
      </c>
      <c r="R199" s="11" t="str">
        <f t="shared" si="42"/>
        <v>AnteBraço</v>
      </c>
      <c r="S199" s="11">
        <f t="shared" si="41"/>
        <v>0</v>
      </c>
      <c r="T199" s="11" t="str">
        <f t="shared" si="41"/>
        <v xml:space="preserve">Glúteo </v>
      </c>
      <c r="U199" s="11">
        <f t="shared" si="41"/>
        <v>0</v>
      </c>
      <c r="V199" s="12" t="str">
        <f t="shared" si="41"/>
        <v xml:space="preserve">Abdutor </v>
      </c>
      <c r="W199" s="11">
        <f t="shared" si="41"/>
        <v>0</v>
      </c>
      <c r="X199" s="12" t="str">
        <f t="shared" si="41"/>
        <v xml:space="preserve">Adutor </v>
      </c>
      <c r="Y199" s="11">
        <f t="shared" si="41"/>
        <v>0</v>
      </c>
      <c r="Z199" s="12" t="str">
        <f t="shared" si="41"/>
        <v>Coxa (Ant)</v>
      </c>
      <c r="AA199" s="11">
        <f t="shared" si="41"/>
        <v>0</v>
      </c>
      <c r="AB199" s="12" t="str">
        <f t="shared" si="41"/>
        <v>Coxa (Pos)</v>
      </c>
      <c r="AC199" s="11">
        <f t="shared" si="41"/>
        <v>0</v>
      </c>
      <c r="AD199" s="12" t="str">
        <f t="shared" si="41"/>
        <v>Perna</v>
      </c>
      <c r="AE199" s="11">
        <f t="shared" si="41"/>
        <v>0</v>
      </c>
      <c r="AF199" s="12" t="str">
        <f t="shared" si="41"/>
        <v>Abdominal</v>
      </c>
      <c r="AG199" s="11">
        <f t="shared" si="41"/>
        <v>0</v>
      </c>
    </row>
    <row r="200" spans="1:33" x14ac:dyDescent="0.25">
      <c r="A200" s="344"/>
      <c r="B200" s="11">
        <f t="shared" si="39"/>
        <v>0</v>
      </c>
      <c r="C200" s="11" t="str">
        <f t="shared" si="40"/>
        <v xml:space="preserve"> </v>
      </c>
      <c r="D200" s="11" t="str">
        <f t="shared" si="42"/>
        <v xml:space="preserve">Trapézio </v>
      </c>
      <c r="E200" s="11">
        <f t="shared" si="42"/>
        <v>0</v>
      </c>
      <c r="F200" s="11" t="str">
        <f t="shared" si="42"/>
        <v>Ombro (Cla/Acr)</v>
      </c>
      <c r="G200" s="11">
        <f t="shared" si="42"/>
        <v>0</v>
      </c>
      <c r="H200" s="12" t="str">
        <f t="shared" si="42"/>
        <v>Ombro (Esp)</v>
      </c>
      <c r="I200" s="11">
        <f t="shared" si="42"/>
        <v>0</v>
      </c>
      <c r="J200" s="12" t="str">
        <f t="shared" si="42"/>
        <v>Costa</v>
      </c>
      <c r="K200" s="11">
        <f t="shared" si="42"/>
        <v>0</v>
      </c>
      <c r="L200" s="12" t="str">
        <f t="shared" si="42"/>
        <v>Peito</v>
      </c>
      <c r="M200" s="11">
        <f t="shared" si="42"/>
        <v>0</v>
      </c>
      <c r="N200" s="12" t="str">
        <f t="shared" si="42"/>
        <v>Bíceps</v>
      </c>
      <c r="O200" s="11">
        <f t="shared" si="42"/>
        <v>0</v>
      </c>
      <c r="P200" s="12" t="str">
        <f t="shared" si="42"/>
        <v>Tríceps</v>
      </c>
      <c r="Q200" s="11">
        <f t="shared" si="42"/>
        <v>0</v>
      </c>
      <c r="R200" s="11" t="str">
        <f t="shared" si="42"/>
        <v>AnteBraço</v>
      </c>
      <c r="S200" s="11">
        <f t="shared" si="41"/>
        <v>0</v>
      </c>
      <c r="T200" s="11" t="str">
        <f t="shared" si="41"/>
        <v xml:space="preserve">Glúteo </v>
      </c>
      <c r="U200" s="11">
        <f t="shared" si="41"/>
        <v>0</v>
      </c>
      <c r="V200" s="12" t="str">
        <f t="shared" si="41"/>
        <v xml:space="preserve">Abdutor </v>
      </c>
      <c r="W200" s="11">
        <f t="shared" si="41"/>
        <v>0</v>
      </c>
      <c r="X200" s="12" t="str">
        <f t="shared" si="41"/>
        <v xml:space="preserve">Adutor </v>
      </c>
      <c r="Y200" s="11">
        <f t="shared" si="41"/>
        <v>0</v>
      </c>
      <c r="Z200" s="12" t="str">
        <f t="shared" si="41"/>
        <v>Coxa (Ant)</v>
      </c>
      <c r="AA200" s="11">
        <f t="shared" si="41"/>
        <v>0</v>
      </c>
      <c r="AB200" s="12" t="str">
        <f t="shared" si="41"/>
        <v>Coxa (Pos)</v>
      </c>
      <c r="AC200" s="11">
        <f t="shared" si="41"/>
        <v>0</v>
      </c>
      <c r="AD200" s="12" t="str">
        <f t="shared" si="41"/>
        <v>Perna</v>
      </c>
      <c r="AE200" s="11">
        <f t="shared" si="41"/>
        <v>0</v>
      </c>
      <c r="AF200" s="12" t="str">
        <f t="shared" si="41"/>
        <v>Abdominal</v>
      </c>
      <c r="AG200" s="11">
        <f t="shared" si="41"/>
        <v>0</v>
      </c>
    </row>
    <row r="201" spans="1:3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  <row r="202" spans="1:33" x14ac:dyDescent="0.25">
      <c r="A202" s="11" t="s">
        <v>40</v>
      </c>
      <c r="B202" s="11" t="s">
        <v>41</v>
      </c>
      <c r="C202" s="11"/>
      <c r="D202" s="341" t="str">
        <f>D182</f>
        <v xml:space="preserve">Trapézio </v>
      </c>
      <c r="E202" s="341"/>
      <c r="F202" s="341" t="str">
        <f>F182</f>
        <v>Ombro (Cla/Acr)</v>
      </c>
      <c r="G202" s="341"/>
      <c r="H202" s="341" t="str">
        <f>H182</f>
        <v>Ombro (Esp)</v>
      </c>
      <c r="I202" s="341"/>
      <c r="J202" s="341" t="str">
        <f>J182</f>
        <v>Costa</v>
      </c>
      <c r="K202" s="341"/>
      <c r="L202" s="341" t="str">
        <f>L182</f>
        <v>Peito</v>
      </c>
      <c r="M202" s="341"/>
      <c r="N202" s="341" t="str">
        <f>N182</f>
        <v>Bíceps</v>
      </c>
      <c r="O202" s="341"/>
      <c r="P202" s="341" t="str">
        <f>P182</f>
        <v>Tríceps</v>
      </c>
      <c r="Q202" s="341"/>
      <c r="R202" s="341" t="str">
        <f>R182</f>
        <v>AnteBraço</v>
      </c>
      <c r="S202" s="341"/>
      <c r="T202" s="341" t="str">
        <f>T182</f>
        <v xml:space="preserve">Glúteo </v>
      </c>
      <c r="U202" s="341"/>
      <c r="V202" s="341" t="str">
        <f>V182</f>
        <v xml:space="preserve">Abdutor </v>
      </c>
      <c r="W202" s="341"/>
      <c r="X202" s="341" t="str">
        <f>X182</f>
        <v xml:space="preserve">Adutor </v>
      </c>
      <c r="Y202" s="341"/>
      <c r="Z202" s="341" t="str">
        <f>Z182</f>
        <v>Coxa (Ant)</v>
      </c>
      <c r="AA202" s="341"/>
      <c r="AB202" s="341" t="str">
        <f>AB182</f>
        <v>Coxa (Pos)</v>
      </c>
      <c r="AC202" s="341"/>
      <c r="AD202" s="341" t="str">
        <f>AD182</f>
        <v>Perna</v>
      </c>
      <c r="AE202" s="341"/>
      <c r="AF202" s="341" t="str">
        <f>AF182</f>
        <v>Abdominal</v>
      </c>
      <c r="AG202" s="341"/>
    </row>
    <row r="203" spans="1:33" x14ac:dyDescent="0.25">
      <c r="A203" s="11"/>
      <c r="B203" s="343">
        <f>Planilha!D185</f>
        <v>0</v>
      </c>
      <c r="C203" s="343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</row>
    <row r="204" spans="1:33" x14ac:dyDescent="0.25">
      <c r="A204" s="344">
        <v>11</v>
      </c>
      <c r="B204" s="11">
        <f>B203</f>
        <v>0</v>
      </c>
      <c r="C204" s="11" t="str">
        <f>IF(AND(B204=D204),E204,IF(AND(B204=F204),G204,IF(AND(B204=H204),I204,IF(AND(B204=J204),K204,IF(AND(B204=L204),M204,IF(AND(B204=N204),O204,IF(AND(B204=P204),Q204,IF(AND(B204=R204),S204,IF(AND(B204=T204),U204,IF(AND(B204=V204),W204,IF(AND(B204=X204),Y204,IF(AND(B204=Z204),AA204,IF(AND(B204=AB204),AC204,IF(AND(B204=AD204),AE204,IF(AND(B204=AF204),AG204," ")))))))))))))))</f>
        <v xml:space="preserve"> </v>
      </c>
      <c r="D204" s="11" t="str">
        <f t="shared" ref="D204:AG212" si="43">D184</f>
        <v xml:space="preserve">Trapézio </v>
      </c>
      <c r="E204" s="11" t="str">
        <f t="shared" si="43"/>
        <v>Elevação de ombros</v>
      </c>
      <c r="F204" s="11" t="str">
        <f t="shared" si="43"/>
        <v>Ombro (Cla/Acr)</v>
      </c>
      <c r="G204" s="11" t="str">
        <f t="shared" si="43"/>
        <v>Desenvolvimento</v>
      </c>
      <c r="H204" s="12" t="str">
        <f t="shared" si="43"/>
        <v>Ombro (Esp)</v>
      </c>
      <c r="I204" s="11" t="str">
        <f t="shared" si="43"/>
        <v>Voador inv.</v>
      </c>
      <c r="J204" s="12" t="str">
        <f t="shared" si="43"/>
        <v>Costa</v>
      </c>
      <c r="K204" s="11" t="str">
        <f t="shared" si="43"/>
        <v>Puxada à frente</v>
      </c>
      <c r="L204" s="12" t="str">
        <f t="shared" si="43"/>
        <v>Peito</v>
      </c>
      <c r="M204" s="11" t="str">
        <f t="shared" si="43"/>
        <v>Supino</v>
      </c>
      <c r="N204" s="12" t="str">
        <f t="shared" si="43"/>
        <v>Bíceps</v>
      </c>
      <c r="O204" s="11" t="str">
        <f t="shared" si="43"/>
        <v>Rosca direta</v>
      </c>
      <c r="P204" s="12" t="str">
        <f t="shared" si="43"/>
        <v>Tríceps</v>
      </c>
      <c r="Q204" s="11" t="str">
        <f t="shared" si="43"/>
        <v>Rosca testa</v>
      </c>
      <c r="R204" s="11" t="str">
        <f t="shared" si="43"/>
        <v>AnteBraço</v>
      </c>
      <c r="S204" s="11" t="str">
        <f t="shared" si="43"/>
        <v>Rosca punho</v>
      </c>
      <c r="T204" s="11" t="str">
        <f t="shared" si="43"/>
        <v xml:space="preserve">Glúteo </v>
      </c>
      <c r="U204" s="11" t="str">
        <f t="shared" si="43"/>
        <v>Glúteo em pé</v>
      </c>
      <c r="V204" s="12" t="str">
        <f t="shared" si="43"/>
        <v xml:space="preserve">Abdutor </v>
      </c>
      <c r="W204" s="11" t="str">
        <f t="shared" si="43"/>
        <v>Abdutor maq.</v>
      </c>
      <c r="X204" s="12" t="str">
        <f t="shared" si="43"/>
        <v xml:space="preserve">Adutor </v>
      </c>
      <c r="Y204" s="11" t="str">
        <f t="shared" si="43"/>
        <v>Adutor maq</v>
      </c>
      <c r="Z204" s="12" t="str">
        <f t="shared" si="43"/>
        <v>Coxa (Ant)</v>
      </c>
      <c r="AA204" s="11" t="str">
        <f t="shared" si="43"/>
        <v>Agachamento</v>
      </c>
      <c r="AB204" s="12" t="str">
        <f t="shared" si="43"/>
        <v>Coxa (Pos)</v>
      </c>
      <c r="AC204" s="11" t="str">
        <f t="shared" si="43"/>
        <v>Stiff</v>
      </c>
      <c r="AD204" s="12" t="str">
        <f t="shared" si="43"/>
        <v>Perna</v>
      </c>
      <c r="AE204" s="11" t="str">
        <f t="shared" si="43"/>
        <v>Gêmeos em pé</v>
      </c>
      <c r="AF204" s="12" t="str">
        <f t="shared" si="43"/>
        <v>Abdominal</v>
      </c>
      <c r="AG204" s="11" t="str">
        <f t="shared" si="43"/>
        <v>Elevação de pernas</v>
      </c>
    </row>
    <row r="205" spans="1:33" x14ac:dyDescent="0.25">
      <c r="A205" s="344"/>
      <c r="B205" s="11">
        <f t="shared" ref="B205:B220" si="44">B204</f>
        <v>0</v>
      </c>
      <c r="C205" s="11" t="str">
        <f t="shared" ref="C205:C220" si="45">IF(AND(B205=D205),E205,IF(AND(B205=F205),G205,IF(AND(B205=H205),I205,IF(AND(B205=J205),K205,IF(AND(B205=L205),M205,IF(AND(B205=N205),O205,IF(AND(B205=P205),Q205,IF(AND(B205=R205),S205,IF(AND(B205=T205),U205,IF(AND(B205=V205),W205,IF(AND(B205=X205),Y205,IF(AND(B205=Z205),AA205,IF(AND(B205=AB205),AC205,IF(AND(B205=AD205),AE205,IF(AND(B205=AF205),AG205," ")))))))))))))))</f>
        <v xml:space="preserve"> </v>
      </c>
      <c r="D205" s="11" t="str">
        <f t="shared" si="43"/>
        <v xml:space="preserve">Trapézio </v>
      </c>
      <c r="E205" s="11" t="str">
        <f t="shared" si="43"/>
        <v>Remada alta</v>
      </c>
      <c r="F205" s="11" t="str">
        <f t="shared" si="43"/>
        <v>Ombro (Cla/Acr)</v>
      </c>
      <c r="G205" s="11" t="str">
        <f t="shared" si="43"/>
        <v>Levantamento lateral</v>
      </c>
      <c r="H205" s="12" t="str">
        <f t="shared" si="43"/>
        <v>Ombro (Esp)</v>
      </c>
      <c r="I205" s="11" t="str">
        <f t="shared" si="43"/>
        <v>Crucifixo inv.</v>
      </c>
      <c r="J205" s="12" t="str">
        <f t="shared" si="43"/>
        <v>Costa</v>
      </c>
      <c r="K205" s="11" t="str">
        <f t="shared" si="43"/>
        <v>Remada sentada</v>
      </c>
      <c r="L205" s="12" t="str">
        <f t="shared" si="43"/>
        <v>Peito</v>
      </c>
      <c r="M205" s="11" t="str">
        <f t="shared" si="43"/>
        <v>Supino inclinado</v>
      </c>
      <c r="N205" s="12" t="str">
        <f t="shared" si="43"/>
        <v>Bíceps</v>
      </c>
      <c r="O205" s="11" t="str">
        <f t="shared" si="43"/>
        <v>Rosca alternada</v>
      </c>
      <c r="P205" s="12" t="str">
        <f t="shared" si="43"/>
        <v>Tríceps</v>
      </c>
      <c r="Q205" s="11" t="str">
        <f t="shared" si="43"/>
        <v>Rosca francesa</v>
      </c>
      <c r="R205" s="11" t="str">
        <f t="shared" si="43"/>
        <v>AnteBraço</v>
      </c>
      <c r="S205" s="11" t="str">
        <f t="shared" si="43"/>
        <v>Rosca punho inv.</v>
      </c>
      <c r="T205" s="11" t="str">
        <f t="shared" si="43"/>
        <v xml:space="preserve">Glúteo </v>
      </c>
      <c r="U205" s="11" t="str">
        <f t="shared" si="43"/>
        <v>Glúteo 4 apoios</v>
      </c>
      <c r="V205" s="12" t="str">
        <f t="shared" si="43"/>
        <v xml:space="preserve">Abdutor </v>
      </c>
      <c r="W205" s="11" t="str">
        <f t="shared" si="43"/>
        <v>Abdutor apo.</v>
      </c>
      <c r="X205" s="12" t="str">
        <f t="shared" si="43"/>
        <v xml:space="preserve">Adutor </v>
      </c>
      <c r="Y205" s="11" t="str">
        <f t="shared" si="43"/>
        <v>Adutor apo.</v>
      </c>
      <c r="Z205" s="12" t="str">
        <f t="shared" si="43"/>
        <v>Coxa (Ant)</v>
      </c>
      <c r="AA205" s="11" t="str">
        <f t="shared" si="43"/>
        <v>Agachamento hack</v>
      </c>
      <c r="AB205" s="12" t="str">
        <f t="shared" si="43"/>
        <v>Coxa (Pos)</v>
      </c>
      <c r="AC205" s="11" t="str">
        <f t="shared" si="43"/>
        <v>Flexão de perna</v>
      </c>
      <c r="AD205" s="12" t="str">
        <f t="shared" si="43"/>
        <v>Perna</v>
      </c>
      <c r="AE205" s="11" t="str">
        <f t="shared" si="43"/>
        <v>Gêmeos sentado</v>
      </c>
      <c r="AF205" s="12" t="str">
        <f t="shared" si="43"/>
        <v>Abdominal</v>
      </c>
      <c r="AG205" s="11" t="str">
        <f t="shared" si="43"/>
        <v>Supra-abdominal</v>
      </c>
    </row>
    <row r="206" spans="1:33" x14ac:dyDescent="0.25">
      <c r="A206" s="344"/>
      <c r="B206" s="11">
        <f t="shared" si="44"/>
        <v>0</v>
      </c>
      <c r="C206" s="11" t="str">
        <f t="shared" si="45"/>
        <v xml:space="preserve"> </v>
      </c>
      <c r="D206" s="11" t="str">
        <f t="shared" si="43"/>
        <v xml:space="preserve">Trapézio </v>
      </c>
      <c r="E206" s="11">
        <f t="shared" si="43"/>
        <v>0</v>
      </c>
      <c r="F206" s="11" t="str">
        <f t="shared" si="43"/>
        <v>Ombro (Cla/Acr)</v>
      </c>
      <c r="G206" s="11" t="str">
        <f t="shared" si="43"/>
        <v>Elevação frontal</v>
      </c>
      <c r="H206" s="12" t="str">
        <f t="shared" si="43"/>
        <v>Ombro (Esp)</v>
      </c>
      <c r="I206" s="11">
        <f t="shared" si="43"/>
        <v>0</v>
      </c>
      <c r="J206" s="12" t="str">
        <f t="shared" si="43"/>
        <v>Costa</v>
      </c>
      <c r="K206" s="11" t="str">
        <f t="shared" si="43"/>
        <v>Remada unilteral</v>
      </c>
      <c r="L206" s="12" t="str">
        <f t="shared" si="43"/>
        <v>Peito</v>
      </c>
      <c r="M206" s="11" t="str">
        <f t="shared" si="43"/>
        <v>Supino declinado</v>
      </c>
      <c r="N206" s="12" t="str">
        <f t="shared" si="43"/>
        <v>Bíceps</v>
      </c>
      <c r="O206" s="11" t="str">
        <f t="shared" si="43"/>
        <v>Rosca concentrada</v>
      </c>
      <c r="P206" s="12" t="str">
        <f t="shared" si="43"/>
        <v>Tríceps</v>
      </c>
      <c r="Q206" s="11" t="str">
        <f t="shared" si="43"/>
        <v>Extensão de cotovelo (cabo)</v>
      </c>
      <c r="R206" s="11" t="str">
        <f t="shared" si="43"/>
        <v>AnteBraço</v>
      </c>
      <c r="S206" s="11" t="str">
        <f t="shared" si="43"/>
        <v>Rosca direta peg. pro.</v>
      </c>
      <c r="T206" s="11" t="str">
        <f t="shared" si="43"/>
        <v xml:space="preserve">Glúteo </v>
      </c>
      <c r="U206" s="11">
        <f t="shared" si="43"/>
        <v>0</v>
      </c>
      <c r="V206" s="12" t="str">
        <f t="shared" si="43"/>
        <v xml:space="preserve">Abdutor </v>
      </c>
      <c r="W206" s="11" t="str">
        <f t="shared" si="43"/>
        <v>Abdutor cabo</v>
      </c>
      <c r="X206" s="12" t="str">
        <f t="shared" si="43"/>
        <v xml:space="preserve">Adutor </v>
      </c>
      <c r="Y206" s="11" t="str">
        <f t="shared" si="43"/>
        <v>Adutor cabo</v>
      </c>
      <c r="Z206" s="12" t="str">
        <f t="shared" si="43"/>
        <v>Coxa (Ant)</v>
      </c>
      <c r="AA206" s="11" t="str">
        <f t="shared" si="43"/>
        <v>Extensão de perna</v>
      </c>
      <c r="AB206" s="12" t="str">
        <f t="shared" si="43"/>
        <v>Coxa (Pos)</v>
      </c>
      <c r="AC206" s="11" t="str">
        <f t="shared" si="43"/>
        <v>Flexora em pé</v>
      </c>
      <c r="AD206" s="12" t="str">
        <f t="shared" si="43"/>
        <v>Perna</v>
      </c>
      <c r="AE206" s="11" t="str">
        <f t="shared" si="43"/>
        <v>Burrinho maq.</v>
      </c>
      <c r="AF206" s="12" t="str">
        <f t="shared" si="43"/>
        <v>Abdominal</v>
      </c>
      <c r="AG206" s="11" t="str">
        <f t="shared" si="43"/>
        <v>Flexão lateral</v>
      </c>
    </row>
    <row r="207" spans="1:33" x14ac:dyDescent="0.25">
      <c r="A207" s="344"/>
      <c r="B207" s="11">
        <f t="shared" si="44"/>
        <v>0</v>
      </c>
      <c r="C207" s="11" t="str">
        <f t="shared" si="45"/>
        <v xml:space="preserve"> </v>
      </c>
      <c r="D207" s="11" t="str">
        <f t="shared" si="43"/>
        <v xml:space="preserve">Trapézio </v>
      </c>
      <c r="E207" s="11">
        <f t="shared" si="43"/>
        <v>0</v>
      </c>
      <c r="F207" s="11" t="str">
        <f t="shared" si="43"/>
        <v>Ombro (Cla/Acr)</v>
      </c>
      <c r="G207" s="11">
        <f t="shared" si="43"/>
        <v>0</v>
      </c>
      <c r="H207" s="12" t="str">
        <f t="shared" si="43"/>
        <v>Ombro (Esp)</v>
      </c>
      <c r="I207" s="11">
        <f t="shared" si="43"/>
        <v>0</v>
      </c>
      <c r="J207" s="12" t="str">
        <f t="shared" si="43"/>
        <v>Costa</v>
      </c>
      <c r="K207" s="11" t="str">
        <f t="shared" si="43"/>
        <v>Remada curvada</v>
      </c>
      <c r="L207" s="12" t="str">
        <f t="shared" si="43"/>
        <v>Peito</v>
      </c>
      <c r="M207" s="11" t="str">
        <f t="shared" si="43"/>
        <v>Crucifixo</v>
      </c>
      <c r="N207" s="12" t="str">
        <f t="shared" si="43"/>
        <v>Bíceps</v>
      </c>
      <c r="O207" s="11" t="str">
        <f t="shared" si="43"/>
        <v>Rosca scott</v>
      </c>
      <c r="P207" s="12" t="str">
        <f t="shared" si="43"/>
        <v>Tríceps</v>
      </c>
      <c r="Q207" s="11">
        <f t="shared" si="43"/>
        <v>0</v>
      </c>
      <c r="R207" s="11" t="str">
        <f t="shared" si="43"/>
        <v>AnteBraço</v>
      </c>
      <c r="S207" s="11" t="str">
        <f t="shared" si="43"/>
        <v>Extensão de cotovelo</v>
      </c>
      <c r="T207" s="11" t="str">
        <f t="shared" si="43"/>
        <v xml:space="preserve">Glúteo </v>
      </c>
      <c r="U207" s="11">
        <f t="shared" si="43"/>
        <v>0</v>
      </c>
      <c r="V207" s="12" t="str">
        <f t="shared" si="43"/>
        <v xml:space="preserve">Abdutor </v>
      </c>
      <c r="W207" s="11">
        <f t="shared" si="43"/>
        <v>0</v>
      </c>
      <c r="X207" s="12" t="str">
        <f t="shared" si="43"/>
        <v xml:space="preserve">Adutor </v>
      </c>
      <c r="Y207" s="11">
        <f t="shared" si="43"/>
        <v>0</v>
      </c>
      <c r="Z207" s="12" t="str">
        <f t="shared" si="43"/>
        <v>Coxa (Ant)</v>
      </c>
      <c r="AA207" s="11" t="str">
        <f t="shared" si="43"/>
        <v>Leg press</v>
      </c>
      <c r="AB207" s="12" t="str">
        <f t="shared" si="43"/>
        <v>Coxa (Pos)</v>
      </c>
      <c r="AC207" s="11" t="str">
        <f t="shared" si="43"/>
        <v>Flexora sentado</v>
      </c>
      <c r="AD207" s="12" t="str">
        <f t="shared" si="43"/>
        <v>Perna</v>
      </c>
      <c r="AE207" s="11" t="str">
        <f t="shared" si="43"/>
        <v>Tibial</v>
      </c>
      <c r="AF207" s="12" t="str">
        <f t="shared" si="43"/>
        <v>Abdominal</v>
      </c>
      <c r="AG207" s="11">
        <f t="shared" si="43"/>
        <v>0</v>
      </c>
    </row>
    <row r="208" spans="1:33" x14ac:dyDescent="0.25">
      <c r="A208" s="344"/>
      <c r="B208" s="11">
        <f t="shared" si="44"/>
        <v>0</v>
      </c>
      <c r="C208" s="11" t="str">
        <f t="shared" si="45"/>
        <v xml:space="preserve"> </v>
      </c>
      <c r="D208" s="11" t="str">
        <f t="shared" si="43"/>
        <v xml:space="preserve">Trapézio </v>
      </c>
      <c r="E208" s="11">
        <f t="shared" si="43"/>
        <v>0</v>
      </c>
      <c r="F208" s="11" t="str">
        <f t="shared" si="43"/>
        <v>Ombro (Cla/Acr)</v>
      </c>
      <c r="G208" s="11">
        <f t="shared" si="43"/>
        <v>0</v>
      </c>
      <c r="H208" s="12" t="str">
        <f t="shared" si="43"/>
        <v>Ombro (Esp)</v>
      </c>
      <c r="I208" s="11">
        <f t="shared" si="43"/>
        <v>0</v>
      </c>
      <c r="J208" s="12" t="str">
        <f t="shared" si="43"/>
        <v>Costa</v>
      </c>
      <c r="K208" s="11" t="str">
        <f t="shared" si="43"/>
        <v>Levantamento terra</v>
      </c>
      <c r="L208" s="12" t="str">
        <f t="shared" si="43"/>
        <v>Peito</v>
      </c>
      <c r="M208" s="11" t="str">
        <f t="shared" si="43"/>
        <v>Cross over</v>
      </c>
      <c r="N208" s="12" t="str">
        <f t="shared" si="43"/>
        <v>Bíceps</v>
      </c>
      <c r="O208" s="11">
        <f t="shared" si="43"/>
        <v>0</v>
      </c>
      <c r="P208" s="12" t="str">
        <f t="shared" si="43"/>
        <v>Tríceps</v>
      </c>
      <c r="Q208" s="11">
        <f t="shared" si="43"/>
        <v>0</v>
      </c>
      <c r="R208" s="11" t="str">
        <f t="shared" si="43"/>
        <v>AnteBraço</v>
      </c>
      <c r="S208" s="11" t="str">
        <f t="shared" si="43"/>
        <v>Extensão cot. uni.</v>
      </c>
      <c r="T208" s="11" t="str">
        <f t="shared" si="43"/>
        <v xml:space="preserve">Glúteo </v>
      </c>
      <c r="U208" s="11">
        <f t="shared" si="43"/>
        <v>0</v>
      </c>
      <c r="V208" s="12" t="str">
        <f t="shared" si="43"/>
        <v xml:space="preserve">Abdutor </v>
      </c>
      <c r="W208" s="11">
        <f t="shared" si="43"/>
        <v>0</v>
      </c>
      <c r="X208" s="12" t="str">
        <f t="shared" si="43"/>
        <v xml:space="preserve">Adutor </v>
      </c>
      <c r="Y208" s="11">
        <f t="shared" si="43"/>
        <v>0</v>
      </c>
      <c r="Z208" s="12" t="str">
        <f t="shared" si="43"/>
        <v>Coxa (Ant)</v>
      </c>
      <c r="AA208" s="11" t="str">
        <f t="shared" si="43"/>
        <v>Avanço</v>
      </c>
      <c r="AB208" s="12" t="str">
        <f t="shared" si="43"/>
        <v>Coxa (Pos)</v>
      </c>
      <c r="AC208" s="11">
        <f t="shared" si="43"/>
        <v>0</v>
      </c>
      <c r="AD208" s="12" t="str">
        <f t="shared" si="43"/>
        <v>Perna</v>
      </c>
      <c r="AE208" s="11">
        <f t="shared" si="43"/>
        <v>0</v>
      </c>
      <c r="AF208" s="12" t="str">
        <f t="shared" si="43"/>
        <v>Abdominal</v>
      </c>
      <c r="AG208" s="11">
        <f t="shared" si="43"/>
        <v>0</v>
      </c>
    </row>
    <row r="209" spans="1:33" x14ac:dyDescent="0.25">
      <c r="A209" s="344"/>
      <c r="B209" s="11">
        <f t="shared" si="44"/>
        <v>0</v>
      </c>
      <c r="C209" s="11" t="str">
        <f t="shared" si="45"/>
        <v xml:space="preserve"> </v>
      </c>
      <c r="D209" s="11" t="str">
        <f t="shared" si="43"/>
        <v xml:space="preserve">Trapézio </v>
      </c>
      <c r="E209" s="11">
        <f t="shared" si="43"/>
        <v>0</v>
      </c>
      <c r="F209" s="11" t="str">
        <f t="shared" si="43"/>
        <v>Ombro (Cla/Acr)</v>
      </c>
      <c r="G209" s="11">
        <f t="shared" si="43"/>
        <v>0</v>
      </c>
      <c r="H209" s="12" t="str">
        <f t="shared" si="43"/>
        <v>Ombro (Esp)</v>
      </c>
      <c r="I209" s="11">
        <f t="shared" si="43"/>
        <v>0</v>
      </c>
      <c r="J209" s="12" t="str">
        <f t="shared" si="43"/>
        <v>Costa</v>
      </c>
      <c r="K209" s="11" t="str">
        <f t="shared" si="43"/>
        <v>Hiperextensão</v>
      </c>
      <c r="L209" s="12" t="str">
        <f t="shared" si="43"/>
        <v>Peito</v>
      </c>
      <c r="M209" s="11" t="str">
        <f t="shared" si="43"/>
        <v>Voador</v>
      </c>
      <c r="N209" s="12" t="str">
        <f t="shared" si="43"/>
        <v>Bíceps</v>
      </c>
      <c r="O209" s="11">
        <f t="shared" si="43"/>
        <v>0</v>
      </c>
      <c r="P209" s="12" t="str">
        <f t="shared" si="43"/>
        <v>Tríceps</v>
      </c>
      <c r="Q209" s="11">
        <f t="shared" si="43"/>
        <v>0</v>
      </c>
      <c r="R209" s="11" t="str">
        <f t="shared" si="43"/>
        <v>AnteBraço</v>
      </c>
      <c r="S209" s="11" t="str">
        <f t="shared" si="43"/>
        <v>Tríceps uni. Curvado</v>
      </c>
      <c r="T209" s="11" t="str">
        <f t="shared" si="43"/>
        <v xml:space="preserve">Glúteo </v>
      </c>
      <c r="U209" s="11">
        <f t="shared" si="43"/>
        <v>0</v>
      </c>
      <c r="V209" s="12" t="str">
        <f t="shared" si="43"/>
        <v xml:space="preserve">Abdutor </v>
      </c>
      <c r="W209" s="11">
        <f t="shared" si="43"/>
        <v>0</v>
      </c>
      <c r="X209" s="12" t="str">
        <f t="shared" si="43"/>
        <v xml:space="preserve">Adutor </v>
      </c>
      <c r="Y209" s="11">
        <f t="shared" si="43"/>
        <v>0</v>
      </c>
      <c r="Z209" s="12" t="str">
        <f t="shared" si="43"/>
        <v>Coxa (Ant)</v>
      </c>
      <c r="AA209" s="11">
        <f t="shared" si="43"/>
        <v>0</v>
      </c>
      <c r="AB209" s="12" t="str">
        <f t="shared" si="43"/>
        <v>Coxa (Pos)</v>
      </c>
      <c r="AC209" s="11">
        <f t="shared" si="43"/>
        <v>0</v>
      </c>
      <c r="AD209" s="12" t="str">
        <f t="shared" si="43"/>
        <v>Perna</v>
      </c>
      <c r="AE209" s="11">
        <f t="shared" si="43"/>
        <v>0</v>
      </c>
      <c r="AF209" s="12" t="str">
        <f t="shared" si="43"/>
        <v>Abdominal</v>
      </c>
      <c r="AG209" s="11">
        <f t="shared" si="43"/>
        <v>0</v>
      </c>
    </row>
    <row r="210" spans="1:33" x14ac:dyDescent="0.25">
      <c r="A210" s="344"/>
      <c r="B210" s="11">
        <f t="shared" si="44"/>
        <v>0</v>
      </c>
      <c r="C210" s="11" t="str">
        <f t="shared" si="45"/>
        <v xml:space="preserve"> </v>
      </c>
      <c r="D210" s="11" t="str">
        <f t="shared" si="43"/>
        <v xml:space="preserve">Trapézio </v>
      </c>
      <c r="E210" s="11">
        <f t="shared" si="43"/>
        <v>0</v>
      </c>
      <c r="F210" s="11" t="str">
        <f t="shared" si="43"/>
        <v>Ombro (Cla/Acr)</v>
      </c>
      <c r="G210" s="11">
        <f t="shared" si="43"/>
        <v>0</v>
      </c>
      <c r="H210" s="12" t="str">
        <f t="shared" si="43"/>
        <v>Ombro (Esp)</v>
      </c>
      <c r="I210" s="11">
        <f t="shared" si="43"/>
        <v>0</v>
      </c>
      <c r="J210" s="12" t="str">
        <f t="shared" si="43"/>
        <v>Costa</v>
      </c>
      <c r="K210" s="11">
        <f t="shared" si="43"/>
        <v>0</v>
      </c>
      <c r="L210" s="12" t="str">
        <f t="shared" si="43"/>
        <v>Peito</v>
      </c>
      <c r="M210" s="11" t="str">
        <f t="shared" si="43"/>
        <v>Paralelas</v>
      </c>
      <c r="N210" s="12" t="str">
        <f t="shared" si="43"/>
        <v>Bíceps</v>
      </c>
      <c r="O210" s="11">
        <f t="shared" si="43"/>
        <v>0</v>
      </c>
      <c r="P210" s="12" t="str">
        <f t="shared" si="43"/>
        <v>Tríceps</v>
      </c>
      <c r="Q210" s="11">
        <f t="shared" si="43"/>
        <v>0</v>
      </c>
      <c r="R210" s="11" t="str">
        <f t="shared" si="43"/>
        <v>AnteBraço</v>
      </c>
      <c r="S210" s="11">
        <f t="shared" si="43"/>
        <v>0</v>
      </c>
      <c r="T210" s="11" t="str">
        <f t="shared" si="43"/>
        <v xml:space="preserve">Glúteo </v>
      </c>
      <c r="U210" s="11">
        <f t="shared" si="43"/>
        <v>0</v>
      </c>
      <c r="V210" s="12" t="str">
        <f t="shared" si="43"/>
        <v xml:space="preserve">Abdutor </v>
      </c>
      <c r="W210" s="11">
        <f t="shared" si="43"/>
        <v>0</v>
      </c>
      <c r="X210" s="12" t="str">
        <f t="shared" si="43"/>
        <v xml:space="preserve">Adutor </v>
      </c>
      <c r="Y210" s="11">
        <f t="shared" si="43"/>
        <v>0</v>
      </c>
      <c r="Z210" s="12" t="str">
        <f t="shared" si="43"/>
        <v>Coxa (Ant)</v>
      </c>
      <c r="AA210" s="11">
        <f t="shared" si="43"/>
        <v>0</v>
      </c>
      <c r="AB210" s="12" t="str">
        <f t="shared" si="43"/>
        <v>Coxa (Pos)</v>
      </c>
      <c r="AC210" s="11">
        <f t="shared" si="43"/>
        <v>0</v>
      </c>
      <c r="AD210" s="12" t="str">
        <f t="shared" si="43"/>
        <v>Perna</v>
      </c>
      <c r="AE210" s="11">
        <f t="shared" si="43"/>
        <v>0</v>
      </c>
      <c r="AF210" s="12" t="str">
        <f t="shared" si="43"/>
        <v>Abdominal</v>
      </c>
      <c r="AG210" s="11">
        <f t="shared" si="43"/>
        <v>0</v>
      </c>
    </row>
    <row r="211" spans="1:33" x14ac:dyDescent="0.25">
      <c r="A211" s="344"/>
      <c r="B211" s="11">
        <f t="shared" si="44"/>
        <v>0</v>
      </c>
      <c r="C211" s="11" t="str">
        <f t="shared" si="45"/>
        <v xml:space="preserve"> </v>
      </c>
      <c r="D211" s="11" t="str">
        <f t="shared" si="43"/>
        <v xml:space="preserve">Trapézio </v>
      </c>
      <c r="E211" s="11">
        <f t="shared" si="43"/>
        <v>0</v>
      </c>
      <c r="F211" s="11" t="str">
        <f t="shared" si="43"/>
        <v>Ombro (Cla/Acr)</v>
      </c>
      <c r="G211" s="11">
        <f t="shared" si="43"/>
        <v>0</v>
      </c>
      <c r="H211" s="12" t="str">
        <f t="shared" si="43"/>
        <v>Ombro (Esp)</v>
      </c>
      <c r="I211" s="11">
        <f t="shared" si="43"/>
        <v>0</v>
      </c>
      <c r="J211" s="12" t="str">
        <f t="shared" si="43"/>
        <v>Costa</v>
      </c>
      <c r="K211" s="11">
        <f t="shared" si="43"/>
        <v>0</v>
      </c>
      <c r="L211" s="12" t="str">
        <f t="shared" si="43"/>
        <v>Peito</v>
      </c>
      <c r="M211" s="11">
        <f t="shared" si="43"/>
        <v>0</v>
      </c>
      <c r="N211" s="12" t="str">
        <f t="shared" si="43"/>
        <v>Bíceps</v>
      </c>
      <c r="O211" s="11">
        <f t="shared" si="43"/>
        <v>0</v>
      </c>
      <c r="P211" s="12" t="str">
        <f t="shared" si="43"/>
        <v>Tríceps</v>
      </c>
      <c r="Q211" s="11">
        <f t="shared" si="43"/>
        <v>0</v>
      </c>
      <c r="R211" s="11" t="str">
        <f t="shared" si="43"/>
        <v>AnteBraço</v>
      </c>
      <c r="S211" s="11">
        <f t="shared" si="43"/>
        <v>0</v>
      </c>
      <c r="T211" s="11" t="str">
        <f t="shared" si="43"/>
        <v xml:space="preserve">Glúteo </v>
      </c>
      <c r="U211" s="11">
        <f t="shared" si="43"/>
        <v>0</v>
      </c>
      <c r="V211" s="12" t="str">
        <f t="shared" si="43"/>
        <v xml:space="preserve">Abdutor </v>
      </c>
      <c r="W211" s="11">
        <f t="shared" si="43"/>
        <v>0</v>
      </c>
      <c r="X211" s="12" t="str">
        <f t="shared" si="43"/>
        <v xml:space="preserve">Adutor </v>
      </c>
      <c r="Y211" s="11">
        <f t="shared" si="43"/>
        <v>0</v>
      </c>
      <c r="Z211" s="12" t="str">
        <f t="shared" si="43"/>
        <v>Coxa (Ant)</v>
      </c>
      <c r="AA211" s="11">
        <f t="shared" si="43"/>
        <v>0</v>
      </c>
      <c r="AB211" s="12" t="str">
        <f t="shared" si="43"/>
        <v>Coxa (Pos)</v>
      </c>
      <c r="AC211" s="11">
        <f t="shared" si="43"/>
        <v>0</v>
      </c>
      <c r="AD211" s="12" t="str">
        <f t="shared" si="43"/>
        <v>Perna</v>
      </c>
      <c r="AE211" s="11">
        <f t="shared" si="43"/>
        <v>0</v>
      </c>
      <c r="AF211" s="12" t="str">
        <f t="shared" si="43"/>
        <v>Abdominal</v>
      </c>
      <c r="AG211" s="11">
        <f t="shared" si="43"/>
        <v>0</v>
      </c>
    </row>
    <row r="212" spans="1:33" x14ac:dyDescent="0.25">
      <c r="A212" s="344"/>
      <c r="B212" s="11">
        <f t="shared" si="44"/>
        <v>0</v>
      </c>
      <c r="C212" s="11" t="str">
        <f t="shared" si="45"/>
        <v xml:space="preserve"> </v>
      </c>
      <c r="D212" s="11" t="str">
        <f t="shared" si="43"/>
        <v xml:space="preserve">Trapézio </v>
      </c>
      <c r="E212" s="11">
        <f t="shared" si="43"/>
        <v>0</v>
      </c>
      <c r="F212" s="11" t="str">
        <f t="shared" si="43"/>
        <v>Ombro (Cla/Acr)</v>
      </c>
      <c r="G212" s="11">
        <f t="shared" si="43"/>
        <v>0</v>
      </c>
      <c r="H212" s="12" t="str">
        <f t="shared" si="43"/>
        <v>Ombro (Esp)</v>
      </c>
      <c r="I212" s="11">
        <f t="shared" si="43"/>
        <v>0</v>
      </c>
      <c r="J212" s="12" t="str">
        <f t="shared" si="43"/>
        <v>Costa</v>
      </c>
      <c r="K212" s="11">
        <f t="shared" si="43"/>
        <v>0</v>
      </c>
      <c r="L212" s="12" t="str">
        <f t="shared" si="43"/>
        <v>Peito</v>
      </c>
      <c r="M212" s="11">
        <f t="shared" si="43"/>
        <v>0</v>
      </c>
      <c r="N212" s="12" t="str">
        <f t="shared" si="43"/>
        <v>Bíceps</v>
      </c>
      <c r="O212" s="11">
        <f t="shared" si="43"/>
        <v>0</v>
      </c>
      <c r="P212" s="12" t="str">
        <f t="shared" si="43"/>
        <v>Tríceps</v>
      </c>
      <c r="Q212" s="11">
        <f t="shared" si="43"/>
        <v>0</v>
      </c>
      <c r="R212" s="11" t="str">
        <f t="shared" si="43"/>
        <v>AnteBraço</v>
      </c>
      <c r="S212" s="11">
        <f t="shared" ref="D212:AG220" si="46">S192</f>
        <v>0</v>
      </c>
      <c r="T212" s="11" t="str">
        <f t="shared" si="46"/>
        <v xml:space="preserve">Glúteo </v>
      </c>
      <c r="U212" s="11">
        <f t="shared" si="46"/>
        <v>0</v>
      </c>
      <c r="V212" s="12" t="str">
        <f t="shared" si="46"/>
        <v xml:space="preserve">Abdutor </v>
      </c>
      <c r="W212" s="11">
        <f t="shared" si="46"/>
        <v>0</v>
      </c>
      <c r="X212" s="12" t="str">
        <f t="shared" si="46"/>
        <v xml:space="preserve">Adutor </v>
      </c>
      <c r="Y212" s="11">
        <f t="shared" si="46"/>
        <v>0</v>
      </c>
      <c r="Z212" s="12" t="str">
        <f t="shared" si="46"/>
        <v>Coxa (Ant)</v>
      </c>
      <c r="AA212" s="11">
        <f t="shared" si="46"/>
        <v>0</v>
      </c>
      <c r="AB212" s="12" t="str">
        <f t="shared" si="46"/>
        <v>Coxa (Pos)</v>
      </c>
      <c r="AC212" s="11">
        <f t="shared" si="46"/>
        <v>0</v>
      </c>
      <c r="AD212" s="12" t="str">
        <f t="shared" si="46"/>
        <v>Perna</v>
      </c>
      <c r="AE212" s="11">
        <f t="shared" si="46"/>
        <v>0</v>
      </c>
      <c r="AF212" s="12" t="str">
        <f t="shared" si="46"/>
        <v>Abdominal</v>
      </c>
      <c r="AG212" s="11">
        <f t="shared" si="46"/>
        <v>0</v>
      </c>
    </row>
    <row r="213" spans="1:33" x14ac:dyDescent="0.25">
      <c r="A213" s="344"/>
      <c r="B213" s="11">
        <f t="shared" si="44"/>
        <v>0</v>
      </c>
      <c r="C213" s="11" t="str">
        <f t="shared" si="45"/>
        <v xml:space="preserve"> </v>
      </c>
      <c r="D213" s="11" t="str">
        <f t="shared" si="46"/>
        <v xml:space="preserve">Trapézio </v>
      </c>
      <c r="E213" s="11">
        <f t="shared" si="46"/>
        <v>0</v>
      </c>
      <c r="F213" s="11" t="str">
        <f t="shared" si="46"/>
        <v>Ombro (Cla/Acr)</v>
      </c>
      <c r="G213" s="11">
        <f t="shared" si="46"/>
        <v>0</v>
      </c>
      <c r="H213" s="12" t="str">
        <f t="shared" si="46"/>
        <v>Ombro (Esp)</v>
      </c>
      <c r="I213" s="11">
        <f t="shared" si="46"/>
        <v>0</v>
      </c>
      <c r="J213" s="12" t="str">
        <f t="shared" si="46"/>
        <v>Costa</v>
      </c>
      <c r="K213" s="11">
        <f t="shared" si="46"/>
        <v>0</v>
      </c>
      <c r="L213" s="12" t="str">
        <f t="shared" si="46"/>
        <v>Peito</v>
      </c>
      <c r="M213" s="11">
        <f t="shared" si="46"/>
        <v>0</v>
      </c>
      <c r="N213" s="12" t="str">
        <f t="shared" si="46"/>
        <v>Bíceps</v>
      </c>
      <c r="O213" s="11">
        <f t="shared" si="46"/>
        <v>0</v>
      </c>
      <c r="P213" s="12" t="str">
        <f t="shared" si="46"/>
        <v>Tríceps</v>
      </c>
      <c r="Q213" s="11">
        <f t="shared" si="46"/>
        <v>0</v>
      </c>
      <c r="R213" s="11" t="str">
        <f t="shared" si="46"/>
        <v>AnteBraço</v>
      </c>
      <c r="S213" s="11">
        <f t="shared" si="46"/>
        <v>0</v>
      </c>
      <c r="T213" s="11" t="str">
        <f t="shared" si="46"/>
        <v xml:space="preserve">Glúteo </v>
      </c>
      <c r="U213" s="11">
        <f t="shared" si="46"/>
        <v>0</v>
      </c>
      <c r="V213" s="12" t="str">
        <f t="shared" si="46"/>
        <v xml:space="preserve">Abdutor </v>
      </c>
      <c r="W213" s="11">
        <f t="shared" si="46"/>
        <v>0</v>
      </c>
      <c r="X213" s="12" t="str">
        <f t="shared" si="46"/>
        <v xml:space="preserve">Adutor </v>
      </c>
      <c r="Y213" s="11">
        <f t="shared" si="46"/>
        <v>0</v>
      </c>
      <c r="Z213" s="12" t="str">
        <f t="shared" si="46"/>
        <v>Coxa (Ant)</v>
      </c>
      <c r="AA213" s="11">
        <f t="shared" si="46"/>
        <v>0</v>
      </c>
      <c r="AB213" s="12" t="str">
        <f t="shared" si="46"/>
        <v>Coxa (Pos)</v>
      </c>
      <c r="AC213" s="11">
        <f t="shared" si="46"/>
        <v>0</v>
      </c>
      <c r="AD213" s="12" t="str">
        <f t="shared" si="46"/>
        <v>Perna</v>
      </c>
      <c r="AE213" s="11">
        <f t="shared" si="46"/>
        <v>0</v>
      </c>
      <c r="AF213" s="12" t="str">
        <f t="shared" si="46"/>
        <v>Abdominal</v>
      </c>
      <c r="AG213" s="11">
        <f t="shared" si="46"/>
        <v>0</v>
      </c>
    </row>
    <row r="214" spans="1:33" x14ac:dyDescent="0.25">
      <c r="A214" s="344"/>
      <c r="B214" s="11">
        <f t="shared" si="44"/>
        <v>0</v>
      </c>
      <c r="C214" s="11" t="str">
        <f t="shared" si="45"/>
        <v xml:space="preserve"> </v>
      </c>
      <c r="D214" s="11" t="str">
        <f t="shared" si="46"/>
        <v xml:space="preserve">Trapézio </v>
      </c>
      <c r="E214" s="11">
        <f t="shared" si="46"/>
        <v>0</v>
      </c>
      <c r="F214" s="11" t="str">
        <f t="shared" si="46"/>
        <v>Ombro (Cla/Acr)</v>
      </c>
      <c r="G214" s="11">
        <f t="shared" si="46"/>
        <v>0</v>
      </c>
      <c r="H214" s="12" t="str">
        <f t="shared" si="46"/>
        <v>Ombro (Esp)</v>
      </c>
      <c r="I214" s="11">
        <f t="shared" si="46"/>
        <v>0</v>
      </c>
      <c r="J214" s="12" t="str">
        <f t="shared" si="46"/>
        <v>Costa</v>
      </c>
      <c r="K214" s="11">
        <f t="shared" si="46"/>
        <v>0</v>
      </c>
      <c r="L214" s="12" t="str">
        <f t="shared" si="46"/>
        <v>Peito</v>
      </c>
      <c r="M214" s="11">
        <f t="shared" si="46"/>
        <v>0</v>
      </c>
      <c r="N214" s="12" t="str">
        <f t="shared" si="46"/>
        <v>Bíceps</v>
      </c>
      <c r="O214" s="11">
        <f t="shared" si="46"/>
        <v>0</v>
      </c>
      <c r="P214" s="12" t="str">
        <f t="shared" si="46"/>
        <v>Tríceps</v>
      </c>
      <c r="Q214" s="11">
        <f t="shared" si="46"/>
        <v>0</v>
      </c>
      <c r="R214" s="11" t="str">
        <f t="shared" si="46"/>
        <v>AnteBraço</v>
      </c>
      <c r="S214" s="11">
        <f t="shared" si="46"/>
        <v>0</v>
      </c>
      <c r="T214" s="11" t="str">
        <f t="shared" si="46"/>
        <v xml:space="preserve">Glúteo </v>
      </c>
      <c r="U214" s="11">
        <f t="shared" si="46"/>
        <v>0</v>
      </c>
      <c r="V214" s="12" t="str">
        <f t="shared" si="46"/>
        <v xml:space="preserve">Abdutor </v>
      </c>
      <c r="W214" s="11">
        <f t="shared" si="46"/>
        <v>0</v>
      </c>
      <c r="X214" s="12" t="str">
        <f t="shared" si="46"/>
        <v xml:space="preserve">Adutor </v>
      </c>
      <c r="Y214" s="11">
        <f t="shared" si="46"/>
        <v>0</v>
      </c>
      <c r="Z214" s="12" t="str">
        <f t="shared" si="46"/>
        <v>Coxa (Ant)</v>
      </c>
      <c r="AA214" s="11">
        <f t="shared" si="46"/>
        <v>0</v>
      </c>
      <c r="AB214" s="12" t="str">
        <f t="shared" si="46"/>
        <v>Coxa (Pos)</v>
      </c>
      <c r="AC214" s="11">
        <f t="shared" si="46"/>
        <v>0</v>
      </c>
      <c r="AD214" s="12" t="str">
        <f t="shared" si="46"/>
        <v>Perna</v>
      </c>
      <c r="AE214" s="11">
        <f t="shared" si="46"/>
        <v>0</v>
      </c>
      <c r="AF214" s="12" t="str">
        <f t="shared" si="46"/>
        <v>Abdominal</v>
      </c>
      <c r="AG214" s="11">
        <f t="shared" si="46"/>
        <v>0</v>
      </c>
    </row>
    <row r="215" spans="1:33" x14ac:dyDescent="0.25">
      <c r="A215" s="344"/>
      <c r="B215" s="11">
        <f t="shared" si="44"/>
        <v>0</v>
      </c>
      <c r="C215" s="11" t="str">
        <f t="shared" si="45"/>
        <v xml:space="preserve"> </v>
      </c>
      <c r="D215" s="11" t="str">
        <f t="shared" si="46"/>
        <v xml:space="preserve">Trapézio </v>
      </c>
      <c r="E215" s="11">
        <f t="shared" si="46"/>
        <v>0</v>
      </c>
      <c r="F215" s="11" t="str">
        <f t="shared" si="46"/>
        <v>Ombro (Cla/Acr)</v>
      </c>
      <c r="G215" s="11">
        <f t="shared" si="46"/>
        <v>0</v>
      </c>
      <c r="H215" s="12" t="str">
        <f t="shared" si="46"/>
        <v>Ombro (Esp)</v>
      </c>
      <c r="I215" s="11">
        <f t="shared" si="46"/>
        <v>0</v>
      </c>
      <c r="J215" s="12" t="str">
        <f t="shared" si="46"/>
        <v>Costa</v>
      </c>
      <c r="K215" s="11">
        <f t="shared" si="46"/>
        <v>0</v>
      </c>
      <c r="L215" s="12" t="str">
        <f t="shared" si="46"/>
        <v>Peito</v>
      </c>
      <c r="M215" s="11">
        <f t="shared" si="46"/>
        <v>0</v>
      </c>
      <c r="N215" s="12" t="str">
        <f t="shared" si="46"/>
        <v>Bíceps</v>
      </c>
      <c r="O215" s="11">
        <f t="shared" si="46"/>
        <v>0</v>
      </c>
      <c r="P215" s="12" t="str">
        <f t="shared" si="46"/>
        <v>Tríceps</v>
      </c>
      <c r="Q215" s="11">
        <f t="shared" si="46"/>
        <v>0</v>
      </c>
      <c r="R215" s="11" t="str">
        <f t="shared" si="46"/>
        <v>AnteBraço</v>
      </c>
      <c r="S215" s="11">
        <f t="shared" si="46"/>
        <v>0</v>
      </c>
      <c r="T215" s="11" t="str">
        <f t="shared" si="46"/>
        <v xml:space="preserve">Glúteo </v>
      </c>
      <c r="U215" s="11">
        <f t="shared" si="46"/>
        <v>0</v>
      </c>
      <c r="V215" s="12" t="str">
        <f t="shared" si="46"/>
        <v xml:space="preserve">Abdutor </v>
      </c>
      <c r="W215" s="11">
        <f t="shared" si="46"/>
        <v>0</v>
      </c>
      <c r="X215" s="12" t="str">
        <f t="shared" si="46"/>
        <v xml:space="preserve">Adutor </v>
      </c>
      <c r="Y215" s="11">
        <f t="shared" si="46"/>
        <v>0</v>
      </c>
      <c r="Z215" s="12" t="str">
        <f t="shared" si="46"/>
        <v>Coxa (Ant)</v>
      </c>
      <c r="AA215" s="11">
        <f t="shared" si="46"/>
        <v>0</v>
      </c>
      <c r="AB215" s="12" t="str">
        <f t="shared" si="46"/>
        <v>Coxa (Pos)</v>
      </c>
      <c r="AC215" s="11">
        <f t="shared" si="46"/>
        <v>0</v>
      </c>
      <c r="AD215" s="12" t="str">
        <f t="shared" si="46"/>
        <v>Perna</v>
      </c>
      <c r="AE215" s="11">
        <f t="shared" si="46"/>
        <v>0</v>
      </c>
      <c r="AF215" s="12" t="str">
        <f t="shared" si="46"/>
        <v>Abdominal</v>
      </c>
      <c r="AG215" s="11">
        <f t="shared" si="46"/>
        <v>0</v>
      </c>
    </row>
    <row r="216" spans="1:33" x14ac:dyDescent="0.25">
      <c r="A216" s="344"/>
      <c r="B216" s="11">
        <f t="shared" si="44"/>
        <v>0</v>
      </c>
      <c r="C216" s="11" t="str">
        <f t="shared" si="45"/>
        <v xml:space="preserve"> </v>
      </c>
      <c r="D216" s="11" t="str">
        <f t="shared" si="46"/>
        <v xml:space="preserve">Trapézio </v>
      </c>
      <c r="E216" s="11">
        <f t="shared" si="46"/>
        <v>0</v>
      </c>
      <c r="F216" s="11" t="str">
        <f t="shared" si="46"/>
        <v>Ombro (Cla/Acr)</v>
      </c>
      <c r="G216" s="11">
        <f t="shared" si="46"/>
        <v>0</v>
      </c>
      <c r="H216" s="12" t="str">
        <f t="shared" si="46"/>
        <v>Ombro (Esp)</v>
      </c>
      <c r="I216" s="11">
        <f t="shared" si="46"/>
        <v>0</v>
      </c>
      <c r="J216" s="12" t="str">
        <f t="shared" si="46"/>
        <v>Costa</v>
      </c>
      <c r="K216" s="11">
        <f t="shared" si="46"/>
        <v>0</v>
      </c>
      <c r="L216" s="12" t="str">
        <f t="shared" si="46"/>
        <v>Peito</v>
      </c>
      <c r="M216" s="11">
        <f t="shared" si="46"/>
        <v>0</v>
      </c>
      <c r="N216" s="12" t="str">
        <f t="shared" si="46"/>
        <v>Bíceps</v>
      </c>
      <c r="O216" s="11">
        <f t="shared" si="46"/>
        <v>0</v>
      </c>
      <c r="P216" s="12" t="str">
        <f t="shared" si="46"/>
        <v>Tríceps</v>
      </c>
      <c r="Q216" s="11">
        <f t="shared" si="46"/>
        <v>0</v>
      </c>
      <c r="R216" s="11" t="str">
        <f t="shared" si="46"/>
        <v>AnteBraço</v>
      </c>
      <c r="S216" s="11">
        <f t="shared" si="46"/>
        <v>0</v>
      </c>
      <c r="T216" s="11" t="str">
        <f t="shared" si="46"/>
        <v xml:space="preserve">Glúteo </v>
      </c>
      <c r="U216" s="11">
        <f t="shared" si="46"/>
        <v>0</v>
      </c>
      <c r="V216" s="12" t="str">
        <f t="shared" si="46"/>
        <v xml:space="preserve">Abdutor </v>
      </c>
      <c r="W216" s="11">
        <f t="shared" si="46"/>
        <v>0</v>
      </c>
      <c r="X216" s="12" t="str">
        <f t="shared" si="46"/>
        <v xml:space="preserve">Adutor </v>
      </c>
      <c r="Y216" s="11">
        <f t="shared" si="46"/>
        <v>0</v>
      </c>
      <c r="Z216" s="12" t="str">
        <f t="shared" si="46"/>
        <v>Coxa (Ant)</v>
      </c>
      <c r="AA216" s="11">
        <f t="shared" si="46"/>
        <v>0</v>
      </c>
      <c r="AB216" s="12" t="str">
        <f t="shared" si="46"/>
        <v>Coxa (Pos)</v>
      </c>
      <c r="AC216" s="11">
        <f t="shared" si="46"/>
        <v>0</v>
      </c>
      <c r="AD216" s="12" t="str">
        <f t="shared" si="46"/>
        <v>Perna</v>
      </c>
      <c r="AE216" s="11">
        <f t="shared" si="46"/>
        <v>0</v>
      </c>
      <c r="AF216" s="12" t="str">
        <f t="shared" si="46"/>
        <v>Abdominal</v>
      </c>
      <c r="AG216" s="11">
        <f t="shared" si="46"/>
        <v>0</v>
      </c>
    </row>
    <row r="217" spans="1:33" x14ac:dyDescent="0.25">
      <c r="A217" s="344"/>
      <c r="B217" s="11">
        <f t="shared" si="44"/>
        <v>0</v>
      </c>
      <c r="C217" s="11" t="str">
        <f t="shared" si="45"/>
        <v xml:space="preserve"> </v>
      </c>
      <c r="D217" s="11" t="str">
        <f t="shared" si="46"/>
        <v xml:space="preserve">Trapézio </v>
      </c>
      <c r="E217" s="11">
        <f t="shared" si="46"/>
        <v>0</v>
      </c>
      <c r="F217" s="11" t="str">
        <f t="shared" si="46"/>
        <v>Ombro (Cla/Acr)</v>
      </c>
      <c r="G217" s="11">
        <f t="shared" si="46"/>
        <v>0</v>
      </c>
      <c r="H217" s="12" t="str">
        <f t="shared" si="46"/>
        <v>Ombro (Esp)</v>
      </c>
      <c r="I217" s="11">
        <f t="shared" si="46"/>
        <v>0</v>
      </c>
      <c r="J217" s="12" t="str">
        <f t="shared" si="46"/>
        <v>Costa</v>
      </c>
      <c r="K217" s="11">
        <f t="shared" si="46"/>
        <v>0</v>
      </c>
      <c r="L217" s="12" t="str">
        <f t="shared" si="46"/>
        <v>Peito</v>
      </c>
      <c r="M217" s="11">
        <f t="shared" si="46"/>
        <v>0</v>
      </c>
      <c r="N217" s="12" t="str">
        <f t="shared" si="46"/>
        <v>Bíceps</v>
      </c>
      <c r="O217" s="11">
        <f t="shared" si="46"/>
        <v>0</v>
      </c>
      <c r="P217" s="12" t="str">
        <f t="shared" si="46"/>
        <v>Tríceps</v>
      </c>
      <c r="Q217" s="11">
        <f t="shared" si="46"/>
        <v>0</v>
      </c>
      <c r="R217" s="11" t="str">
        <f t="shared" si="46"/>
        <v>AnteBraço</v>
      </c>
      <c r="S217" s="11">
        <f t="shared" si="46"/>
        <v>0</v>
      </c>
      <c r="T217" s="11" t="str">
        <f t="shared" si="46"/>
        <v xml:space="preserve">Glúteo </v>
      </c>
      <c r="U217" s="11">
        <f t="shared" si="46"/>
        <v>0</v>
      </c>
      <c r="V217" s="12" t="str">
        <f t="shared" si="46"/>
        <v xml:space="preserve">Abdutor </v>
      </c>
      <c r="W217" s="11">
        <f t="shared" si="46"/>
        <v>0</v>
      </c>
      <c r="X217" s="12" t="str">
        <f t="shared" si="46"/>
        <v xml:space="preserve">Adutor </v>
      </c>
      <c r="Y217" s="11">
        <f t="shared" si="46"/>
        <v>0</v>
      </c>
      <c r="Z217" s="12" t="str">
        <f t="shared" si="46"/>
        <v>Coxa (Ant)</v>
      </c>
      <c r="AA217" s="11">
        <f t="shared" si="46"/>
        <v>0</v>
      </c>
      <c r="AB217" s="12" t="str">
        <f t="shared" si="46"/>
        <v>Coxa (Pos)</v>
      </c>
      <c r="AC217" s="11">
        <f t="shared" si="46"/>
        <v>0</v>
      </c>
      <c r="AD217" s="12" t="str">
        <f t="shared" si="46"/>
        <v>Perna</v>
      </c>
      <c r="AE217" s="11">
        <f t="shared" si="46"/>
        <v>0</v>
      </c>
      <c r="AF217" s="12" t="str">
        <f t="shared" si="46"/>
        <v>Abdominal</v>
      </c>
      <c r="AG217" s="11">
        <f t="shared" si="46"/>
        <v>0</v>
      </c>
    </row>
    <row r="218" spans="1:33" x14ac:dyDescent="0.25">
      <c r="A218" s="344"/>
      <c r="B218" s="11">
        <f t="shared" si="44"/>
        <v>0</v>
      </c>
      <c r="C218" s="11" t="str">
        <f t="shared" si="45"/>
        <v xml:space="preserve"> </v>
      </c>
      <c r="D218" s="11" t="str">
        <f t="shared" si="46"/>
        <v xml:space="preserve">Trapézio </v>
      </c>
      <c r="E218" s="11">
        <f t="shared" si="46"/>
        <v>0</v>
      </c>
      <c r="F218" s="11" t="str">
        <f t="shared" si="46"/>
        <v>Ombro (Cla/Acr)</v>
      </c>
      <c r="G218" s="11">
        <f t="shared" si="46"/>
        <v>0</v>
      </c>
      <c r="H218" s="12" t="str">
        <f t="shared" si="46"/>
        <v>Ombro (Esp)</v>
      </c>
      <c r="I218" s="11">
        <f t="shared" si="46"/>
        <v>0</v>
      </c>
      <c r="J218" s="12" t="str">
        <f t="shared" si="46"/>
        <v>Costa</v>
      </c>
      <c r="K218" s="11">
        <f t="shared" si="46"/>
        <v>0</v>
      </c>
      <c r="L218" s="12" t="str">
        <f t="shared" si="46"/>
        <v>Peito</v>
      </c>
      <c r="M218" s="11">
        <f t="shared" si="46"/>
        <v>0</v>
      </c>
      <c r="N218" s="12" t="str">
        <f t="shared" si="46"/>
        <v>Bíceps</v>
      </c>
      <c r="O218" s="11">
        <f t="shared" si="46"/>
        <v>0</v>
      </c>
      <c r="P218" s="12" t="str">
        <f t="shared" si="46"/>
        <v>Tríceps</v>
      </c>
      <c r="Q218" s="11">
        <f t="shared" si="46"/>
        <v>0</v>
      </c>
      <c r="R218" s="11" t="str">
        <f t="shared" si="46"/>
        <v>AnteBraço</v>
      </c>
      <c r="S218" s="11">
        <f t="shared" si="46"/>
        <v>0</v>
      </c>
      <c r="T218" s="11" t="str">
        <f t="shared" si="46"/>
        <v xml:space="preserve">Glúteo </v>
      </c>
      <c r="U218" s="11">
        <f t="shared" si="46"/>
        <v>0</v>
      </c>
      <c r="V218" s="12" t="str">
        <f t="shared" si="46"/>
        <v xml:space="preserve">Abdutor </v>
      </c>
      <c r="W218" s="11">
        <f t="shared" si="46"/>
        <v>0</v>
      </c>
      <c r="X218" s="12" t="str">
        <f t="shared" si="46"/>
        <v xml:space="preserve">Adutor </v>
      </c>
      <c r="Y218" s="11">
        <f t="shared" si="46"/>
        <v>0</v>
      </c>
      <c r="Z218" s="12" t="str">
        <f t="shared" si="46"/>
        <v>Coxa (Ant)</v>
      </c>
      <c r="AA218" s="11">
        <f t="shared" si="46"/>
        <v>0</v>
      </c>
      <c r="AB218" s="12" t="str">
        <f t="shared" si="46"/>
        <v>Coxa (Pos)</v>
      </c>
      <c r="AC218" s="11">
        <f t="shared" si="46"/>
        <v>0</v>
      </c>
      <c r="AD218" s="12" t="str">
        <f t="shared" si="46"/>
        <v>Perna</v>
      </c>
      <c r="AE218" s="11">
        <f t="shared" si="46"/>
        <v>0</v>
      </c>
      <c r="AF218" s="12" t="str">
        <f t="shared" si="46"/>
        <v>Abdominal</v>
      </c>
      <c r="AG218" s="11">
        <f t="shared" si="46"/>
        <v>0</v>
      </c>
    </row>
    <row r="219" spans="1:33" x14ac:dyDescent="0.25">
      <c r="A219" s="344"/>
      <c r="B219" s="11">
        <f t="shared" si="44"/>
        <v>0</v>
      </c>
      <c r="C219" s="11" t="str">
        <f t="shared" si="45"/>
        <v xml:space="preserve"> </v>
      </c>
      <c r="D219" s="11" t="str">
        <f t="shared" si="46"/>
        <v xml:space="preserve">Trapézio </v>
      </c>
      <c r="E219" s="11">
        <f t="shared" si="46"/>
        <v>0</v>
      </c>
      <c r="F219" s="11" t="str">
        <f t="shared" si="46"/>
        <v>Ombro (Cla/Acr)</v>
      </c>
      <c r="G219" s="11">
        <f t="shared" si="46"/>
        <v>0</v>
      </c>
      <c r="H219" s="12" t="str">
        <f t="shared" si="46"/>
        <v>Ombro (Esp)</v>
      </c>
      <c r="I219" s="11">
        <f t="shared" si="46"/>
        <v>0</v>
      </c>
      <c r="J219" s="12" t="str">
        <f t="shared" si="46"/>
        <v>Costa</v>
      </c>
      <c r="K219" s="11">
        <f t="shared" si="46"/>
        <v>0</v>
      </c>
      <c r="L219" s="12" t="str">
        <f t="shared" si="46"/>
        <v>Peito</v>
      </c>
      <c r="M219" s="11">
        <f t="shared" si="46"/>
        <v>0</v>
      </c>
      <c r="N219" s="12" t="str">
        <f t="shared" si="46"/>
        <v>Bíceps</v>
      </c>
      <c r="O219" s="11">
        <f t="shared" si="46"/>
        <v>0</v>
      </c>
      <c r="P219" s="12" t="str">
        <f t="shared" si="46"/>
        <v>Tríceps</v>
      </c>
      <c r="Q219" s="11">
        <f t="shared" si="46"/>
        <v>0</v>
      </c>
      <c r="R219" s="11" t="str">
        <f t="shared" si="46"/>
        <v>AnteBraço</v>
      </c>
      <c r="S219" s="11">
        <f t="shared" si="46"/>
        <v>0</v>
      </c>
      <c r="T219" s="11" t="str">
        <f t="shared" si="46"/>
        <v xml:space="preserve">Glúteo </v>
      </c>
      <c r="U219" s="11">
        <f t="shared" si="46"/>
        <v>0</v>
      </c>
      <c r="V219" s="12" t="str">
        <f t="shared" si="46"/>
        <v xml:space="preserve">Abdutor </v>
      </c>
      <c r="W219" s="11">
        <f t="shared" si="46"/>
        <v>0</v>
      </c>
      <c r="X219" s="12" t="str">
        <f t="shared" si="46"/>
        <v xml:space="preserve">Adutor </v>
      </c>
      <c r="Y219" s="11">
        <f t="shared" si="46"/>
        <v>0</v>
      </c>
      <c r="Z219" s="12" t="str">
        <f t="shared" si="46"/>
        <v>Coxa (Ant)</v>
      </c>
      <c r="AA219" s="11">
        <f t="shared" si="46"/>
        <v>0</v>
      </c>
      <c r="AB219" s="12" t="str">
        <f t="shared" si="46"/>
        <v>Coxa (Pos)</v>
      </c>
      <c r="AC219" s="11">
        <f t="shared" si="46"/>
        <v>0</v>
      </c>
      <c r="AD219" s="12" t="str">
        <f t="shared" si="46"/>
        <v>Perna</v>
      </c>
      <c r="AE219" s="11">
        <f t="shared" si="46"/>
        <v>0</v>
      </c>
      <c r="AF219" s="12" t="str">
        <f t="shared" si="46"/>
        <v>Abdominal</v>
      </c>
      <c r="AG219" s="11">
        <f t="shared" si="46"/>
        <v>0</v>
      </c>
    </row>
    <row r="220" spans="1:33" x14ac:dyDescent="0.25">
      <c r="A220" s="344"/>
      <c r="B220" s="11">
        <f t="shared" si="44"/>
        <v>0</v>
      </c>
      <c r="C220" s="11" t="str">
        <f t="shared" si="45"/>
        <v xml:space="preserve"> </v>
      </c>
      <c r="D220" s="11" t="str">
        <f t="shared" si="46"/>
        <v xml:space="preserve">Trapézio </v>
      </c>
      <c r="E220" s="11">
        <f t="shared" si="46"/>
        <v>0</v>
      </c>
      <c r="F220" s="11" t="str">
        <f t="shared" si="46"/>
        <v>Ombro (Cla/Acr)</v>
      </c>
      <c r="G220" s="11">
        <f t="shared" si="46"/>
        <v>0</v>
      </c>
      <c r="H220" s="12" t="str">
        <f t="shared" si="46"/>
        <v>Ombro (Esp)</v>
      </c>
      <c r="I220" s="11">
        <f t="shared" si="46"/>
        <v>0</v>
      </c>
      <c r="J220" s="12" t="str">
        <f t="shared" si="46"/>
        <v>Costa</v>
      </c>
      <c r="K220" s="11">
        <f t="shared" si="46"/>
        <v>0</v>
      </c>
      <c r="L220" s="12" t="str">
        <f t="shared" si="46"/>
        <v>Peito</v>
      </c>
      <c r="M220" s="11">
        <f t="shared" si="46"/>
        <v>0</v>
      </c>
      <c r="N220" s="12" t="str">
        <f t="shared" si="46"/>
        <v>Bíceps</v>
      </c>
      <c r="O220" s="11">
        <f t="shared" si="46"/>
        <v>0</v>
      </c>
      <c r="P220" s="12" t="str">
        <f t="shared" si="46"/>
        <v>Tríceps</v>
      </c>
      <c r="Q220" s="11">
        <f t="shared" si="46"/>
        <v>0</v>
      </c>
      <c r="R220" s="11" t="str">
        <f t="shared" si="46"/>
        <v>AnteBraço</v>
      </c>
      <c r="S220" s="11">
        <f t="shared" si="46"/>
        <v>0</v>
      </c>
      <c r="T220" s="11" t="str">
        <f t="shared" si="46"/>
        <v xml:space="preserve">Glúteo </v>
      </c>
      <c r="U220" s="11">
        <f t="shared" si="46"/>
        <v>0</v>
      </c>
      <c r="V220" s="12" t="str">
        <f t="shared" si="46"/>
        <v xml:space="preserve">Abdutor </v>
      </c>
      <c r="W220" s="11">
        <f t="shared" si="46"/>
        <v>0</v>
      </c>
      <c r="X220" s="12" t="str">
        <f t="shared" si="46"/>
        <v xml:space="preserve">Adutor </v>
      </c>
      <c r="Y220" s="11">
        <f t="shared" si="46"/>
        <v>0</v>
      </c>
      <c r="Z220" s="12" t="str">
        <f t="shared" si="46"/>
        <v>Coxa (Ant)</v>
      </c>
      <c r="AA220" s="11">
        <f t="shared" si="46"/>
        <v>0</v>
      </c>
      <c r="AB220" s="12" t="str">
        <f t="shared" si="46"/>
        <v>Coxa (Pos)</v>
      </c>
      <c r="AC220" s="11">
        <f t="shared" si="46"/>
        <v>0</v>
      </c>
      <c r="AD220" s="12" t="str">
        <f t="shared" si="46"/>
        <v>Perna</v>
      </c>
      <c r="AE220" s="11">
        <f t="shared" si="46"/>
        <v>0</v>
      </c>
      <c r="AF220" s="12" t="str">
        <f t="shared" si="46"/>
        <v>Abdominal</v>
      </c>
      <c r="AG220" s="11">
        <f t="shared" si="46"/>
        <v>0</v>
      </c>
    </row>
    <row r="221" spans="1:3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</row>
    <row r="222" spans="1:33" x14ac:dyDescent="0.25">
      <c r="A222" s="11" t="s">
        <v>40</v>
      </c>
      <c r="B222" s="11" t="s">
        <v>41</v>
      </c>
      <c r="C222" s="11"/>
      <c r="D222" s="341" t="str">
        <f>D202</f>
        <v xml:space="preserve">Trapézio </v>
      </c>
      <c r="E222" s="341"/>
      <c r="F222" s="341" t="str">
        <f>F202</f>
        <v>Ombro (Cla/Acr)</v>
      </c>
      <c r="G222" s="341"/>
      <c r="H222" s="341" t="str">
        <f>H202</f>
        <v>Ombro (Esp)</v>
      </c>
      <c r="I222" s="341"/>
      <c r="J222" s="341" t="str">
        <f>J202</f>
        <v>Costa</v>
      </c>
      <c r="K222" s="341"/>
      <c r="L222" s="341" t="str">
        <f>L202</f>
        <v>Peito</v>
      </c>
      <c r="M222" s="341"/>
      <c r="N222" s="341" t="str">
        <f>N202</f>
        <v>Bíceps</v>
      </c>
      <c r="O222" s="341"/>
      <c r="P222" s="341" t="str">
        <f>P202</f>
        <v>Tríceps</v>
      </c>
      <c r="Q222" s="341"/>
      <c r="R222" s="341" t="str">
        <f>R202</f>
        <v>AnteBraço</v>
      </c>
      <c r="S222" s="341"/>
      <c r="T222" s="341" t="str">
        <f>T202</f>
        <v xml:space="preserve">Glúteo </v>
      </c>
      <c r="U222" s="341"/>
      <c r="V222" s="341" t="str">
        <f>V202</f>
        <v xml:space="preserve">Abdutor </v>
      </c>
      <c r="W222" s="341"/>
      <c r="X222" s="341" t="str">
        <f>X202</f>
        <v xml:space="preserve">Adutor </v>
      </c>
      <c r="Y222" s="341"/>
      <c r="Z222" s="341" t="str">
        <f>Z202</f>
        <v>Coxa (Ant)</v>
      </c>
      <c r="AA222" s="341"/>
      <c r="AB222" s="341" t="str">
        <f>AB202</f>
        <v>Coxa (Pos)</v>
      </c>
      <c r="AC222" s="341"/>
      <c r="AD222" s="341" t="str">
        <f>AD202</f>
        <v>Perna</v>
      </c>
      <c r="AE222" s="341"/>
      <c r="AF222" s="341" t="str">
        <f>AF202</f>
        <v>Abdominal</v>
      </c>
      <c r="AG222" s="341"/>
    </row>
    <row r="223" spans="1:33" x14ac:dyDescent="0.25">
      <c r="A223" s="11"/>
      <c r="B223" s="343">
        <f>Planilha!D186</f>
        <v>0</v>
      </c>
      <c r="C223" s="343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</row>
    <row r="224" spans="1:33" x14ac:dyDescent="0.25">
      <c r="A224" s="344">
        <v>12</v>
      </c>
      <c r="B224" s="11">
        <f>B223</f>
        <v>0</v>
      </c>
      <c r="C224" s="11" t="str">
        <f>IF(AND(B224=D224),E224,IF(AND(B224=F224),G224,IF(AND(B224=H224),I224,IF(AND(B224=J224),K224,IF(AND(B224=L224),M224,IF(AND(B224=N224),O224,IF(AND(B224=P224),Q224,IF(AND(B224=R224),S224,IF(AND(B224=T224),U224,IF(AND(B224=V224),W224,IF(AND(B224=X224),Y224,IF(AND(B224=Z224),AA224,IF(AND(B224=AB224),AC224,IF(AND(B224=AD224),AE224,IF(AND(B224=AF224),AG224," ")))))))))))))))</f>
        <v xml:space="preserve"> </v>
      </c>
      <c r="D224" s="11" t="str">
        <f t="shared" ref="D224:AG232" si="47">D204</f>
        <v xml:space="preserve">Trapézio </v>
      </c>
      <c r="E224" s="11" t="str">
        <f t="shared" si="47"/>
        <v>Elevação de ombros</v>
      </c>
      <c r="F224" s="11" t="str">
        <f t="shared" si="47"/>
        <v>Ombro (Cla/Acr)</v>
      </c>
      <c r="G224" s="11" t="str">
        <f t="shared" si="47"/>
        <v>Desenvolvimento</v>
      </c>
      <c r="H224" s="12" t="str">
        <f t="shared" si="47"/>
        <v>Ombro (Esp)</v>
      </c>
      <c r="I224" s="11" t="str">
        <f t="shared" si="47"/>
        <v>Voador inv.</v>
      </c>
      <c r="J224" s="12" t="str">
        <f t="shared" si="47"/>
        <v>Costa</v>
      </c>
      <c r="K224" s="11" t="str">
        <f t="shared" si="47"/>
        <v>Puxada à frente</v>
      </c>
      <c r="L224" s="12" t="str">
        <f t="shared" si="47"/>
        <v>Peito</v>
      </c>
      <c r="M224" s="11" t="str">
        <f t="shared" si="47"/>
        <v>Supino</v>
      </c>
      <c r="N224" s="12" t="str">
        <f t="shared" si="47"/>
        <v>Bíceps</v>
      </c>
      <c r="O224" s="11" t="str">
        <f t="shared" si="47"/>
        <v>Rosca direta</v>
      </c>
      <c r="P224" s="12" t="str">
        <f t="shared" si="47"/>
        <v>Tríceps</v>
      </c>
      <c r="Q224" s="11" t="str">
        <f t="shared" si="47"/>
        <v>Rosca testa</v>
      </c>
      <c r="R224" s="11" t="str">
        <f t="shared" si="47"/>
        <v>AnteBraço</v>
      </c>
      <c r="S224" s="11" t="str">
        <f t="shared" si="47"/>
        <v>Rosca punho</v>
      </c>
      <c r="T224" s="11" t="str">
        <f t="shared" si="47"/>
        <v xml:space="preserve">Glúteo </v>
      </c>
      <c r="U224" s="11" t="str">
        <f t="shared" si="47"/>
        <v>Glúteo em pé</v>
      </c>
      <c r="V224" s="12" t="str">
        <f t="shared" si="47"/>
        <v xml:space="preserve">Abdutor </v>
      </c>
      <c r="W224" s="11" t="str">
        <f t="shared" si="47"/>
        <v>Abdutor maq.</v>
      </c>
      <c r="X224" s="12" t="str">
        <f t="shared" si="47"/>
        <v xml:space="preserve">Adutor </v>
      </c>
      <c r="Y224" s="11" t="str">
        <f t="shared" si="47"/>
        <v>Adutor maq</v>
      </c>
      <c r="Z224" s="12" t="str">
        <f t="shared" si="47"/>
        <v>Coxa (Ant)</v>
      </c>
      <c r="AA224" s="11" t="str">
        <f t="shared" si="47"/>
        <v>Agachamento</v>
      </c>
      <c r="AB224" s="12" t="str">
        <f t="shared" si="47"/>
        <v>Coxa (Pos)</v>
      </c>
      <c r="AC224" s="11" t="str">
        <f t="shared" si="47"/>
        <v>Stiff</v>
      </c>
      <c r="AD224" s="12" t="str">
        <f t="shared" si="47"/>
        <v>Perna</v>
      </c>
      <c r="AE224" s="11" t="str">
        <f t="shared" si="47"/>
        <v>Gêmeos em pé</v>
      </c>
      <c r="AF224" s="12" t="str">
        <f t="shared" si="47"/>
        <v>Abdominal</v>
      </c>
      <c r="AG224" s="11" t="str">
        <f t="shared" si="47"/>
        <v>Elevação de pernas</v>
      </c>
    </row>
    <row r="225" spans="1:33" x14ac:dyDescent="0.25">
      <c r="A225" s="344"/>
      <c r="B225" s="11">
        <f t="shared" ref="B225:B240" si="48">B224</f>
        <v>0</v>
      </c>
      <c r="C225" s="11" t="str">
        <f t="shared" ref="C225:C240" si="49">IF(AND(B225=D225),E225,IF(AND(B225=F225),G225,IF(AND(B225=H225),I225,IF(AND(B225=J225),K225,IF(AND(B225=L225),M225,IF(AND(B225=N225),O225,IF(AND(B225=P225),Q225,IF(AND(B225=R225),S225,IF(AND(B225=T225),U225,IF(AND(B225=V225),W225,IF(AND(B225=X225),Y225,IF(AND(B225=Z225),AA225,IF(AND(B225=AB225),AC225,IF(AND(B225=AD225),AE225,IF(AND(B225=AF225),AG225," ")))))))))))))))</f>
        <v xml:space="preserve"> </v>
      </c>
      <c r="D225" s="11" t="str">
        <f t="shared" si="47"/>
        <v xml:space="preserve">Trapézio </v>
      </c>
      <c r="E225" s="11" t="str">
        <f t="shared" si="47"/>
        <v>Remada alta</v>
      </c>
      <c r="F225" s="11" t="str">
        <f t="shared" si="47"/>
        <v>Ombro (Cla/Acr)</v>
      </c>
      <c r="G225" s="11" t="str">
        <f t="shared" si="47"/>
        <v>Levantamento lateral</v>
      </c>
      <c r="H225" s="12" t="str">
        <f t="shared" si="47"/>
        <v>Ombro (Esp)</v>
      </c>
      <c r="I225" s="11" t="str">
        <f t="shared" si="47"/>
        <v>Crucifixo inv.</v>
      </c>
      <c r="J225" s="12" t="str">
        <f t="shared" si="47"/>
        <v>Costa</v>
      </c>
      <c r="K225" s="11" t="str">
        <f t="shared" si="47"/>
        <v>Remada sentada</v>
      </c>
      <c r="L225" s="12" t="str">
        <f t="shared" si="47"/>
        <v>Peito</v>
      </c>
      <c r="M225" s="11" t="str">
        <f t="shared" si="47"/>
        <v>Supino inclinado</v>
      </c>
      <c r="N225" s="12" t="str">
        <f t="shared" si="47"/>
        <v>Bíceps</v>
      </c>
      <c r="O225" s="11" t="str">
        <f t="shared" si="47"/>
        <v>Rosca alternada</v>
      </c>
      <c r="P225" s="12" t="str">
        <f t="shared" si="47"/>
        <v>Tríceps</v>
      </c>
      <c r="Q225" s="11" t="str">
        <f t="shared" si="47"/>
        <v>Rosca francesa</v>
      </c>
      <c r="R225" s="11" t="str">
        <f t="shared" si="47"/>
        <v>AnteBraço</v>
      </c>
      <c r="S225" s="11" t="str">
        <f t="shared" si="47"/>
        <v>Rosca punho inv.</v>
      </c>
      <c r="T225" s="11" t="str">
        <f t="shared" si="47"/>
        <v xml:space="preserve">Glúteo </v>
      </c>
      <c r="U225" s="11" t="str">
        <f t="shared" si="47"/>
        <v>Glúteo 4 apoios</v>
      </c>
      <c r="V225" s="12" t="str">
        <f t="shared" si="47"/>
        <v xml:space="preserve">Abdutor </v>
      </c>
      <c r="W225" s="11" t="str">
        <f t="shared" si="47"/>
        <v>Abdutor apo.</v>
      </c>
      <c r="X225" s="12" t="str">
        <f t="shared" si="47"/>
        <v xml:space="preserve">Adutor </v>
      </c>
      <c r="Y225" s="11" t="str">
        <f t="shared" si="47"/>
        <v>Adutor apo.</v>
      </c>
      <c r="Z225" s="12" t="str">
        <f t="shared" si="47"/>
        <v>Coxa (Ant)</v>
      </c>
      <c r="AA225" s="11" t="str">
        <f t="shared" si="47"/>
        <v>Agachamento hack</v>
      </c>
      <c r="AB225" s="12" t="str">
        <f t="shared" si="47"/>
        <v>Coxa (Pos)</v>
      </c>
      <c r="AC225" s="11" t="str">
        <f t="shared" si="47"/>
        <v>Flexão de perna</v>
      </c>
      <c r="AD225" s="12" t="str">
        <f t="shared" si="47"/>
        <v>Perna</v>
      </c>
      <c r="AE225" s="11" t="str">
        <f t="shared" si="47"/>
        <v>Gêmeos sentado</v>
      </c>
      <c r="AF225" s="12" t="str">
        <f t="shared" si="47"/>
        <v>Abdominal</v>
      </c>
      <c r="AG225" s="11" t="str">
        <f t="shared" si="47"/>
        <v>Supra-abdominal</v>
      </c>
    </row>
    <row r="226" spans="1:33" x14ac:dyDescent="0.25">
      <c r="A226" s="344"/>
      <c r="B226" s="11">
        <f t="shared" si="48"/>
        <v>0</v>
      </c>
      <c r="C226" s="11" t="str">
        <f t="shared" si="49"/>
        <v xml:space="preserve"> </v>
      </c>
      <c r="D226" s="11" t="str">
        <f t="shared" si="47"/>
        <v xml:space="preserve">Trapézio </v>
      </c>
      <c r="E226" s="11">
        <f t="shared" si="47"/>
        <v>0</v>
      </c>
      <c r="F226" s="11" t="str">
        <f t="shared" si="47"/>
        <v>Ombro (Cla/Acr)</v>
      </c>
      <c r="G226" s="11" t="str">
        <f t="shared" si="47"/>
        <v>Elevação frontal</v>
      </c>
      <c r="H226" s="12" t="str">
        <f t="shared" si="47"/>
        <v>Ombro (Esp)</v>
      </c>
      <c r="I226" s="11">
        <f t="shared" si="47"/>
        <v>0</v>
      </c>
      <c r="J226" s="12" t="str">
        <f t="shared" si="47"/>
        <v>Costa</v>
      </c>
      <c r="K226" s="11" t="str">
        <f t="shared" si="47"/>
        <v>Remada unilteral</v>
      </c>
      <c r="L226" s="12" t="str">
        <f t="shared" si="47"/>
        <v>Peito</v>
      </c>
      <c r="M226" s="11" t="str">
        <f t="shared" si="47"/>
        <v>Supino declinado</v>
      </c>
      <c r="N226" s="12" t="str">
        <f t="shared" si="47"/>
        <v>Bíceps</v>
      </c>
      <c r="O226" s="11" t="str">
        <f t="shared" si="47"/>
        <v>Rosca concentrada</v>
      </c>
      <c r="P226" s="12" t="str">
        <f t="shared" si="47"/>
        <v>Tríceps</v>
      </c>
      <c r="Q226" s="11" t="str">
        <f t="shared" si="47"/>
        <v>Extensão de cotovelo (cabo)</v>
      </c>
      <c r="R226" s="11" t="str">
        <f t="shared" si="47"/>
        <v>AnteBraço</v>
      </c>
      <c r="S226" s="11" t="str">
        <f t="shared" si="47"/>
        <v>Rosca direta peg. pro.</v>
      </c>
      <c r="T226" s="11" t="str">
        <f t="shared" si="47"/>
        <v xml:space="preserve">Glúteo </v>
      </c>
      <c r="U226" s="11">
        <f t="shared" si="47"/>
        <v>0</v>
      </c>
      <c r="V226" s="12" t="str">
        <f t="shared" si="47"/>
        <v xml:space="preserve">Abdutor </v>
      </c>
      <c r="W226" s="11" t="str">
        <f t="shared" si="47"/>
        <v>Abdutor cabo</v>
      </c>
      <c r="X226" s="12" t="str">
        <f t="shared" si="47"/>
        <v xml:space="preserve">Adutor </v>
      </c>
      <c r="Y226" s="11" t="str">
        <f t="shared" si="47"/>
        <v>Adutor cabo</v>
      </c>
      <c r="Z226" s="12" t="str">
        <f t="shared" si="47"/>
        <v>Coxa (Ant)</v>
      </c>
      <c r="AA226" s="11" t="str">
        <f t="shared" si="47"/>
        <v>Extensão de perna</v>
      </c>
      <c r="AB226" s="12" t="str">
        <f t="shared" si="47"/>
        <v>Coxa (Pos)</v>
      </c>
      <c r="AC226" s="11" t="str">
        <f t="shared" si="47"/>
        <v>Flexora em pé</v>
      </c>
      <c r="AD226" s="12" t="str">
        <f t="shared" si="47"/>
        <v>Perna</v>
      </c>
      <c r="AE226" s="11" t="str">
        <f t="shared" si="47"/>
        <v>Burrinho maq.</v>
      </c>
      <c r="AF226" s="12" t="str">
        <f t="shared" si="47"/>
        <v>Abdominal</v>
      </c>
      <c r="AG226" s="11" t="str">
        <f t="shared" si="47"/>
        <v>Flexão lateral</v>
      </c>
    </row>
    <row r="227" spans="1:33" x14ac:dyDescent="0.25">
      <c r="A227" s="344"/>
      <c r="B227" s="11">
        <f t="shared" si="48"/>
        <v>0</v>
      </c>
      <c r="C227" s="11" t="str">
        <f t="shared" si="49"/>
        <v xml:space="preserve"> </v>
      </c>
      <c r="D227" s="11" t="str">
        <f t="shared" si="47"/>
        <v xml:space="preserve">Trapézio </v>
      </c>
      <c r="E227" s="11">
        <f t="shared" si="47"/>
        <v>0</v>
      </c>
      <c r="F227" s="11" t="str">
        <f t="shared" si="47"/>
        <v>Ombro (Cla/Acr)</v>
      </c>
      <c r="G227" s="11">
        <f t="shared" si="47"/>
        <v>0</v>
      </c>
      <c r="H227" s="12" t="str">
        <f t="shared" si="47"/>
        <v>Ombro (Esp)</v>
      </c>
      <c r="I227" s="11">
        <f t="shared" si="47"/>
        <v>0</v>
      </c>
      <c r="J227" s="12" t="str">
        <f t="shared" si="47"/>
        <v>Costa</v>
      </c>
      <c r="K227" s="11" t="str">
        <f t="shared" si="47"/>
        <v>Remada curvada</v>
      </c>
      <c r="L227" s="12" t="str">
        <f t="shared" si="47"/>
        <v>Peito</v>
      </c>
      <c r="M227" s="11" t="str">
        <f t="shared" si="47"/>
        <v>Crucifixo</v>
      </c>
      <c r="N227" s="12" t="str">
        <f t="shared" si="47"/>
        <v>Bíceps</v>
      </c>
      <c r="O227" s="11" t="str">
        <f t="shared" si="47"/>
        <v>Rosca scott</v>
      </c>
      <c r="P227" s="12" t="str">
        <f t="shared" si="47"/>
        <v>Tríceps</v>
      </c>
      <c r="Q227" s="11">
        <f t="shared" si="47"/>
        <v>0</v>
      </c>
      <c r="R227" s="11" t="str">
        <f t="shared" si="47"/>
        <v>AnteBraço</v>
      </c>
      <c r="S227" s="11" t="str">
        <f t="shared" si="47"/>
        <v>Extensão de cotovelo</v>
      </c>
      <c r="T227" s="11" t="str">
        <f t="shared" si="47"/>
        <v xml:space="preserve">Glúteo </v>
      </c>
      <c r="U227" s="11">
        <f t="shared" si="47"/>
        <v>0</v>
      </c>
      <c r="V227" s="12" t="str">
        <f t="shared" si="47"/>
        <v xml:space="preserve">Abdutor </v>
      </c>
      <c r="W227" s="11">
        <f t="shared" si="47"/>
        <v>0</v>
      </c>
      <c r="X227" s="12" t="str">
        <f t="shared" si="47"/>
        <v xml:space="preserve">Adutor </v>
      </c>
      <c r="Y227" s="11">
        <f t="shared" si="47"/>
        <v>0</v>
      </c>
      <c r="Z227" s="12" t="str">
        <f t="shared" si="47"/>
        <v>Coxa (Ant)</v>
      </c>
      <c r="AA227" s="11" t="str">
        <f t="shared" si="47"/>
        <v>Leg press</v>
      </c>
      <c r="AB227" s="12" t="str">
        <f t="shared" si="47"/>
        <v>Coxa (Pos)</v>
      </c>
      <c r="AC227" s="11" t="str">
        <f t="shared" si="47"/>
        <v>Flexora sentado</v>
      </c>
      <c r="AD227" s="12" t="str">
        <f t="shared" si="47"/>
        <v>Perna</v>
      </c>
      <c r="AE227" s="11" t="str">
        <f t="shared" si="47"/>
        <v>Tibial</v>
      </c>
      <c r="AF227" s="12" t="str">
        <f t="shared" si="47"/>
        <v>Abdominal</v>
      </c>
      <c r="AG227" s="11">
        <f t="shared" si="47"/>
        <v>0</v>
      </c>
    </row>
    <row r="228" spans="1:33" x14ac:dyDescent="0.25">
      <c r="A228" s="344"/>
      <c r="B228" s="11">
        <f t="shared" si="48"/>
        <v>0</v>
      </c>
      <c r="C228" s="11" t="str">
        <f t="shared" si="49"/>
        <v xml:space="preserve"> </v>
      </c>
      <c r="D228" s="11" t="str">
        <f t="shared" si="47"/>
        <v xml:space="preserve">Trapézio </v>
      </c>
      <c r="E228" s="11">
        <f t="shared" si="47"/>
        <v>0</v>
      </c>
      <c r="F228" s="11" t="str">
        <f t="shared" si="47"/>
        <v>Ombro (Cla/Acr)</v>
      </c>
      <c r="G228" s="11">
        <f t="shared" si="47"/>
        <v>0</v>
      </c>
      <c r="H228" s="12" t="str">
        <f t="shared" si="47"/>
        <v>Ombro (Esp)</v>
      </c>
      <c r="I228" s="11">
        <f t="shared" si="47"/>
        <v>0</v>
      </c>
      <c r="J228" s="12" t="str">
        <f t="shared" si="47"/>
        <v>Costa</v>
      </c>
      <c r="K228" s="11" t="str">
        <f t="shared" si="47"/>
        <v>Levantamento terra</v>
      </c>
      <c r="L228" s="12" t="str">
        <f t="shared" si="47"/>
        <v>Peito</v>
      </c>
      <c r="M228" s="11" t="str">
        <f t="shared" si="47"/>
        <v>Cross over</v>
      </c>
      <c r="N228" s="12" t="str">
        <f t="shared" si="47"/>
        <v>Bíceps</v>
      </c>
      <c r="O228" s="11">
        <f t="shared" si="47"/>
        <v>0</v>
      </c>
      <c r="P228" s="12" t="str">
        <f t="shared" si="47"/>
        <v>Tríceps</v>
      </c>
      <c r="Q228" s="11">
        <f t="shared" si="47"/>
        <v>0</v>
      </c>
      <c r="R228" s="11" t="str">
        <f t="shared" si="47"/>
        <v>AnteBraço</v>
      </c>
      <c r="S228" s="11" t="str">
        <f t="shared" si="47"/>
        <v>Extensão cot. uni.</v>
      </c>
      <c r="T228" s="11" t="str">
        <f t="shared" si="47"/>
        <v xml:space="preserve">Glúteo </v>
      </c>
      <c r="U228" s="11">
        <f t="shared" si="47"/>
        <v>0</v>
      </c>
      <c r="V228" s="12" t="str">
        <f t="shared" si="47"/>
        <v xml:space="preserve">Abdutor </v>
      </c>
      <c r="W228" s="11">
        <f t="shared" si="47"/>
        <v>0</v>
      </c>
      <c r="X228" s="12" t="str">
        <f t="shared" si="47"/>
        <v xml:space="preserve">Adutor </v>
      </c>
      <c r="Y228" s="11">
        <f t="shared" si="47"/>
        <v>0</v>
      </c>
      <c r="Z228" s="12" t="str">
        <f t="shared" si="47"/>
        <v>Coxa (Ant)</v>
      </c>
      <c r="AA228" s="11" t="str">
        <f t="shared" si="47"/>
        <v>Avanço</v>
      </c>
      <c r="AB228" s="12" t="str">
        <f t="shared" si="47"/>
        <v>Coxa (Pos)</v>
      </c>
      <c r="AC228" s="11">
        <f t="shared" si="47"/>
        <v>0</v>
      </c>
      <c r="AD228" s="12" t="str">
        <f t="shared" si="47"/>
        <v>Perna</v>
      </c>
      <c r="AE228" s="11">
        <f t="shared" si="47"/>
        <v>0</v>
      </c>
      <c r="AF228" s="12" t="str">
        <f t="shared" si="47"/>
        <v>Abdominal</v>
      </c>
      <c r="AG228" s="11">
        <f t="shared" si="47"/>
        <v>0</v>
      </c>
    </row>
    <row r="229" spans="1:33" x14ac:dyDescent="0.25">
      <c r="A229" s="344"/>
      <c r="B229" s="11">
        <f t="shared" si="48"/>
        <v>0</v>
      </c>
      <c r="C229" s="11" t="str">
        <f t="shared" si="49"/>
        <v xml:space="preserve"> </v>
      </c>
      <c r="D229" s="11" t="str">
        <f t="shared" si="47"/>
        <v xml:space="preserve">Trapézio </v>
      </c>
      <c r="E229" s="11">
        <f t="shared" si="47"/>
        <v>0</v>
      </c>
      <c r="F229" s="11" t="str">
        <f t="shared" si="47"/>
        <v>Ombro (Cla/Acr)</v>
      </c>
      <c r="G229" s="11">
        <f t="shared" si="47"/>
        <v>0</v>
      </c>
      <c r="H229" s="12" t="str">
        <f t="shared" si="47"/>
        <v>Ombro (Esp)</v>
      </c>
      <c r="I229" s="11">
        <f t="shared" si="47"/>
        <v>0</v>
      </c>
      <c r="J229" s="12" t="str">
        <f t="shared" si="47"/>
        <v>Costa</v>
      </c>
      <c r="K229" s="11" t="str">
        <f t="shared" si="47"/>
        <v>Hiperextensão</v>
      </c>
      <c r="L229" s="12" t="str">
        <f t="shared" si="47"/>
        <v>Peito</v>
      </c>
      <c r="M229" s="11" t="str">
        <f t="shared" si="47"/>
        <v>Voador</v>
      </c>
      <c r="N229" s="12" t="str">
        <f t="shared" si="47"/>
        <v>Bíceps</v>
      </c>
      <c r="O229" s="11">
        <f t="shared" si="47"/>
        <v>0</v>
      </c>
      <c r="P229" s="12" t="str">
        <f t="shared" si="47"/>
        <v>Tríceps</v>
      </c>
      <c r="Q229" s="11">
        <f t="shared" si="47"/>
        <v>0</v>
      </c>
      <c r="R229" s="11" t="str">
        <f t="shared" si="47"/>
        <v>AnteBraço</v>
      </c>
      <c r="S229" s="11" t="str">
        <f t="shared" si="47"/>
        <v>Tríceps uni. Curvado</v>
      </c>
      <c r="T229" s="11" t="str">
        <f t="shared" si="47"/>
        <v xml:space="preserve">Glúteo </v>
      </c>
      <c r="U229" s="11">
        <f t="shared" si="47"/>
        <v>0</v>
      </c>
      <c r="V229" s="12" t="str">
        <f t="shared" si="47"/>
        <v xml:space="preserve">Abdutor </v>
      </c>
      <c r="W229" s="11">
        <f t="shared" si="47"/>
        <v>0</v>
      </c>
      <c r="X229" s="12" t="str">
        <f t="shared" si="47"/>
        <v xml:space="preserve">Adutor </v>
      </c>
      <c r="Y229" s="11">
        <f t="shared" si="47"/>
        <v>0</v>
      </c>
      <c r="Z229" s="12" t="str">
        <f t="shared" si="47"/>
        <v>Coxa (Ant)</v>
      </c>
      <c r="AA229" s="11">
        <f t="shared" si="47"/>
        <v>0</v>
      </c>
      <c r="AB229" s="12" t="str">
        <f t="shared" si="47"/>
        <v>Coxa (Pos)</v>
      </c>
      <c r="AC229" s="11">
        <f t="shared" si="47"/>
        <v>0</v>
      </c>
      <c r="AD229" s="12" t="str">
        <f t="shared" si="47"/>
        <v>Perna</v>
      </c>
      <c r="AE229" s="11">
        <f t="shared" si="47"/>
        <v>0</v>
      </c>
      <c r="AF229" s="12" t="str">
        <f t="shared" si="47"/>
        <v>Abdominal</v>
      </c>
      <c r="AG229" s="11">
        <f t="shared" si="47"/>
        <v>0</v>
      </c>
    </row>
    <row r="230" spans="1:33" x14ac:dyDescent="0.25">
      <c r="A230" s="344"/>
      <c r="B230" s="11">
        <f t="shared" si="48"/>
        <v>0</v>
      </c>
      <c r="C230" s="11" t="str">
        <f t="shared" si="49"/>
        <v xml:space="preserve"> </v>
      </c>
      <c r="D230" s="11" t="str">
        <f t="shared" si="47"/>
        <v xml:space="preserve">Trapézio </v>
      </c>
      <c r="E230" s="11">
        <f t="shared" si="47"/>
        <v>0</v>
      </c>
      <c r="F230" s="11" t="str">
        <f t="shared" si="47"/>
        <v>Ombro (Cla/Acr)</v>
      </c>
      <c r="G230" s="11">
        <f t="shared" si="47"/>
        <v>0</v>
      </c>
      <c r="H230" s="12" t="str">
        <f t="shared" si="47"/>
        <v>Ombro (Esp)</v>
      </c>
      <c r="I230" s="11">
        <f t="shared" si="47"/>
        <v>0</v>
      </c>
      <c r="J230" s="12" t="str">
        <f t="shared" si="47"/>
        <v>Costa</v>
      </c>
      <c r="K230" s="11">
        <f t="shared" si="47"/>
        <v>0</v>
      </c>
      <c r="L230" s="12" t="str">
        <f t="shared" si="47"/>
        <v>Peito</v>
      </c>
      <c r="M230" s="11" t="str">
        <f t="shared" si="47"/>
        <v>Paralelas</v>
      </c>
      <c r="N230" s="12" t="str">
        <f t="shared" si="47"/>
        <v>Bíceps</v>
      </c>
      <c r="O230" s="11">
        <f t="shared" si="47"/>
        <v>0</v>
      </c>
      <c r="P230" s="12" t="str">
        <f t="shared" si="47"/>
        <v>Tríceps</v>
      </c>
      <c r="Q230" s="11">
        <f t="shared" si="47"/>
        <v>0</v>
      </c>
      <c r="R230" s="11" t="str">
        <f t="shared" si="47"/>
        <v>AnteBraço</v>
      </c>
      <c r="S230" s="11">
        <f t="shared" si="47"/>
        <v>0</v>
      </c>
      <c r="T230" s="11" t="str">
        <f t="shared" si="47"/>
        <v xml:space="preserve">Glúteo </v>
      </c>
      <c r="U230" s="11">
        <f t="shared" si="47"/>
        <v>0</v>
      </c>
      <c r="V230" s="12" t="str">
        <f t="shared" si="47"/>
        <v xml:space="preserve">Abdutor </v>
      </c>
      <c r="W230" s="11">
        <f t="shared" si="47"/>
        <v>0</v>
      </c>
      <c r="X230" s="12" t="str">
        <f t="shared" si="47"/>
        <v xml:space="preserve">Adutor </v>
      </c>
      <c r="Y230" s="11">
        <f t="shared" si="47"/>
        <v>0</v>
      </c>
      <c r="Z230" s="12" t="str">
        <f t="shared" si="47"/>
        <v>Coxa (Ant)</v>
      </c>
      <c r="AA230" s="11">
        <f t="shared" si="47"/>
        <v>0</v>
      </c>
      <c r="AB230" s="12" t="str">
        <f t="shared" si="47"/>
        <v>Coxa (Pos)</v>
      </c>
      <c r="AC230" s="11">
        <f t="shared" si="47"/>
        <v>0</v>
      </c>
      <c r="AD230" s="12" t="str">
        <f t="shared" si="47"/>
        <v>Perna</v>
      </c>
      <c r="AE230" s="11">
        <f t="shared" si="47"/>
        <v>0</v>
      </c>
      <c r="AF230" s="12" t="str">
        <f t="shared" si="47"/>
        <v>Abdominal</v>
      </c>
      <c r="AG230" s="11">
        <f t="shared" si="47"/>
        <v>0</v>
      </c>
    </row>
    <row r="231" spans="1:33" x14ac:dyDescent="0.25">
      <c r="A231" s="344"/>
      <c r="B231" s="11">
        <f t="shared" si="48"/>
        <v>0</v>
      </c>
      <c r="C231" s="11" t="str">
        <f t="shared" si="49"/>
        <v xml:space="preserve"> </v>
      </c>
      <c r="D231" s="11" t="str">
        <f t="shared" si="47"/>
        <v xml:space="preserve">Trapézio </v>
      </c>
      <c r="E231" s="11">
        <f t="shared" si="47"/>
        <v>0</v>
      </c>
      <c r="F231" s="11" t="str">
        <f t="shared" si="47"/>
        <v>Ombro (Cla/Acr)</v>
      </c>
      <c r="G231" s="11">
        <f t="shared" si="47"/>
        <v>0</v>
      </c>
      <c r="H231" s="12" t="str">
        <f t="shared" si="47"/>
        <v>Ombro (Esp)</v>
      </c>
      <c r="I231" s="11">
        <f t="shared" si="47"/>
        <v>0</v>
      </c>
      <c r="J231" s="12" t="str">
        <f t="shared" si="47"/>
        <v>Costa</v>
      </c>
      <c r="K231" s="11">
        <f t="shared" si="47"/>
        <v>0</v>
      </c>
      <c r="L231" s="12" t="str">
        <f t="shared" si="47"/>
        <v>Peito</v>
      </c>
      <c r="M231" s="11">
        <f t="shared" si="47"/>
        <v>0</v>
      </c>
      <c r="N231" s="12" t="str">
        <f t="shared" si="47"/>
        <v>Bíceps</v>
      </c>
      <c r="O231" s="11">
        <f t="shared" si="47"/>
        <v>0</v>
      </c>
      <c r="P231" s="12" t="str">
        <f t="shared" si="47"/>
        <v>Tríceps</v>
      </c>
      <c r="Q231" s="11">
        <f t="shared" si="47"/>
        <v>0</v>
      </c>
      <c r="R231" s="11" t="str">
        <f t="shared" si="47"/>
        <v>AnteBraço</v>
      </c>
      <c r="S231" s="11">
        <f t="shared" si="47"/>
        <v>0</v>
      </c>
      <c r="T231" s="11" t="str">
        <f t="shared" si="47"/>
        <v xml:space="preserve">Glúteo </v>
      </c>
      <c r="U231" s="11">
        <f t="shared" si="47"/>
        <v>0</v>
      </c>
      <c r="V231" s="12" t="str">
        <f t="shared" si="47"/>
        <v xml:space="preserve">Abdutor </v>
      </c>
      <c r="W231" s="11">
        <f t="shared" si="47"/>
        <v>0</v>
      </c>
      <c r="X231" s="12" t="str">
        <f t="shared" si="47"/>
        <v xml:space="preserve">Adutor </v>
      </c>
      <c r="Y231" s="11">
        <f t="shared" si="47"/>
        <v>0</v>
      </c>
      <c r="Z231" s="12" t="str">
        <f t="shared" si="47"/>
        <v>Coxa (Ant)</v>
      </c>
      <c r="AA231" s="11">
        <f t="shared" si="47"/>
        <v>0</v>
      </c>
      <c r="AB231" s="12" t="str">
        <f t="shared" si="47"/>
        <v>Coxa (Pos)</v>
      </c>
      <c r="AC231" s="11">
        <f t="shared" si="47"/>
        <v>0</v>
      </c>
      <c r="AD231" s="12" t="str">
        <f t="shared" si="47"/>
        <v>Perna</v>
      </c>
      <c r="AE231" s="11">
        <f t="shared" si="47"/>
        <v>0</v>
      </c>
      <c r="AF231" s="12" t="str">
        <f t="shared" si="47"/>
        <v>Abdominal</v>
      </c>
      <c r="AG231" s="11">
        <f t="shared" si="47"/>
        <v>0</v>
      </c>
    </row>
    <row r="232" spans="1:33" x14ac:dyDescent="0.25">
      <c r="A232" s="344"/>
      <c r="B232" s="11">
        <f t="shared" si="48"/>
        <v>0</v>
      </c>
      <c r="C232" s="11" t="str">
        <f t="shared" si="49"/>
        <v xml:space="preserve"> </v>
      </c>
      <c r="D232" s="11" t="str">
        <f t="shared" si="47"/>
        <v xml:space="preserve">Trapézio </v>
      </c>
      <c r="E232" s="11">
        <f t="shared" si="47"/>
        <v>0</v>
      </c>
      <c r="F232" s="11" t="str">
        <f t="shared" si="47"/>
        <v>Ombro (Cla/Acr)</v>
      </c>
      <c r="G232" s="11">
        <f t="shared" si="47"/>
        <v>0</v>
      </c>
      <c r="H232" s="12" t="str">
        <f t="shared" si="47"/>
        <v>Ombro (Esp)</v>
      </c>
      <c r="I232" s="11">
        <f t="shared" si="47"/>
        <v>0</v>
      </c>
      <c r="J232" s="12" t="str">
        <f t="shared" si="47"/>
        <v>Costa</v>
      </c>
      <c r="K232" s="11">
        <f t="shared" si="47"/>
        <v>0</v>
      </c>
      <c r="L232" s="12" t="str">
        <f t="shared" si="47"/>
        <v>Peito</v>
      </c>
      <c r="M232" s="11">
        <f t="shared" si="47"/>
        <v>0</v>
      </c>
      <c r="N232" s="12" t="str">
        <f t="shared" si="47"/>
        <v>Bíceps</v>
      </c>
      <c r="O232" s="11">
        <f t="shared" si="47"/>
        <v>0</v>
      </c>
      <c r="P232" s="12" t="str">
        <f t="shared" si="47"/>
        <v>Tríceps</v>
      </c>
      <c r="Q232" s="11">
        <f t="shared" si="47"/>
        <v>0</v>
      </c>
      <c r="R232" s="11" t="str">
        <f t="shared" si="47"/>
        <v>AnteBraço</v>
      </c>
      <c r="S232" s="11">
        <f t="shared" ref="D232:AG240" si="50">S212</f>
        <v>0</v>
      </c>
      <c r="T232" s="11" t="str">
        <f t="shared" si="50"/>
        <v xml:space="preserve">Glúteo </v>
      </c>
      <c r="U232" s="11">
        <f t="shared" si="50"/>
        <v>0</v>
      </c>
      <c r="V232" s="12" t="str">
        <f t="shared" si="50"/>
        <v xml:space="preserve">Abdutor </v>
      </c>
      <c r="W232" s="11">
        <f t="shared" si="50"/>
        <v>0</v>
      </c>
      <c r="X232" s="12" t="str">
        <f t="shared" si="50"/>
        <v xml:space="preserve">Adutor </v>
      </c>
      <c r="Y232" s="11">
        <f t="shared" si="50"/>
        <v>0</v>
      </c>
      <c r="Z232" s="12" t="str">
        <f t="shared" si="50"/>
        <v>Coxa (Ant)</v>
      </c>
      <c r="AA232" s="11">
        <f t="shared" si="50"/>
        <v>0</v>
      </c>
      <c r="AB232" s="12" t="str">
        <f t="shared" si="50"/>
        <v>Coxa (Pos)</v>
      </c>
      <c r="AC232" s="11">
        <f t="shared" si="50"/>
        <v>0</v>
      </c>
      <c r="AD232" s="12" t="str">
        <f t="shared" si="50"/>
        <v>Perna</v>
      </c>
      <c r="AE232" s="11">
        <f t="shared" si="50"/>
        <v>0</v>
      </c>
      <c r="AF232" s="12" t="str">
        <f t="shared" si="50"/>
        <v>Abdominal</v>
      </c>
      <c r="AG232" s="11">
        <f t="shared" si="50"/>
        <v>0</v>
      </c>
    </row>
    <row r="233" spans="1:33" x14ac:dyDescent="0.25">
      <c r="A233" s="344"/>
      <c r="B233" s="11">
        <f t="shared" si="48"/>
        <v>0</v>
      </c>
      <c r="C233" s="11" t="str">
        <f t="shared" si="49"/>
        <v xml:space="preserve"> </v>
      </c>
      <c r="D233" s="11" t="str">
        <f t="shared" si="50"/>
        <v xml:space="preserve">Trapézio </v>
      </c>
      <c r="E233" s="11">
        <f t="shared" si="50"/>
        <v>0</v>
      </c>
      <c r="F233" s="11" t="str">
        <f t="shared" si="50"/>
        <v>Ombro (Cla/Acr)</v>
      </c>
      <c r="G233" s="11">
        <f t="shared" si="50"/>
        <v>0</v>
      </c>
      <c r="H233" s="12" t="str">
        <f t="shared" si="50"/>
        <v>Ombro (Esp)</v>
      </c>
      <c r="I233" s="11">
        <f t="shared" si="50"/>
        <v>0</v>
      </c>
      <c r="J233" s="12" t="str">
        <f t="shared" si="50"/>
        <v>Costa</v>
      </c>
      <c r="K233" s="11">
        <f t="shared" si="50"/>
        <v>0</v>
      </c>
      <c r="L233" s="12" t="str">
        <f t="shared" si="50"/>
        <v>Peito</v>
      </c>
      <c r="M233" s="11">
        <f t="shared" si="50"/>
        <v>0</v>
      </c>
      <c r="N233" s="12" t="str">
        <f t="shared" si="50"/>
        <v>Bíceps</v>
      </c>
      <c r="O233" s="11">
        <f t="shared" si="50"/>
        <v>0</v>
      </c>
      <c r="P233" s="12" t="str">
        <f t="shared" si="50"/>
        <v>Tríceps</v>
      </c>
      <c r="Q233" s="11">
        <f t="shared" si="50"/>
        <v>0</v>
      </c>
      <c r="R233" s="11" t="str">
        <f t="shared" si="50"/>
        <v>AnteBraço</v>
      </c>
      <c r="S233" s="11">
        <f t="shared" si="50"/>
        <v>0</v>
      </c>
      <c r="T233" s="11" t="str">
        <f t="shared" si="50"/>
        <v xml:space="preserve">Glúteo </v>
      </c>
      <c r="U233" s="11">
        <f t="shared" si="50"/>
        <v>0</v>
      </c>
      <c r="V233" s="12" t="str">
        <f t="shared" si="50"/>
        <v xml:space="preserve">Abdutor </v>
      </c>
      <c r="W233" s="11">
        <f t="shared" si="50"/>
        <v>0</v>
      </c>
      <c r="X233" s="12" t="str">
        <f t="shared" si="50"/>
        <v xml:space="preserve">Adutor </v>
      </c>
      <c r="Y233" s="11">
        <f t="shared" si="50"/>
        <v>0</v>
      </c>
      <c r="Z233" s="12" t="str">
        <f t="shared" si="50"/>
        <v>Coxa (Ant)</v>
      </c>
      <c r="AA233" s="11">
        <f t="shared" si="50"/>
        <v>0</v>
      </c>
      <c r="AB233" s="12" t="str">
        <f t="shared" si="50"/>
        <v>Coxa (Pos)</v>
      </c>
      <c r="AC233" s="11">
        <f t="shared" si="50"/>
        <v>0</v>
      </c>
      <c r="AD233" s="12" t="str">
        <f t="shared" si="50"/>
        <v>Perna</v>
      </c>
      <c r="AE233" s="11">
        <f t="shared" si="50"/>
        <v>0</v>
      </c>
      <c r="AF233" s="12" t="str">
        <f t="shared" si="50"/>
        <v>Abdominal</v>
      </c>
      <c r="AG233" s="11">
        <f t="shared" si="50"/>
        <v>0</v>
      </c>
    </row>
    <row r="234" spans="1:33" x14ac:dyDescent="0.25">
      <c r="A234" s="344"/>
      <c r="B234" s="11">
        <f t="shared" si="48"/>
        <v>0</v>
      </c>
      <c r="C234" s="11" t="str">
        <f t="shared" si="49"/>
        <v xml:space="preserve"> </v>
      </c>
      <c r="D234" s="11" t="str">
        <f t="shared" si="50"/>
        <v xml:space="preserve">Trapézio </v>
      </c>
      <c r="E234" s="11">
        <f t="shared" si="50"/>
        <v>0</v>
      </c>
      <c r="F234" s="11" t="str">
        <f t="shared" si="50"/>
        <v>Ombro (Cla/Acr)</v>
      </c>
      <c r="G234" s="11">
        <f t="shared" si="50"/>
        <v>0</v>
      </c>
      <c r="H234" s="12" t="str">
        <f t="shared" si="50"/>
        <v>Ombro (Esp)</v>
      </c>
      <c r="I234" s="11">
        <f t="shared" si="50"/>
        <v>0</v>
      </c>
      <c r="J234" s="12" t="str">
        <f t="shared" si="50"/>
        <v>Costa</v>
      </c>
      <c r="K234" s="11">
        <f t="shared" si="50"/>
        <v>0</v>
      </c>
      <c r="L234" s="12" t="str">
        <f t="shared" si="50"/>
        <v>Peito</v>
      </c>
      <c r="M234" s="11">
        <f t="shared" si="50"/>
        <v>0</v>
      </c>
      <c r="N234" s="12" t="str">
        <f t="shared" si="50"/>
        <v>Bíceps</v>
      </c>
      <c r="O234" s="11">
        <f t="shared" si="50"/>
        <v>0</v>
      </c>
      <c r="P234" s="12" t="str">
        <f t="shared" si="50"/>
        <v>Tríceps</v>
      </c>
      <c r="Q234" s="11">
        <f t="shared" si="50"/>
        <v>0</v>
      </c>
      <c r="R234" s="11" t="str">
        <f t="shared" si="50"/>
        <v>AnteBraço</v>
      </c>
      <c r="S234" s="11">
        <f t="shared" si="50"/>
        <v>0</v>
      </c>
      <c r="T234" s="11" t="str">
        <f t="shared" si="50"/>
        <v xml:space="preserve">Glúteo </v>
      </c>
      <c r="U234" s="11">
        <f t="shared" si="50"/>
        <v>0</v>
      </c>
      <c r="V234" s="12" t="str">
        <f t="shared" si="50"/>
        <v xml:space="preserve">Abdutor </v>
      </c>
      <c r="W234" s="11">
        <f t="shared" si="50"/>
        <v>0</v>
      </c>
      <c r="X234" s="12" t="str">
        <f t="shared" si="50"/>
        <v xml:space="preserve">Adutor </v>
      </c>
      <c r="Y234" s="11">
        <f t="shared" si="50"/>
        <v>0</v>
      </c>
      <c r="Z234" s="12" t="str">
        <f t="shared" si="50"/>
        <v>Coxa (Ant)</v>
      </c>
      <c r="AA234" s="11">
        <f t="shared" si="50"/>
        <v>0</v>
      </c>
      <c r="AB234" s="12" t="str">
        <f t="shared" si="50"/>
        <v>Coxa (Pos)</v>
      </c>
      <c r="AC234" s="11">
        <f t="shared" si="50"/>
        <v>0</v>
      </c>
      <c r="AD234" s="12" t="str">
        <f t="shared" si="50"/>
        <v>Perna</v>
      </c>
      <c r="AE234" s="11">
        <f t="shared" si="50"/>
        <v>0</v>
      </c>
      <c r="AF234" s="12" t="str">
        <f t="shared" si="50"/>
        <v>Abdominal</v>
      </c>
      <c r="AG234" s="11">
        <f t="shared" si="50"/>
        <v>0</v>
      </c>
    </row>
    <row r="235" spans="1:33" x14ac:dyDescent="0.25">
      <c r="A235" s="344"/>
      <c r="B235" s="11">
        <f t="shared" si="48"/>
        <v>0</v>
      </c>
      <c r="C235" s="11" t="str">
        <f t="shared" si="49"/>
        <v xml:space="preserve"> </v>
      </c>
      <c r="D235" s="11" t="str">
        <f t="shared" si="50"/>
        <v xml:space="preserve">Trapézio </v>
      </c>
      <c r="E235" s="11">
        <f t="shared" si="50"/>
        <v>0</v>
      </c>
      <c r="F235" s="11" t="str">
        <f t="shared" si="50"/>
        <v>Ombro (Cla/Acr)</v>
      </c>
      <c r="G235" s="11">
        <f t="shared" si="50"/>
        <v>0</v>
      </c>
      <c r="H235" s="12" t="str">
        <f t="shared" si="50"/>
        <v>Ombro (Esp)</v>
      </c>
      <c r="I235" s="11">
        <f t="shared" si="50"/>
        <v>0</v>
      </c>
      <c r="J235" s="12" t="str">
        <f t="shared" si="50"/>
        <v>Costa</v>
      </c>
      <c r="K235" s="11">
        <f t="shared" si="50"/>
        <v>0</v>
      </c>
      <c r="L235" s="12" t="str">
        <f t="shared" si="50"/>
        <v>Peito</v>
      </c>
      <c r="M235" s="11">
        <f t="shared" si="50"/>
        <v>0</v>
      </c>
      <c r="N235" s="12" t="str">
        <f t="shared" si="50"/>
        <v>Bíceps</v>
      </c>
      <c r="O235" s="11">
        <f t="shared" si="50"/>
        <v>0</v>
      </c>
      <c r="P235" s="12" t="str">
        <f t="shared" si="50"/>
        <v>Tríceps</v>
      </c>
      <c r="Q235" s="11">
        <f t="shared" si="50"/>
        <v>0</v>
      </c>
      <c r="R235" s="11" t="str">
        <f t="shared" si="50"/>
        <v>AnteBraço</v>
      </c>
      <c r="S235" s="11">
        <f t="shared" si="50"/>
        <v>0</v>
      </c>
      <c r="T235" s="11" t="str">
        <f t="shared" si="50"/>
        <v xml:space="preserve">Glúteo </v>
      </c>
      <c r="U235" s="11">
        <f t="shared" si="50"/>
        <v>0</v>
      </c>
      <c r="V235" s="12" t="str">
        <f t="shared" si="50"/>
        <v xml:space="preserve">Abdutor </v>
      </c>
      <c r="W235" s="11">
        <f t="shared" si="50"/>
        <v>0</v>
      </c>
      <c r="X235" s="12" t="str">
        <f t="shared" si="50"/>
        <v xml:space="preserve">Adutor </v>
      </c>
      <c r="Y235" s="11">
        <f t="shared" si="50"/>
        <v>0</v>
      </c>
      <c r="Z235" s="12" t="str">
        <f t="shared" si="50"/>
        <v>Coxa (Ant)</v>
      </c>
      <c r="AA235" s="11">
        <f t="shared" si="50"/>
        <v>0</v>
      </c>
      <c r="AB235" s="12" t="str">
        <f t="shared" si="50"/>
        <v>Coxa (Pos)</v>
      </c>
      <c r="AC235" s="11">
        <f t="shared" si="50"/>
        <v>0</v>
      </c>
      <c r="AD235" s="12" t="str">
        <f t="shared" si="50"/>
        <v>Perna</v>
      </c>
      <c r="AE235" s="11">
        <f t="shared" si="50"/>
        <v>0</v>
      </c>
      <c r="AF235" s="12" t="str">
        <f t="shared" si="50"/>
        <v>Abdominal</v>
      </c>
      <c r="AG235" s="11">
        <f t="shared" si="50"/>
        <v>0</v>
      </c>
    </row>
    <row r="236" spans="1:33" x14ac:dyDescent="0.25">
      <c r="A236" s="344"/>
      <c r="B236" s="11">
        <f t="shared" si="48"/>
        <v>0</v>
      </c>
      <c r="C236" s="11" t="str">
        <f t="shared" si="49"/>
        <v xml:space="preserve"> </v>
      </c>
      <c r="D236" s="11" t="str">
        <f t="shared" si="50"/>
        <v xml:space="preserve">Trapézio </v>
      </c>
      <c r="E236" s="11">
        <f t="shared" si="50"/>
        <v>0</v>
      </c>
      <c r="F236" s="11" t="str">
        <f t="shared" si="50"/>
        <v>Ombro (Cla/Acr)</v>
      </c>
      <c r="G236" s="11">
        <f t="shared" si="50"/>
        <v>0</v>
      </c>
      <c r="H236" s="12" t="str">
        <f t="shared" si="50"/>
        <v>Ombro (Esp)</v>
      </c>
      <c r="I236" s="11">
        <f t="shared" si="50"/>
        <v>0</v>
      </c>
      <c r="J236" s="12" t="str">
        <f t="shared" si="50"/>
        <v>Costa</v>
      </c>
      <c r="K236" s="11">
        <f t="shared" si="50"/>
        <v>0</v>
      </c>
      <c r="L236" s="12" t="str">
        <f t="shared" si="50"/>
        <v>Peito</v>
      </c>
      <c r="M236" s="11">
        <f t="shared" si="50"/>
        <v>0</v>
      </c>
      <c r="N236" s="12" t="str">
        <f t="shared" si="50"/>
        <v>Bíceps</v>
      </c>
      <c r="O236" s="11">
        <f t="shared" si="50"/>
        <v>0</v>
      </c>
      <c r="P236" s="12" t="str">
        <f t="shared" si="50"/>
        <v>Tríceps</v>
      </c>
      <c r="Q236" s="11">
        <f t="shared" si="50"/>
        <v>0</v>
      </c>
      <c r="R236" s="11" t="str">
        <f t="shared" si="50"/>
        <v>AnteBraço</v>
      </c>
      <c r="S236" s="11">
        <f t="shared" si="50"/>
        <v>0</v>
      </c>
      <c r="T236" s="11" t="str">
        <f t="shared" si="50"/>
        <v xml:space="preserve">Glúteo </v>
      </c>
      <c r="U236" s="11">
        <f t="shared" si="50"/>
        <v>0</v>
      </c>
      <c r="V236" s="12" t="str">
        <f t="shared" si="50"/>
        <v xml:space="preserve">Abdutor </v>
      </c>
      <c r="W236" s="11">
        <f t="shared" si="50"/>
        <v>0</v>
      </c>
      <c r="X236" s="12" t="str">
        <f t="shared" si="50"/>
        <v xml:space="preserve">Adutor </v>
      </c>
      <c r="Y236" s="11">
        <f t="shared" si="50"/>
        <v>0</v>
      </c>
      <c r="Z236" s="12" t="str">
        <f t="shared" si="50"/>
        <v>Coxa (Ant)</v>
      </c>
      <c r="AA236" s="11">
        <f t="shared" si="50"/>
        <v>0</v>
      </c>
      <c r="AB236" s="12" t="str">
        <f t="shared" si="50"/>
        <v>Coxa (Pos)</v>
      </c>
      <c r="AC236" s="11">
        <f t="shared" si="50"/>
        <v>0</v>
      </c>
      <c r="AD236" s="12" t="str">
        <f t="shared" si="50"/>
        <v>Perna</v>
      </c>
      <c r="AE236" s="11">
        <f t="shared" si="50"/>
        <v>0</v>
      </c>
      <c r="AF236" s="12" t="str">
        <f t="shared" si="50"/>
        <v>Abdominal</v>
      </c>
      <c r="AG236" s="11">
        <f t="shared" si="50"/>
        <v>0</v>
      </c>
    </row>
    <row r="237" spans="1:33" x14ac:dyDescent="0.25">
      <c r="A237" s="344"/>
      <c r="B237" s="11">
        <f t="shared" si="48"/>
        <v>0</v>
      </c>
      <c r="C237" s="11" t="str">
        <f t="shared" si="49"/>
        <v xml:space="preserve"> </v>
      </c>
      <c r="D237" s="11" t="str">
        <f t="shared" si="50"/>
        <v xml:space="preserve">Trapézio </v>
      </c>
      <c r="E237" s="11">
        <f t="shared" si="50"/>
        <v>0</v>
      </c>
      <c r="F237" s="11" t="str">
        <f t="shared" si="50"/>
        <v>Ombro (Cla/Acr)</v>
      </c>
      <c r="G237" s="11">
        <f t="shared" si="50"/>
        <v>0</v>
      </c>
      <c r="H237" s="12" t="str">
        <f t="shared" si="50"/>
        <v>Ombro (Esp)</v>
      </c>
      <c r="I237" s="11">
        <f t="shared" si="50"/>
        <v>0</v>
      </c>
      <c r="J237" s="12" t="str">
        <f t="shared" si="50"/>
        <v>Costa</v>
      </c>
      <c r="K237" s="11">
        <f t="shared" si="50"/>
        <v>0</v>
      </c>
      <c r="L237" s="12" t="str">
        <f t="shared" si="50"/>
        <v>Peito</v>
      </c>
      <c r="M237" s="11">
        <f t="shared" si="50"/>
        <v>0</v>
      </c>
      <c r="N237" s="12" t="str">
        <f t="shared" si="50"/>
        <v>Bíceps</v>
      </c>
      <c r="O237" s="11">
        <f t="shared" si="50"/>
        <v>0</v>
      </c>
      <c r="P237" s="12" t="str">
        <f t="shared" si="50"/>
        <v>Tríceps</v>
      </c>
      <c r="Q237" s="11">
        <f t="shared" si="50"/>
        <v>0</v>
      </c>
      <c r="R237" s="11" t="str">
        <f t="shared" si="50"/>
        <v>AnteBraço</v>
      </c>
      <c r="S237" s="11">
        <f t="shared" si="50"/>
        <v>0</v>
      </c>
      <c r="T237" s="11" t="str">
        <f t="shared" si="50"/>
        <v xml:space="preserve">Glúteo </v>
      </c>
      <c r="U237" s="11">
        <f t="shared" si="50"/>
        <v>0</v>
      </c>
      <c r="V237" s="12" t="str">
        <f t="shared" si="50"/>
        <v xml:space="preserve">Abdutor </v>
      </c>
      <c r="W237" s="11">
        <f t="shared" si="50"/>
        <v>0</v>
      </c>
      <c r="X237" s="12" t="str">
        <f t="shared" si="50"/>
        <v xml:space="preserve">Adutor </v>
      </c>
      <c r="Y237" s="11">
        <f t="shared" si="50"/>
        <v>0</v>
      </c>
      <c r="Z237" s="12" t="str">
        <f t="shared" si="50"/>
        <v>Coxa (Ant)</v>
      </c>
      <c r="AA237" s="11">
        <f t="shared" si="50"/>
        <v>0</v>
      </c>
      <c r="AB237" s="12" t="str">
        <f t="shared" si="50"/>
        <v>Coxa (Pos)</v>
      </c>
      <c r="AC237" s="11">
        <f t="shared" si="50"/>
        <v>0</v>
      </c>
      <c r="AD237" s="12" t="str">
        <f t="shared" si="50"/>
        <v>Perna</v>
      </c>
      <c r="AE237" s="11">
        <f t="shared" si="50"/>
        <v>0</v>
      </c>
      <c r="AF237" s="12" t="str">
        <f t="shared" si="50"/>
        <v>Abdominal</v>
      </c>
      <c r="AG237" s="11">
        <f t="shared" si="50"/>
        <v>0</v>
      </c>
    </row>
    <row r="238" spans="1:33" x14ac:dyDescent="0.25">
      <c r="A238" s="344"/>
      <c r="B238" s="11">
        <f t="shared" si="48"/>
        <v>0</v>
      </c>
      <c r="C238" s="11" t="str">
        <f t="shared" si="49"/>
        <v xml:space="preserve"> </v>
      </c>
      <c r="D238" s="11" t="str">
        <f t="shared" si="50"/>
        <v xml:space="preserve">Trapézio </v>
      </c>
      <c r="E238" s="11">
        <f t="shared" si="50"/>
        <v>0</v>
      </c>
      <c r="F238" s="11" t="str">
        <f t="shared" si="50"/>
        <v>Ombro (Cla/Acr)</v>
      </c>
      <c r="G238" s="11">
        <f t="shared" si="50"/>
        <v>0</v>
      </c>
      <c r="H238" s="12" t="str">
        <f t="shared" si="50"/>
        <v>Ombro (Esp)</v>
      </c>
      <c r="I238" s="11">
        <f t="shared" si="50"/>
        <v>0</v>
      </c>
      <c r="J238" s="12" t="str">
        <f t="shared" si="50"/>
        <v>Costa</v>
      </c>
      <c r="K238" s="11">
        <f t="shared" si="50"/>
        <v>0</v>
      </c>
      <c r="L238" s="12" t="str">
        <f t="shared" si="50"/>
        <v>Peito</v>
      </c>
      <c r="M238" s="11">
        <f t="shared" si="50"/>
        <v>0</v>
      </c>
      <c r="N238" s="12" t="str">
        <f t="shared" si="50"/>
        <v>Bíceps</v>
      </c>
      <c r="O238" s="11">
        <f t="shared" si="50"/>
        <v>0</v>
      </c>
      <c r="P238" s="12" t="str">
        <f t="shared" si="50"/>
        <v>Tríceps</v>
      </c>
      <c r="Q238" s="11">
        <f t="shared" si="50"/>
        <v>0</v>
      </c>
      <c r="R238" s="11" t="str">
        <f t="shared" si="50"/>
        <v>AnteBraço</v>
      </c>
      <c r="S238" s="11">
        <f t="shared" si="50"/>
        <v>0</v>
      </c>
      <c r="T238" s="11" t="str">
        <f t="shared" si="50"/>
        <v xml:space="preserve">Glúteo </v>
      </c>
      <c r="U238" s="11">
        <f t="shared" si="50"/>
        <v>0</v>
      </c>
      <c r="V238" s="12" t="str">
        <f t="shared" si="50"/>
        <v xml:space="preserve">Abdutor </v>
      </c>
      <c r="W238" s="11">
        <f t="shared" si="50"/>
        <v>0</v>
      </c>
      <c r="X238" s="12" t="str">
        <f t="shared" si="50"/>
        <v xml:space="preserve">Adutor </v>
      </c>
      <c r="Y238" s="11">
        <f t="shared" si="50"/>
        <v>0</v>
      </c>
      <c r="Z238" s="12" t="str">
        <f t="shared" si="50"/>
        <v>Coxa (Ant)</v>
      </c>
      <c r="AA238" s="11">
        <f t="shared" si="50"/>
        <v>0</v>
      </c>
      <c r="AB238" s="12" t="str">
        <f t="shared" si="50"/>
        <v>Coxa (Pos)</v>
      </c>
      <c r="AC238" s="11">
        <f t="shared" si="50"/>
        <v>0</v>
      </c>
      <c r="AD238" s="12" t="str">
        <f t="shared" si="50"/>
        <v>Perna</v>
      </c>
      <c r="AE238" s="11">
        <f t="shared" si="50"/>
        <v>0</v>
      </c>
      <c r="AF238" s="12" t="str">
        <f t="shared" si="50"/>
        <v>Abdominal</v>
      </c>
      <c r="AG238" s="11">
        <f t="shared" si="50"/>
        <v>0</v>
      </c>
    </row>
    <row r="239" spans="1:33" x14ac:dyDescent="0.25">
      <c r="A239" s="344"/>
      <c r="B239" s="11">
        <f t="shared" si="48"/>
        <v>0</v>
      </c>
      <c r="C239" s="11" t="str">
        <f t="shared" si="49"/>
        <v xml:space="preserve"> </v>
      </c>
      <c r="D239" s="11" t="str">
        <f t="shared" si="50"/>
        <v xml:space="preserve">Trapézio </v>
      </c>
      <c r="E239" s="11">
        <f t="shared" si="50"/>
        <v>0</v>
      </c>
      <c r="F239" s="11" t="str">
        <f t="shared" si="50"/>
        <v>Ombro (Cla/Acr)</v>
      </c>
      <c r="G239" s="11">
        <f t="shared" si="50"/>
        <v>0</v>
      </c>
      <c r="H239" s="12" t="str">
        <f t="shared" si="50"/>
        <v>Ombro (Esp)</v>
      </c>
      <c r="I239" s="11">
        <f t="shared" si="50"/>
        <v>0</v>
      </c>
      <c r="J239" s="12" t="str">
        <f t="shared" si="50"/>
        <v>Costa</v>
      </c>
      <c r="K239" s="11">
        <f t="shared" si="50"/>
        <v>0</v>
      </c>
      <c r="L239" s="12" t="str">
        <f t="shared" si="50"/>
        <v>Peito</v>
      </c>
      <c r="M239" s="11">
        <f t="shared" si="50"/>
        <v>0</v>
      </c>
      <c r="N239" s="12" t="str">
        <f t="shared" si="50"/>
        <v>Bíceps</v>
      </c>
      <c r="O239" s="11">
        <f t="shared" si="50"/>
        <v>0</v>
      </c>
      <c r="P239" s="12" t="str">
        <f t="shared" si="50"/>
        <v>Tríceps</v>
      </c>
      <c r="Q239" s="11">
        <f t="shared" si="50"/>
        <v>0</v>
      </c>
      <c r="R239" s="11" t="str">
        <f t="shared" si="50"/>
        <v>AnteBraço</v>
      </c>
      <c r="S239" s="11">
        <f t="shared" si="50"/>
        <v>0</v>
      </c>
      <c r="T239" s="11" t="str">
        <f t="shared" si="50"/>
        <v xml:space="preserve">Glúteo </v>
      </c>
      <c r="U239" s="11">
        <f t="shared" si="50"/>
        <v>0</v>
      </c>
      <c r="V239" s="12" t="str">
        <f t="shared" si="50"/>
        <v xml:space="preserve">Abdutor </v>
      </c>
      <c r="W239" s="11">
        <f t="shared" si="50"/>
        <v>0</v>
      </c>
      <c r="X239" s="12" t="str">
        <f t="shared" si="50"/>
        <v xml:space="preserve">Adutor </v>
      </c>
      <c r="Y239" s="11">
        <f t="shared" si="50"/>
        <v>0</v>
      </c>
      <c r="Z239" s="12" t="str">
        <f t="shared" si="50"/>
        <v>Coxa (Ant)</v>
      </c>
      <c r="AA239" s="11">
        <f t="shared" si="50"/>
        <v>0</v>
      </c>
      <c r="AB239" s="12" t="str">
        <f t="shared" si="50"/>
        <v>Coxa (Pos)</v>
      </c>
      <c r="AC239" s="11">
        <f t="shared" si="50"/>
        <v>0</v>
      </c>
      <c r="AD239" s="12" t="str">
        <f t="shared" si="50"/>
        <v>Perna</v>
      </c>
      <c r="AE239" s="11">
        <f t="shared" si="50"/>
        <v>0</v>
      </c>
      <c r="AF239" s="12" t="str">
        <f t="shared" si="50"/>
        <v>Abdominal</v>
      </c>
      <c r="AG239" s="11">
        <f t="shared" si="50"/>
        <v>0</v>
      </c>
    </row>
    <row r="240" spans="1:33" x14ac:dyDescent="0.25">
      <c r="A240" s="344"/>
      <c r="B240" s="11">
        <f t="shared" si="48"/>
        <v>0</v>
      </c>
      <c r="C240" s="11" t="str">
        <f t="shared" si="49"/>
        <v xml:space="preserve"> </v>
      </c>
      <c r="D240" s="11" t="str">
        <f t="shared" si="50"/>
        <v xml:space="preserve">Trapézio </v>
      </c>
      <c r="E240" s="11">
        <f t="shared" si="50"/>
        <v>0</v>
      </c>
      <c r="F240" s="11" t="str">
        <f t="shared" si="50"/>
        <v>Ombro (Cla/Acr)</v>
      </c>
      <c r="G240" s="11">
        <f t="shared" si="50"/>
        <v>0</v>
      </c>
      <c r="H240" s="12" t="str">
        <f t="shared" si="50"/>
        <v>Ombro (Esp)</v>
      </c>
      <c r="I240" s="11">
        <f t="shared" si="50"/>
        <v>0</v>
      </c>
      <c r="J240" s="12" t="str">
        <f t="shared" si="50"/>
        <v>Costa</v>
      </c>
      <c r="K240" s="11">
        <f t="shared" si="50"/>
        <v>0</v>
      </c>
      <c r="L240" s="12" t="str">
        <f t="shared" si="50"/>
        <v>Peito</v>
      </c>
      <c r="M240" s="11">
        <f t="shared" si="50"/>
        <v>0</v>
      </c>
      <c r="N240" s="12" t="str">
        <f t="shared" si="50"/>
        <v>Bíceps</v>
      </c>
      <c r="O240" s="11">
        <f t="shared" si="50"/>
        <v>0</v>
      </c>
      <c r="P240" s="12" t="str">
        <f t="shared" si="50"/>
        <v>Tríceps</v>
      </c>
      <c r="Q240" s="11">
        <f t="shared" si="50"/>
        <v>0</v>
      </c>
      <c r="R240" s="11" t="str">
        <f t="shared" si="50"/>
        <v>AnteBraço</v>
      </c>
      <c r="S240" s="11">
        <f t="shared" si="50"/>
        <v>0</v>
      </c>
      <c r="T240" s="11" t="str">
        <f t="shared" si="50"/>
        <v xml:space="preserve">Glúteo </v>
      </c>
      <c r="U240" s="11">
        <f t="shared" si="50"/>
        <v>0</v>
      </c>
      <c r="V240" s="12" t="str">
        <f t="shared" si="50"/>
        <v xml:space="preserve">Abdutor </v>
      </c>
      <c r="W240" s="11">
        <f t="shared" si="50"/>
        <v>0</v>
      </c>
      <c r="X240" s="12" t="str">
        <f t="shared" si="50"/>
        <v xml:space="preserve">Adutor </v>
      </c>
      <c r="Y240" s="11">
        <f t="shared" si="50"/>
        <v>0</v>
      </c>
      <c r="Z240" s="12" t="str">
        <f t="shared" si="50"/>
        <v>Coxa (Ant)</v>
      </c>
      <c r="AA240" s="11">
        <f t="shared" si="50"/>
        <v>0</v>
      </c>
      <c r="AB240" s="12" t="str">
        <f t="shared" si="50"/>
        <v>Coxa (Pos)</v>
      </c>
      <c r="AC240" s="11">
        <f t="shared" si="50"/>
        <v>0</v>
      </c>
      <c r="AD240" s="12" t="str">
        <f t="shared" si="50"/>
        <v>Perna</v>
      </c>
      <c r="AE240" s="11">
        <f t="shared" si="50"/>
        <v>0</v>
      </c>
      <c r="AF240" s="12" t="str">
        <f t="shared" si="50"/>
        <v>Abdominal</v>
      </c>
      <c r="AG240" s="11">
        <f t="shared" si="50"/>
        <v>0</v>
      </c>
    </row>
  </sheetData>
  <sheetProtection password="CE24" sheet="1" objects="1" scenarios="1"/>
  <protectedRanges>
    <protectedRange sqref="E24:E40 E44:E60 E64:E80 E84:E100 E104:E120 E124:E140 E144:E160 E164:E180 E184:E200 E204:E220 E224:E240 E4:E20" name="Intervalo1"/>
    <protectedRange sqref="G24:G40 G44:G60 G64:G80 G84:G100 G104:G120 G124:G140 G144:G160 G164:G180 G184:G200 G204:G220 G224:G240 G4:G20" name="Intervalo2"/>
    <protectedRange sqref="I24:I40 I44:I60 I64:I80 I84:I100 I104:I120 I124:I140 I144:I160 I164:I180 I184:I200 I204:I220 I224:I240 I4:I20" name="Intervalo3"/>
    <protectedRange sqref="K24:K40 K44:K60 K64:K80 K84:K100 K104:K120 K124:K140 K144:K160 K164:K180 K184:K200 K204:K220 K224:K240 K4:K20" name="Intervalo4_1"/>
    <protectedRange sqref="M24:M40 M44:M60 M64:M80 M84:M100 M104:M120 M124:M140 M144:M160 M164:M180 M184:M200 M204:M220 M224:M240 M4:M20" name="Intervalo5"/>
    <protectedRange sqref="O24:O40 O44:O60 O64:O80 O84:O100 O104:O120 O124:O140 O144:O160 O164:O180 O184:O200 O204:O220 O224:O240 O4:O20" name="Intervalo6"/>
    <protectedRange sqref="Q24:Q40 Q44:Q60 Q64:Q80 Q84:Q100 Q104:Q120 Q124:Q140 Q144:Q160 Q164:Q180 Q184:Q200 Q204:Q220 Q224:Q240 Q4:Q20" name="Intervalo7"/>
    <protectedRange sqref="S24:S40 S44:S60 S64:S80 S84:S100 S104:S120 S124:S140 S144:S160 S164:S180 S184:S200 S204:S220 S224:S240 S4:S20" name="Intervalo8"/>
    <protectedRange sqref="U24:U40 U44:U60 U64:U80 U84:U100 U104:U120 U124:U140 U144:U160 U164:U180 U184:U200 U204:U220 U224:U240 U4:U20" name="Intervalo9"/>
    <protectedRange sqref="W24:W40 W44:W60 W64:W80 W84:W100 W104:W120 W124:W140 W144:W160 W164:W180 W184:W200 W204:W220 W224:W240 W4:W20" name="Intervalo10"/>
    <protectedRange sqref="Y24:Y40 Y44:Y60 Y64:Y80 Y84:Y100 Y104:Y120 Y124:Y140 Y144:Y160 Y164:Y180 Y184:Y200 Y204:Y220 Y224:Y240 Y4:Y20" name="Intervalo11"/>
    <protectedRange sqref="AA4:AA20 AA24:AA40 AA44:AA60 AA64:AA80 AA84:AA100 AA104:AA120 AA124:AA140 AA144:AA160 AA164:AA180 AA184:AA200 AA204:AA220 AA224:AA240" name="Intervalo12"/>
    <protectedRange sqref="AC24:AC40 AC44:AC60 AC64:AC80 AC84:AC100 AC104:AC120 AC124:AC140 AC144:AC160 AC164:AC180 AC184:AC200 AC204:AC220 AC224:AC240 AC4:AC20" name="Intervalo13"/>
    <protectedRange sqref="AE24:AE40 AE44:AE60 AE64:AE80 AE84:AE100 AE104:AE120 AE124:AE140 AE144:AE160 AE164:AE180 AE184:AE200 AE204:AE220 AE224:AE240 AE4:AE20" name="Intervalo14"/>
    <protectedRange sqref="AG24:AG40 AG44:AG60 AG64:AG80 AG84:AG100 AG104:AG120 AG124:AG140 AG144:AG160 AG164:AG180 AG184:AG200 AG204:AG220 AG224:AG240 AG4:AG20" name="Intervalo15"/>
  </protectedRanges>
  <mergeCells count="205">
    <mergeCell ref="AB222:AC222"/>
    <mergeCell ref="AD222:AE222"/>
    <mergeCell ref="AF222:AG222"/>
    <mergeCell ref="B223:C223"/>
    <mergeCell ref="A224:A240"/>
    <mergeCell ref="P222:Q222"/>
    <mergeCell ref="R222:S222"/>
    <mergeCell ref="T222:U222"/>
    <mergeCell ref="V222:W222"/>
    <mergeCell ref="X222:Y222"/>
    <mergeCell ref="Z222:AA222"/>
    <mergeCell ref="D222:E222"/>
    <mergeCell ref="F222:G222"/>
    <mergeCell ref="H222:I222"/>
    <mergeCell ref="J222:K222"/>
    <mergeCell ref="L222:M222"/>
    <mergeCell ref="N222:O222"/>
    <mergeCell ref="AD202:AE202"/>
    <mergeCell ref="AF202:AG202"/>
    <mergeCell ref="B203:C203"/>
    <mergeCell ref="A204:A220"/>
    <mergeCell ref="N202:O202"/>
    <mergeCell ref="P202:Q202"/>
    <mergeCell ref="R202:S202"/>
    <mergeCell ref="T202:U202"/>
    <mergeCell ref="V202:W202"/>
    <mergeCell ref="X202:Y202"/>
    <mergeCell ref="AB182:AC182"/>
    <mergeCell ref="AD182:AE182"/>
    <mergeCell ref="AF182:AG182"/>
    <mergeCell ref="B183:C183"/>
    <mergeCell ref="A184:A200"/>
    <mergeCell ref="D202:E202"/>
    <mergeCell ref="F202:G202"/>
    <mergeCell ref="H202:I202"/>
    <mergeCell ref="J202:K202"/>
    <mergeCell ref="L202:M202"/>
    <mergeCell ref="P182:Q182"/>
    <mergeCell ref="R182:S182"/>
    <mergeCell ref="T182:U182"/>
    <mergeCell ref="V182:W182"/>
    <mergeCell ref="X182:Y182"/>
    <mergeCell ref="Z182:AA182"/>
    <mergeCell ref="D182:E182"/>
    <mergeCell ref="F182:G182"/>
    <mergeCell ref="H182:I182"/>
    <mergeCell ref="J182:K182"/>
    <mergeCell ref="L182:M182"/>
    <mergeCell ref="N182:O182"/>
    <mergeCell ref="Z202:AA202"/>
    <mergeCell ref="AB202:AC202"/>
    <mergeCell ref="AD162:AE162"/>
    <mergeCell ref="AF162:AG162"/>
    <mergeCell ref="B163:C163"/>
    <mergeCell ref="A164:A180"/>
    <mergeCell ref="N162:O162"/>
    <mergeCell ref="P162:Q162"/>
    <mergeCell ref="R162:S162"/>
    <mergeCell ref="T162:U162"/>
    <mergeCell ref="V162:W162"/>
    <mergeCell ref="X162:Y162"/>
    <mergeCell ref="AB142:AC142"/>
    <mergeCell ref="AD142:AE142"/>
    <mergeCell ref="AF142:AG142"/>
    <mergeCell ref="B143:C143"/>
    <mergeCell ref="A144:A160"/>
    <mergeCell ref="D162:E162"/>
    <mergeCell ref="F162:G162"/>
    <mergeCell ref="H162:I162"/>
    <mergeCell ref="J162:K162"/>
    <mergeCell ref="L162:M162"/>
    <mergeCell ref="P142:Q142"/>
    <mergeCell ref="R142:S142"/>
    <mergeCell ref="T142:U142"/>
    <mergeCell ref="V142:W142"/>
    <mergeCell ref="X142:Y142"/>
    <mergeCell ref="Z142:AA142"/>
    <mergeCell ref="D142:E142"/>
    <mergeCell ref="F142:G142"/>
    <mergeCell ref="H142:I142"/>
    <mergeCell ref="J142:K142"/>
    <mergeCell ref="L142:M142"/>
    <mergeCell ref="N142:O142"/>
    <mergeCell ref="Z162:AA162"/>
    <mergeCell ref="AB162:AC162"/>
    <mergeCell ref="AD122:AE122"/>
    <mergeCell ref="AF122:AG122"/>
    <mergeCell ref="B123:C123"/>
    <mergeCell ref="A124:A140"/>
    <mergeCell ref="N122:O122"/>
    <mergeCell ref="P122:Q122"/>
    <mergeCell ref="R122:S122"/>
    <mergeCell ref="T122:U122"/>
    <mergeCell ref="V122:W122"/>
    <mergeCell ref="X122:Y122"/>
    <mergeCell ref="AB102:AC102"/>
    <mergeCell ref="AD102:AE102"/>
    <mergeCell ref="AF102:AG102"/>
    <mergeCell ref="B103:C103"/>
    <mergeCell ref="A104:A120"/>
    <mergeCell ref="D122:E122"/>
    <mergeCell ref="F122:G122"/>
    <mergeCell ref="H122:I122"/>
    <mergeCell ref="J122:K122"/>
    <mergeCell ref="L122:M122"/>
    <mergeCell ref="P102:Q102"/>
    <mergeCell ref="R102:S102"/>
    <mergeCell ref="T102:U102"/>
    <mergeCell ref="V102:W102"/>
    <mergeCell ref="X102:Y102"/>
    <mergeCell ref="Z102:AA102"/>
    <mergeCell ref="D102:E102"/>
    <mergeCell ref="F102:G102"/>
    <mergeCell ref="H102:I102"/>
    <mergeCell ref="J102:K102"/>
    <mergeCell ref="L102:M102"/>
    <mergeCell ref="N102:O102"/>
    <mergeCell ref="Z122:AA122"/>
    <mergeCell ref="AB122:AC122"/>
    <mergeCell ref="AD82:AE82"/>
    <mergeCell ref="AF82:AG82"/>
    <mergeCell ref="B83:C83"/>
    <mergeCell ref="A84:A100"/>
    <mergeCell ref="N82:O82"/>
    <mergeCell ref="P82:Q82"/>
    <mergeCell ref="R82:S82"/>
    <mergeCell ref="T82:U82"/>
    <mergeCell ref="V82:W82"/>
    <mergeCell ref="X82:Y82"/>
    <mergeCell ref="AB62:AC62"/>
    <mergeCell ref="AD62:AE62"/>
    <mergeCell ref="AF62:AG62"/>
    <mergeCell ref="B63:C63"/>
    <mergeCell ref="A64:A80"/>
    <mergeCell ref="D82:E82"/>
    <mergeCell ref="F82:G82"/>
    <mergeCell ref="H82:I82"/>
    <mergeCell ref="J82:K82"/>
    <mergeCell ref="L82:M82"/>
    <mergeCell ref="P62:Q62"/>
    <mergeCell ref="R62:S62"/>
    <mergeCell ref="T62:U62"/>
    <mergeCell ref="V62:W62"/>
    <mergeCell ref="X62:Y62"/>
    <mergeCell ref="Z62:AA62"/>
    <mergeCell ref="D62:E62"/>
    <mergeCell ref="F62:G62"/>
    <mergeCell ref="H62:I62"/>
    <mergeCell ref="J62:K62"/>
    <mergeCell ref="L62:M62"/>
    <mergeCell ref="N62:O62"/>
    <mergeCell ref="Z82:AA82"/>
    <mergeCell ref="AB82:AC82"/>
    <mergeCell ref="AD42:AE42"/>
    <mergeCell ref="AF42:AG42"/>
    <mergeCell ref="B43:C43"/>
    <mergeCell ref="A44:A60"/>
    <mergeCell ref="N42:O42"/>
    <mergeCell ref="P42:Q42"/>
    <mergeCell ref="R42:S42"/>
    <mergeCell ref="T42:U42"/>
    <mergeCell ref="V42:W42"/>
    <mergeCell ref="X42:Y42"/>
    <mergeCell ref="A24:A40"/>
    <mergeCell ref="D42:E42"/>
    <mergeCell ref="F42:G42"/>
    <mergeCell ref="H42:I42"/>
    <mergeCell ref="J42:K42"/>
    <mergeCell ref="L42:M42"/>
    <mergeCell ref="X22:Y22"/>
    <mergeCell ref="Z22:AA22"/>
    <mergeCell ref="AB22:AC22"/>
    <mergeCell ref="Z42:AA42"/>
    <mergeCell ref="AB42:AC42"/>
    <mergeCell ref="AD22:AE22"/>
    <mergeCell ref="AF22:AG22"/>
    <mergeCell ref="B23:C23"/>
    <mergeCell ref="L22:M22"/>
    <mergeCell ref="N22:O22"/>
    <mergeCell ref="P22:Q22"/>
    <mergeCell ref="R22:S22"/>
    <mergeCell ref="T22:U22"/>
    <mergeCell ref="V22:W22"/>
    <mergeCell ref="B3:C3"/>
    <mergeCell ref="A4:A20"/>
    <mergeCell ref="D22:E22"/>
    <mergeCell ref="F22:G22"/>
    <mergeCell ref="H22:I22"/>
    <mergeCell ref="J22:K22"/>
    <mergeCell ref="V2:W2"/>
    <mergeCell ref="X2:Y2"/>
    <mergeCell ref="Z2:AA2"/>
    <mergeCell ref="AB2:AC2"/>
    <mergeCell ref="AD2:AE2"/>
    <mergeCell ref="AF2:AG2"/>
    <mergeCell ref="A1:AG1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opLeftCell="A3" workbookViewId="0">
      <selection activeCell="B24" sqref="B24"/>
    </sheetView>
  </sheetViews>
  <sheetFormatPr defaultRowHeight="15" x14ac:dyDescent="0.25"/>
  <sheetData>
    <row r="2" spans="1:9" x14ac:dyDescent="0.25">
      <c r="A2" s="11" t="s">
        <v>40</v>
      </c>
      <c r="B2" s="11" t="s">
        <v>107</v>
      </c>
      <c r="C2" s="11"/>
      <c r="D2" s="341" t="str">
        <f>Cárdio!B3</f>
        <v>Bicicleta Ergométrica</v>
      </c>
      <c r="E2" s="341"/>
      <c r="F2" s="341" t="str">
        <f>Cárdio!D3</f>
        <v>Esteira</v>
      </c>
      <c r="G2" s="341"/>
      <c r="H2" s="341" t="str">
        <f>Cárdio!F3</f>
        <v>Elíptico</v>
      </c>
      <c r="I2" s="341"/>
    </row>
    <row r="3" spans="1:9" x14ac:dyDescent="0.25">
      <c r="A3" s="11"/>
      <c r="B3" s="343">
        <f>Planilha!D187</f>
        <v>0</v>
      </c>
      <c r="C3" s="343"/>
      <c r="D3" s="154"/>
      <c r="E3" s="154"/>
      <c r="F3" s="154"/>
      <c r="G3" s="154"/>
      <c r="H3" s="154"/>
      <c r="I3" s="154"/>
    </row>
    <row r="4" spans="1:9" x14ac:dyDescent="0.25">
      <c r="A4" s="344">
        <v>1</v>
      </c>
      <c r="B4" s="11">
        <f>B3</f>
        <v>0</v>
      </c>
      <c r="C4" s="11" t="b">
        <f t="shared" ref="C4:C10" si="0">IF(AND(B4=D4),E4,IF(AND(B4=F4),G4,IF(AND(B4=H4),I4)))</f>
        <v>0</v>
      </c>
      <c r="D4" s="11" t="str">
        <f>Cárdio!B4</f>
        <v>Bicicleta Ergométrica</v>
      </c>
      <c r="E4" s="11">
        <f>Cárdio!C4</f>
        <v>0</v>
      </c>
      <c r="F4" s="11" t="str">
        <f>Cárdio!D4</f>
        <v>Esteira</v>
      </c>
      <c r="G4" s="11">
        <f>Cárdio!E4</f>
        <v>0</v>
      </c>
      <c r="H4" s="12" t="str">
        <f>Cárdio!F4</f>
        <v>Elíptico</v>
      </c>
      <c r="I4" s="11">
        <f>Cárdio!G4</f>
        <v>0</v>
      </c>
    </row>
    <row r="5" spans="1:9" x14ac:dyDescent="0.25">
      <c r="A5" s="344"/>
      <c r="B5" s="11">
        <f t="shared" ref="B5:B10" si="1">B4</f>
        <v>0</v>
      </c>
      <c r="C5" s="11" t="b">
        <f t="shared" si="0"/>
        <v>0</v>
      </c>
      <c r="D5" s="11" t="str">
        <f>Cárdio!B5</f>
        <v>Bicicleta Ergométrica</v>
      </c>
      <c r="E5" s="11">
        <f>Cárdio!C5</f>
        <v>0</v>
      </c>
      <c r="F5" s="11" t="str">
        <f>Cárdio!D5</f>
        <v>Esteira</v>
      </c>
      <c r="G5" s="11">
        <f>Cárdio!E5</f>
        <v>0</v>
      </c>
      <c r="H5" s="12" t="str">
        <f>Cárdio!F5</f>
        <v>Elíptico</v>
      </c>
      <c r="I5" s="11">
        <f>Cárdio!G5</f>
        <v>0</v>
      </c>
    </row>
    <row r="6" spans="1:9" x14ac:dyDescent="0.25">
      <c r="A6" s="344"/>
      <c r="B6" s="11">
        <f t="shared" si="1"/>
        <v>0</v>
      </c>
      <c r="C6" s="11" t="b">
        <f t="shared" si="0"/>
        <v>0</v>
      </c>
      <c r="D6" s="11" t="str">
        <f>Cárdio!B6</f>
        <v>Bicicleta Ergométrica</v>
      </c>
      <c r="E6" s="11">
        <f>Cárdio!C6</f>
        <v>0</v>
      </c>
      <c r="F6" s="11" t="str">
        <f>Cárdio!D6</f>
        <v>Esteira</v>
      </c>
      <c r="G6" s="11">
        <f>Cárdio!E6</f>
        <v>0</v>
      </c>
      <c r="H6" s="12" t="str">
        <f>Cárdio!F6</f>
        <v>Elíptico</v>
      </c>
      <c r="I6" s="11">
        <f>Cárdio!G6</f>
        <v>0</v>
      </c>
    </row>
    <row r="7" spans="1:9" x14ac:dyDescent="0.25">
      <c r="A7" s="344"/>
      <c r="B7" s="11">
        <f t="shared" si="1"/>
        <v>0</v>
      </c>
      <c r="C7" s="11" t="b">
        <f t="shared" si="0"/>
        <v>0</v>
      </c>
      <c r="D7" s="11" t="str">
        <f>Cárdio!B7</f>
        <v>Bicicleta Ergométrica</v>
      </c>
      <c r="E7" s="11">
        <f>Cárdio!C7</f>
        <v>0</v>
      </c>
      <c r="F7" s="11" t="str">
        <f>Cárdio!D7</f>
        <v>Esteira</v>
      </c>
      <c r="G7" s="11">
        <f>Cárdio!E7</f>
        <v>0</v>
      </c>
      <c r="H7" s="12" t="str">
        <f>Cárdio!F7</f>
        <v>Elíptico</v>
      </c>
      <c r="I7" s="11">
        <f>Cárdio!G7</f>
        <v>0</v>
      </c>
    </row>
    <row r="8" spans="1:9" x14ac:dyDescent="0.25">
      <c r="A8" s="344"/>
      <c r="B8" s="11">
        <f t="shared" si="1"/>
        <v>0</v>
      </c>
      <c r="C8" s="11" t="b">
        <f t="shared" si="0"/>
        <v>0</v>
      </c>
      <c r="D8" s="11" t="str">
        <f>Cárdio!B8</f>
        <v>Bicicleta Ergométrica</v>
      </c>
      <c r="E8" s="11">
        <f>Cárdio!C8</f>
        <v>0</v>
      </c>
      <c r="F8" s="11" t="str">
        <f>Cárdio!D8</f>
        <v>Esteira</v>
      </c>
      <c r="G8" s="11">
        <f>Cárdio!E8</f>
        <v>0</v>
      </c>
      <c r="H8" s="12" t="str">
        <f>Cárdio!F8</f>
        <v>Elíptico</v>
      </c>
      <c r="I8" s="11">
        <f>Cárdio!G8</f>
        <v>0</v>
      </c>
    </row>
    <row r="9" spans="1:9" x14ac:dyDescent="0.25">
      <c r="A9" s="344"/>
      <c r="B9" s="11">
        <f t="shared" si="1"/>
        <v>0</v>
      </c>
      <c r="C9" s="11" t="b">
        <f t="shared" si="0"/>
        <v>0</v>
      </c>
      <c r="D9" s="11" t="str">
        <f>Cárdio!B9</f>
        <v>Bicicleta Ergométrica</v>
      </c>
      <c r="E9" s="11">
        <f>Cárdio!C9</f>
        <v>0</v>
      </c>
      <c r="F9" s="11" t="str">
        <f>Cárdio!D9</f>
        <v>Esteira</v>
      </c>
      <c r="G9" s="11">
        <f>Cárdio!E9</f>
        <v>0</v>
      </c>
      <c r="H9" s="12" t="str">
        <f>Cárdio!F9</f>
        <v>Elíptico</v>
      </c>
      <c r="I9" s="11">
        <f>Cárdio!G9</f>
        <v>0</v>
      </c>
    </row>
    <row r="10" spans="1:9" x14ac:dyDescent="0.25">
      <c r="A10" s="344"/>
      <c r="B10" s="11">
        <f t="shared" si="1"/>
        <v>0</v>
      </c>
      <c r="C10" s="11" t="b">
        <f t="shared" si="0"/>
        <v>0</v>
      </c>
      <c r="D10" s="11" t="str">
        <f>Cárdio!B10</f>
        <v>Bicicleta Ergométrica</v>
      </c>
      <c r="E10" s="11">
        <f>Cárdio!C10</f>
        <v>0</v>
      </c>
      <c r="F10" s="11" t="str">
        <f>Cárdio!D10</f>
        <v>Esteira</v>
      </c>
      <c r="G10" s="11">
        <f>Cárdio!E10</f>
        <v>0</v>
      </c>
      <c r="H10" s="12" t="str">
        <f>Cárdio!F10</f>
        <v>Elíptico</v>
      </c>
      <c r="I10" s="11">
        <f>Cárdio!G10</f>
        <v>0</v>
      </c>
    </row>
    <row r="11" spans="1:9" ht="36" x14ac:dyDescent="0.25">
      <c r="A11" s="155"/>
      <c r="B11" s="11"/>
      <c r="C11" s="11"/>
      <c r="D11" s="11"/>
      <c r="E11" s="11"/>
      <c r="F11" s="11"/>
      <c r="G11" s="11"/>
      <c r="H11" s="11"/>
      <c r="I11" s="11"/>
    </row>
    <row r="12" spans="1:9" x14ac:dyDescent="0.25">
      <c r="A12" s="11" t="s">
        <v>40</v>
      </c>
      <c r="B12" s="11" t="s">
        <v>41</v>
      </c>
      <c r="C12" s="11"/>
      <c r="D12" s="341" t="str">
        <f>D2</f>
        <v>Bicicleta Ergométrica</v>
      </c>
      <c r="E12" s="341"/>
      <c r="F12" s="341" t="str">
        <f>F2</f>
        <v>Esteira</v>
      </c>
      <c r="G12" s="341"/>
      <c r="H12" s="341" t="str">
        <f>H2</f>
        <v>Elíptico</v>
      </c>
      <c r="I12" s="341"/>
    </row>
    <row r="13" spans="1:9" x14ac:dyDescent="0.25">
      <c r="A13" s="11"/>
      <c r="B13" s="343">
        <f>Planilha!D188</f>
        <v>0</v>
      </c>
      <c r="C13" s="343"/>
      <c r="D13" s="154"/>
      <c r="E13" s="154"/>
      <c r="F13" s="154"/>
      <c r="G13" s="154"/>
      <c r="H13" s="154"/>
      <c r="I13" s="154"/>
    </row>
    <row r="14" spans="1:9" x14ac:dyDescent="0.25">
      <c r="A14" s="344">
        <v>2</v>
      </c>
      <c r="B14" s="11">
        <f>B13</f>
        <v>0</v>
      </c>
      <c r="C14" s="11" t="b">
        <f>IF(AND(B14=D14),E14,IF(AND(B14=F14),G14,IF(AND(B14=H14),I14)))</f>
        <v>0</v>
      </c>
      <c r="D14" s="11" t="str">
        <f t="shared" ref="D14:I20" si="2">D4</f>
        <v>Bicicleta Ergométrica</v>
      </c>
      <c r="E14" s="11">
        <f t="shared" si="2"/>
        <v>0</v>
      </c>
      <c r="F14" s="11" t="str">
        <f t="shared" si="2"/>
        <v>Esteira</v>
      </c>
      <c r="G14" s="11">
        <f t="shared" si="2"/>
        <v>0</v>
      </c>
      <c r="H14" s="12" t="str">
        <f t="shared" si="2"/>
        <v>Elíptico</v>
      </c>
      <c r="I14" s="11">
        <f t="shared" si="2"/>
        <v>0</v>
      </c>
    </row>
    <row r="15" spans="1:9" x14ac:dyDescent="0.25">
      <c r="A15" s="344"/>
      <c r="B15" s="11">
        <f t="shared" ref="B15:B20" si="3">B14</f>
        <v>0</v>
      </c>
      <c r="C15" s="11" t="b">
        <f t="shared" ref="C15:C20" si="4">IF(AND(B15=D15),E15,IF(AND(B15=F15),G15,IF(AND(B15=H15),I15)))</f>
        <v>0</v>
      </c>
      <c r="D15" s="11" t="str">
        <f t="shared" si="2"/>
        <v>Bicicleta Ergométrica</v>
      </c>
      <c r="E15" s="11">
        <f t="shared" si="2"/>
        <v>0</v>
      </c>
      <c r="F15" s="11" t="str">
        <f t="shared" si="2"/>
        <v>Esteira</v>
      </c>
      <c r="G15" s="11">
        <f t="shared" si="2"/>
        <v>0</v>
      </c>
      <c r="H15" s="12" t="str">
        <f t="shared" si="2"/>
        <v>Elíptico</v>
      </c>
      <c r="I15" s="11">
        <f t="shared" si="2"/>
        <v>0</v>
      </c>
    </row>
    <row r="16" spans="1:9" x14ac:dyDescent="0.25">
      <c r="A16" s="344"/>
      <c r="B16" s="11">
        <f t="shared" si="3"/>
        <v>0</v>
      </c>
      <c r="C16" s="11" t="b">
        <f t="shared" si="4"/>
        <v>0</v>
      </c>
      <c r="D16" s="11" t="str">
        <f t="shared" si="2"/>
        <v>Bicicleta Ergométrica</v>
      </c>
      <c r="E16" s="11">
        <f t="shared" si="2"/>
        <v>0</v>
      </c>
      <c r="F16" s="11" t="str">
        <f t="shared" si="2"/>
        <v>Esteira</v>
      </c>
      <c r="G16" s="11">
        <f t="shared" si="2"/>
        <v>0</v>
      </c>
      <c r="H16" s="12" t="str">
        <f t="shared" si="2"/>
        <v>Elíptico</v>
      </c>
      <c r="I16" s="11">
        <f t="shared" si="2"/>
        <v>0</v>
      </c>
    </row>
    <row r="17" spans="1:9" x14ac:dyDescent="0.25">
      <c r="A17" s="344"/>
      <c r="B17" s="11">
        <f t="shared" si="3"/>
        <v>0</v>
      </c>
      <c r="C17" s="11" t="b">
        <f t="shared" si="4"/>
        <v>0</v>
      </c>
      <c r="D17" s="11" t="str">
        <f t="shared" si="2"/>
        <v>Bicicleta Ergométrica</v>
      </c>
      <c r="E17" s="11">
        <f t="shared" si="2"/>
        <v>0</v>
      </c>
      <c r="F17" s="11" t="str">
        <f t="shared" si="2"/>
        <v>Esteira</v>
      </c>
      <c r="G17" s="11">
        <f t="shared" si="2"/>
        <v>0</v>
      </c>
      <c r="H17" s="12" t="str">
        <f t="shared" si="2"/>
        <v>Elíptico</v>
      </c>
      <c r="I17" s="11">
        <f t="shared" si="2"/>
        <v>0</v>
      </c>
    </row>
    <row r="18" spans="1:9" x14ac:dyDescent="0.25">
      <c r="A18" s="344"/>
      <c r="B18" s="11">
        <f t="shared" si="3"/>
        <v>0</v>
      </c>
      <c r="C18" s="11" t="b">
        <f t="shared" si="4"/>
        <v>0</v>
      </c>
      <c r="D18" s="11" t="str">
        <f t="shared" si="2"/>
        <v>Bicicleta Ergométrica</v>
      </c>
      <c r="E18" s="11">
        <f t="shared" si="2"/>
        <v>0</v>
      </c>
      <c r="F18" s="11" t="str">
        <f t="shared" si="2"/>
        <v>Esteira</v>
      </c>
      <c r="G18" s="11">
        <f t="shared" si="2"/>
        <v>0</v>
      </c>
      <c r="H18" s="12" t="str">
        <f t="shared" si="2"/>
        <v>Elíptico</v>
      </c>
      <c r="I18" s="11">
        <f t="shared" si="2"/>
        <v>0</v>
      </c>
    </row>
    <row r="19" spans="1:9" x14ac:dyDescent="0.25">
      <c r="A19" s="344"/>
      <c r="B19" s="11">
        <f t="shared" si="3"/>
        <v>0</v>
      </c>
      <c r="C19" s="11" t="b">
        <f t="shared" si="4"/>
        <v>0</v>
      </c>
      <c r="D19" s="11" t="str">
        <f t="shared" si="2"/>
        <v>Bicicleta Ergométrica</v>
      </c>
      <c r="E19" s="11">
        <f t="shared" si="2"/>
        <v>0</v>
      </c>
      <c r="F19" s="11" t="str">
        <f t="shared" si="2"/>
        <v>Esteira</v>
      </c>
      <c r="G19" s="11">
        <f t="shared" si="2"/>
        <v>0</v>
      </c>
      <c r="H19" s="12" t="str">
        <f t="shared" si="2"/>
        <v>Elíptico</v>
      </c>
      <c r="I19" s="11">
        <f t="shared" si="2"/>
        <v>0</v>
      </c>
    </row>
    <row r="20" spans="1:9" x14ac:dyDescent="0.25">
      <c r="A20" s="344"/>
      <c r="B20" s="11">
        <f t="shared" si="3"/>
        <v>0</v>
      </c>
      <c r="C20" s="11" t="b">
        <f t="shared" si="4"/>
        <v>0</v>
      </c>
      <c r="D20" s="11" t="str">
        <f t="shared" si="2"/>
        <v>Bicicleta Ergométrica</v>
      </c>
      <c r="E20" s="11">
        <f t="shared" si="2"/>
        <v>0</v>
      </c>
      <c r="F20" s="11" t="str">
        <f t="shared" si="2"/>
        <v>Esteira</v>
      </c>
      <c r="G20" s="11">
        <f t="shared" si="2"/>
        <v>0</v>
      </c>
      <c r="H20" s="12" t="str">
        <f t="shared" si="2"/>
        <v>Elíptico</v>
      </c>
      <c r="I20" s="11">
        <f t="shared" si="2"/>
        <v>0</v>
      </c>
    </row>
    <row r="21" spans="1:9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A22" s="11" t="s">
        <v>40</v>
      </c>
      <c r="B22" s="11" t="s">
        <v>41</v>
      </c>
      <c r="C22" s="11"/>
      <c r="D22" s="341" t="str">
        <f>D12</f>
        <v>Bicicleta Ergométrica</v>
      </c>
      <c r="E22" s="341"/>
      <c r="F22" s="341" t="str">
        <f>F12</f>
        <v>Esteira</v>
      </c>
      <c r="G22" s="341"/>
      <c r="H22" s="341" t="str">
        <f>H12</f>
        <v>Elíptico</v>
      </c>
      <c r="I22" s="341"/>
    </row>
    <row r="23" spans="1:9" x14ac:dyDescent="0.25">
      <c r="A23" s="11"/>
      <c r="B23" s="343">
        <f>Planilha!D189</f>
        <v>0</v>
      </c>
      <c r="C23" s="343"/>
      <c r="D23" s="154"/>
      <c r="E23" s="154"/>
      <c r="F23" s="154"/>
      <c r="G23" s="154"/>
      <c r="H23" s="154"/>
      <c r="I23" s="154"/>
    </row>
    <row r="24" spans="1:9" x14ac:dyDescent="0.25">
      <c r="A24" s="344">
        <v>3</v>
      </c>
      <c r="B24" s="11">
        <f>B23</f>
        <v>0</v>
      </c>
      <c r="C24" s="11" t="b">
        <f>IF(AND(B24=D24),E24,IF(AND(B24=F24),G24,IF(AND(B24=H24),I24)))</f>
        <v>0</v>
      </c>
      <c r="D24" s="11" t="str">
        <f t="shared" ref="D24:I30" si="5">D14</f>
        <v>Bicicleta Ergométrica</v>
      </c>
      <c r="E24" s="11">
        <f t="shared" si="5"/>
        <v>0</v>
      </c>
      <c r="F24" s="11" t="str">
        <f t="shared" si="5"/>
        <v>Esteira</v>
      </c>
      <c r="G24" s="11">
        <f t="shared" si="5"/>
        <v>0</v>
      </c>
      <c r="H24" s="12" t="str">
        <f t="shared" si="5"/>
        <v>Elíptico</v>
      </c>
      <c r="I24" s="11">
        <f t="shared" si="5"/>
        <v>0</v>
      </c>
    </row>
    <row r="25" spans="1:9" x14ac:dyDescent="0.25">
      <c r="A25" s="344"/>
      <c r="B25" s="11">
        <f t="shared" ref="B25:B30" si="6">B24</f>
        <v>0</v>
      </c>
      <c r="C25" s="11" t="b">
        <f t="shared" ref="C25:C30" si="7">IF(AND(B25=D25),E25,IF(AND(B25=F25),G25,IF(AND(B25=H25),I25)))</f>
        <v>0</v>
      </c>
      <c r="D25" s="11" t="str">
        <f t="shared" si="5"/>
        <v>Bicicleta Ergométrica</v>
      </c>
      <c r="E25" s="11">
        <f t="shared" si="5"/>
        <v>0</v>
      </c>
      <c r="F25" s="11" t="str">
        <f t="shared" si="5"/>
        <v>Esteira</v>
      </c>
      <c r="G25" s="11">
        <f t="shared" si="5"/>
        <v>0</v>
      </c>
      <c r="H25" s="12" t="str">
        <f t="shared" si="5"/>
        <v>Elíptico</v>
      </c>
      <c r="I25" s="11">
        <f t="shared" si="5"/>
        <v>0</v>
      </c>
    </row>
    <row r="26" spans="1:9" x14ac:dyDescent="0.25">
      <c r="A26" s="344"/>
      <c r="B26" s="11">
        <f t="shared" si="6"/>
        <v>0</v>
      </c>
      <c r="C26" s="11" t="b">
        <f t="shared" si="7"/>
        <v>0</v>
      </c>
      <c r="D26" s="11" t="str">
        <f t="shared" si="5"/>
        <v>Bicicleta Ergométrica</v>
      </c>
      <c r="E26" s="11">
        <f t="shared" si="5"/>
        <v>0</v>
      </c>
      <c r="F26" s="11" t="str">
        <f t="shared" si="5"/>
        <v>Esteira</v>
      </c>
      <c r="G26" s="11">
        <f t="shared" si="5"/>
        <v>0</v>
      </c>
      <c r="H26" s="12" t="str">
        <f t="shared" si="5"/>
        <v>Elíptico</v>
      </c>
      <c r="I26" s="11">
        <f t="shared" si="5"/>
        <v>0</v>
      </c>
    </row>
    <row r="27" spans="1:9" x14ac:dyDescent="0.25">
      <c r="A27" s="344"/>
      <c r="B27" s="11">
        <f t="shared" si="6"/>
        <v>0</v>
      </c>
      <c r="C27" s="11" t="b">
        <f t="shared" si="7"/>
        <v>0</v>
      </c>
      <c r="D27" s="11" t="str">
        <f t="shared" si="5"/>
        <v>Bicicleta Ergométrica</v>
      </c>
      <c r="E27" s="11">
        <f t="shared" si="5"/>
        <v>0</v>
      </c>
      <c r="F27" s="11" t="str">
        <f t="shared" si="5"/>
        <v>Esteira</v>
      </c>
      <c r="G27" s="11">
        <f t="shared" si="5"/>
        <v>0</v>
      </c>
      <c r="H27" s="12" t="str">
        <f t="shared" si="5"/>
        <v>Elíptico</v>
      </c>
      <c r="I27" s="11">
        <f t="shared" si="5"/>
        <v>0</v>
      </c>
    </row>
    <row r="28" spans="1:9" x14ac:dyDescent="0.25">
      <c r="A28" s="344"/>
      <c r="B28" s="11">
        <f t="shared" si="6"/>
        <v>0</v>
      </c>
      <c r="C28" s="11" t="b">
        <f t="shared" si="7"/>
        <v>0</v>
      </c>
      <c r="D28" s="11" t="str">
        <f t="shared" si="5"/>
        <v>Bicicleta Ergométrica</v>
      </c>
      <c r="E28" s="11">
        <f t="shared" si="5"/>
        <v>0</v>
      </c>
      <c r="F28" s="11" t="str">
        <f t="shared" si="5"/>
        <v>Esteira</v>
      </c>
      <c r="G28" s="11">
        <f t="shared" si="5"/>
        <v>0</v>
      </c>
      <c r="H28" s="12" t="str">
        <f t="shared" si="5"/>
        <v>Elíptico</v>
      </c>
      <c r="I28" s="11">
        <f t="shared" si="5"/>
        <v>0</v>
      </c>
    </row>
    <row r="29" spans="1:9" x14ac:dyDescent="0.25">
      <c r="A29" s="344"/>
      <c r="B29" s="11">
        <f t="shared" si="6"/>
        <v>0</v>
      </c>
      <c r="C29" s="11" t="b">
        <f t="shared" si="7"/>
        <v>0</v>
      </c>
      <c r="D29" s="11" t="str">
        <f t="shared" si="5"/>
        <v>Bicicleta Ergométrica</v>
      </c>
      <c r="E29" s="11">
        <f t="shared" si="5"/>
        <v>0</v>
      </c>
      <c r="F29" s="11" t="str">
        <f t="shared" si="5"/>
        <v>Esteira</v>
      </c>
      <c r="G29" s="11">
        <f t="shared" si="5"/>
        <v>0</v>
      </c>
      <c r="H29" s="12" t="str">
        <f t="shared" si="5"/>
        <v>Elíptico</v>
      </c>
      <c r="I29" s="11">
        <f t="shared" si="5"/>
        <v>0</v>
      </c>
    </row>
    <row r="30" spans="1:9" x14ac:dyDescent="0.25">
      <c r="A30" s="344"/>
      <c r="B30" s="11">
        <f t="shared" si="6"/>
        <v>0</v>
      </c>
      <c r="C30" s="11" t="b">
        <f t="shared" si="7"/>
        <v>0</v>
      </c>
      <c r="D30" s="11" t="str">
        <f t="shared" si="5"/>
        <v>Bicicleta Ergométrica</v>
      </c>
      <c r="E30" s="11">
        <f t="shared" si="5"/>
        <v>0</v>
      </c>
      <c r="F30" s="11" t="str">
        <f t="shared" si="5"/>
        <v>Esteira</v>
      </c>
      <c r="G30" s="11">
        <f t="shared" si="5"/>
        <v>0</v>
      </c>
      <c r="H30" s="12" t="str">
        <f t="shared" si="5"/>
        <v>Elíptico</v>
      </c>
      <c r="I30" s="11">
        <f t="shared" si="5"/>
        <v>0</v>
      </c>
    </row>
  </sheetData>
  <sheetProtection password="CE24" sheet="1" objects="1" scenarios="1"/>
  <protectedRanges>
    <protectedRange sqref="E4:E10" name="Intervalo1"/>
    <protectedRange sqref="G4:G10" name="Intervalo2"/>
    <protectedRange sqref="E14:E20 E24:E30" name="Intervalo1_1"/>
    <protectedRange sqref="G14:G20 G24:G30" name="Intervalo2_1"/>
    <protectedRange sqref="I4:I10" name="Intervalo3_1"/>
    <protectedRange sqref="I24:I30" name="Intervalo3_4"/>
    <protectedRange sqref="I14:I20" name="Intervalo3_5"/>
  </protectedRanges>
  <mergeCells count="15">
    <mergeCell ref="B3:C3"/>
    <mergeCell ref="A4:A10"/>
    <mergeCell ref="A24:A30"/>
    <mergeCell ref="B13:C13"/>
    <mergeCell ref="A14:A20"/>
    <mergeCell ref="B23:C23"/>
    <mergeCell ref="D12:E12"/>
    <mergeCell ref="F12:G12"/>
    <mergeCell ref="H12:I12"/>
    <mergeCell ref="H22:I22"/>
    <mergeCell ref="D2:E2"/>
    <mergeCell ref="F2:G2"/>
    <mergeCell ref="H2:I2"/>
    <mergeCell ref="D22:E22"/>
    <mergeCell ref="F22:G2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0"/>
  <sheetViews>
    <sheetView topLeftCell="A220" workbookViewId="0">
      <selection activeCell="B224" sqref="B224"/>
    </sheetView>
  </sheetViews>
  <sheetFormatPr defaultRowHeight="15" x14ac:dyDescent="0.25"/>
  <sheetData>
    <row r="1" spans="1:33" x14ac:dyDescent="0.25">
      <c r="A1" s="342" t="s">
        <v>390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</row>
    <row r="2" spans="1:33" x14ac:dyDescent="0.25">
      <c r="A2" s="11" t="s">
        <v>40</v>
      </c>
      <c r="B2" s="11" t="s">
        <v>41</v>
      </c>
      <c r="C2" s="11"/>
      <c r="D2" s="341" t="str">
        <f>Exercício!B3</f>
        <v xml:space="preserve">Trapézio </v>
      </c>
      <c r="E2" s="341"/>
      <c r="F2" s="341" t="str">
        <f>Exercício!D3</f>
        <v>Ombro (Cla/Acr)</v>
      </c>
      <c r="G2" s="341"/>
      <c r="H2" s="341" t="str">
        <f>Exercício!F3</f>
        <v>Ombro (Esp)</v>
      </c>
      <c r="I2" s="341"/>
      <c r="J2" s="341" t="str">
        <f>Exercício!H3</f>
        <v>Costa</v>
      </c>
      <c r="K2" s="341"/>
      <c r="L2" s="341" t="str">
        <f>Exercício!J3</f>
        <v>Peito</v>
      </c>
      <c r="M2" s="341"/>
      <c r="N2" s="341" t="str">
        <f>Exercício!L3</f>
        <v>Bíceps</v>
      </c>
      <c r="O2" s="341"/>
      <c r="P2" s="341" t="str">
        <f>Exercício!N3</f>
        <v>Tríceps</v>
      </c>
      <c r="Q2" s="341"/>
      <c r="R2" s="341" t="str">
        <f>Exercício!P3</f>
        <v>AnteBraço</v>
      </c>
      <c r="S2" s="341"/>
      <c r="T2" s="341" t="str">
        <f>Exercício!R3</f>
        <v xml:space="preserve">Glúteo </v>
      </c>
      <c r="U2" s="341"/>
      <c r="V2" s="341" t="str">
        <f>Exercício!T3</f>
        <v xml:space="preserve">Abdutor </v>
      </c>
      <c r="W2" s="341"/>
      <c r="X2" s="341" t="str">
        <f>Exercício!V3</f>
        <v xml:space="preserve">Adutor </v>
      </c>
      <c r="Y2" s="341"/>
      <c r="Z2" s="341" t="str">
        <f>Exercício!X3</f>
        <v>Coxa (Ant)</v>
      </c>
      <c r="AA2" s="341"/>
      <c r="AB2" s="341" t="str">
        <f>Exercício!Z3</f>
        <v>Coxa (Pos)</v>
      </c>
      <c r="AC2" s="341"/>
      <c r="AD2" s="341" t="str">
        <f>Exercício!AB3</f>
        <v>Perna</v>
      </c>
      <c r="AE2" s="341"/>
      <c r="AF2" s="341" t="str">
        <f>Exercício!AD3</f>
        <v>Abdominal</v>
      </c>
      <c r="AG2" s="341"/>
    </row>
    <row r="3" spans="1:33" x14ac:dyDescent="0.25">
      <c r="A3" s="11"/>
      <c r="B3" s="343">
        <f>Planilha!D215</f>
        <v>0</v>
      </c>
      <c r="C3" s="343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3" x14ac:dyDescent="0.25">
      <c r="A4" s="344">
        <v>1</v>
      </c>
      <c r="B4" s="11">
        <f>B3</f>
        <v>0</v>
      </c>
      <c r="C4" s="11" t="str">
        <f>IF(AND(B4=D4),E4,IF(AND(B4=F4),G4,IF(AND(B4=H4),I4,IF(AND(B4=J4),K4,IF(AND(B4=L4),M4,IF(AND(B4=N4),O4,IF(AND(B4=P4),Q4,IF(AND(B4=R4),S4,IF(AND(B4=T4),U4,IF(AND(B4=V4),W4,IF(AND(B4=X4),Y4,IF(AND(B4=Z4),AA4,IF(AND(B4=AB4),AC4,IF(AND(B4=AD4),AE4,IF(AND(B4=AF4),AG4," ")))))))))))))))</f>
        <v xml:space="preserve"> </v>
      </c>
      <c r="D4" s="11" t="str">
        <f>Exercício!B4</f>
        <v xml:space="preserve">Trapézio </v>
      </c>
      <c r="E4" s="11" t="str">
        <f>Exercício!C4</f>
        <v>Elevação de ombros</v>
      </c>
      <c r="F4" s="11" t="str">
        <f>Exercício!D4</f>
        <v>Ombro (Cla/Acr)</v>
      </c>
      <c r="G4" s="11" t="str">
        <f>Exercício!E4</f>
        <v>Desenvolvimento</v>
      </c>
      <c r="H4" s="12" t="str">
        <f>Exercício!F4</f>
        <v>Ombro (Esp)</v>
      </c>
      <c r="I4" s="11" t="str">
        <f>Exercício!G4</f>
        <v>Voador inv.</v>
      </c>
      <c r="J4" s="12" t="str">
        <f>Exercício!H4</f>
        <v>Costa</v>
      </c>
      <c r="K4" s="11" t="str">
        <f>Exercício!I4</f>
        <v>Puxada à frente</v>
      </c>
      <c r="L4" s="12" t="str">
        <f>Exercício!J4</f>
        <v>Peito</v>
      </c>
      <c r="M4" s="11" t="str">
        <f>Exercício!K4</f>
        <v>Supino</v>
      </c>
      <c r="N4" s="12" t="str">
        <f>Exercício!L4</f>
        <v>Bíceps</v>
      </c>
      <c r="O4" s="11" t="str">
        <f>Exercício!M4</f>
        <v>Rosca direta</v>
      </c>
      <c r="P4" s="12" t="str">
        <f>Exercício!N4</f>
        <v>Tríceps</v>
      </c>
      <c r="Q4" s="11" t="str">
        <f>Exercício!O4</f>
        <v>Rosca testa</v>
      </c>
      <c r="R4" s="11" t="str">
        <f>Exercício!P4</f>
        <v>AnteBraço</v>
      </c>
      <c r="S4" s="11" t="str">
        <f>Exercício!Q4</f>
        <v>Rosca punho</v>
      </c>
      <c r="T4" s="11" t="str">
        <f>Exercício!R4</f>
        <v xml:space="preserve">Glúteo </v>
      </c>
      <c r="U4" s="11" t="str">
        <f>Exercício!S4</f>
        <v>Glúteo em pé</v>
      </c>
      <c r="V4" s="12" t="str">
        <f>Exercício!T4</f>
        <v xml:space="preserve">Abdutor </v>
      </c>
      <c r="W4" s="11" t="str">
        <f>Exercício!U4</f>
        <v>Abdutor maq.</v>
      </c>
      <c r="X4" s="12" t="str">
        <f>Exercício!V4</f>
        <v xml:space="preserve">Adutor </v>
      </c>
      <c r="Y4" s="11" t="str">
        <f>Exercício!W4</f>
        <v>Adutor maq</v>
      </c>
      <c r="Z4" s="12" t="str">
        <f>Exercício!X4</f>
        <v>Coxa (Ant)</v>
      </c>
      <c r="AA4" s="11" t="str">
        <f>Exercício!Y4</f>
        <v>Agachamento</v>
      </c>
      <c r="AB4" s="12" t="str">
        <f>Exercício!Z4</f>
        <v>Coxa (Pos)</v>
      </c>
      <c r="AC4" s="11" t="str">
        <f>Exercício!AA4</f>
        <v>Stiff</v>
      </c>
      <c r="AD4" s="12" t="str">
        <f>Exercício!AB4</f>
        <v>Perna</v>
      </c>
      <c r="AE4" s="11" t="str">
        <f>Exercício!AC4</f>
        <v>Gêmeos em pé</v>
      </c>
      <c r="AF4" s="12" t="str">
        <f>Exercício!AD4</f>
        <v>Abdominal</v>
      </c>
      <c r="AG4" s="11" t="str">
        <f>Exercício!AE4</f>
        <v>Elevação de pernas</v>
      </c>
    </row>
    <row r="5" spans="1:33" x14ac:dyDescent="0.25">
      <c r="A5" s="344"/>
      <c r="B5" s="11">
        <f t="shared" ref="B5:B20" si="0">B4</f>
        <v>0</v>
      </c>
      <c r="C5" s="11" t="str">
        <f t="shared" ref="C5:C20" si="1">IF(AND(B5=D5),E5,IF(AND(B5=F5),G5,IF(AND(B5=H5),I5,IF(AND(B5=J5),K5,IF(AND(B5=L5),M5,IF(AND(B5=N5),O5,IF(AND(B5=P5),Q5,IF(AND(B5=R5),S5,IF(AND(B5=T5),U5,IF(AND(B5=V5),W5,IF(AND(B5=X5),Y5,IF(AND(B5=Z5),AA5,IF(AND(B5=AB5),AC5,IF(AND(B5=AD5),AE5,IF(AND(B5=AF5),AG5," ")))))))))))))))</f>
        <v xml:space="preserve"> </v>
      </c>
      <c r="D5" s="11" t="str">
        <f>Exercício!B5</f>
        <v xml:space="preserve">Trapézio </v>
      </c>
      <c r="E5" s="11" t="str">
        <f>Exercício!C5</f>
        <v>Remada alta</v>
      </c>
      <c r="F5" s="11" t="str">
        <f>Exercício!D5</f>
        <v>Ombro (Cla/Acr)</v>
      </c>
      <c r="G5" s="11" t="str">
        <f>Exercício!E5</f>
        <v>Levantamento lateral</v>
      </c>
      <c r="H5" s="12" t="str">
        <f>Exercício!F5</f>
        <v>Ombro (Esp)</v>
      </c>
      <c r="I5" s="11" t="str">
        <f>Exercício!G5</f>
        <v>Crucifixo inv.</v>
      </c>
      <c r="J5" s="12" t="str">
        <f>Exercício!H5</f>
        <v>Costa</v>
      </c>
      <c r="K5" s="11" t="str">
        <f>Exercício!I5</f>
        <v>Remada sentada</v>
      </c>
      <c r="L5" s="12" t="str">
        <f>Exercício!J5</f>
        <v>Peito</v>
      </c>
      <c r="M5" s="11" t="str">
        <f>Exercício!K5</f>
        <v>Supino inclinado</v>
      </c>
      <c r="N5" s="12" t="str">
        <f>Exercício!L5</f>
        <v>Bíceps</v>
      </c>
      <c r="O5" s="11" t="str">
        <f>Exercício!M5</f>
        <v>Rosca alternada</v>
      </c>
      <c r="P5" s="12" t="str">
        <f>Exercício!N5</f>
        <v>Tríceps</v>
      </c>
      <c r="Q5" s="11" t="str">
        <f>Exercício!O5</f>
        <v>Rosca francesa</v>
      </c>
      <c r="R5" s="11" t="str">
        <f>Exercício!P5</f>
        <v>AnteBraço</v>
      </c>
      <c r="S5" s="11" t="str">
        <f>Exercício!Q5</f>
        <v>Rosca punho inv.</v>
      </c>
      <c r="T5" s="11" t="str">
        <f>Exercício!R5</f>
        <v xml:space="preserve">Glúteo </v>
      </c>
      <c r="U5" s="11" t="str">
        <f>Exercício!S5</f>
        <v>Glúteo 4 apoios</v>
      </c>
      <c r="V5" s="12" t="str">
        <f>Exercício!T5</f>
        <v xml:space="preserve">Abdutor </v>
      </c>
      <c r="W5" s="11" t="str">
        <f>Exercício!U5</f>
        <v>Abdutor apo.</v>
      </c>
      <c r="X5" s="12" t="str">
        <f>Exercício!V5</f>
        <v xml:space="preserve">Adutor </v>
      </c>
      <c r="Y5" s="11" t="str">
        <f>Exercício!W5</f>
        <v>Adutor apo.</v>
      </c>
      <c r="Z5" s="12" t="str">
        <f>Exercício!X5</f>
        <v>Coxa (Ant)</v>
      </c>
      <c r="AA5" s="11" t="str">
        <f>Exercício!Y5</f>
        <v>Agachamento hack</v>
      </c>
      <c r="AB5" s="12" t="str">
        <f>Exercício!Z5</f>
        <v>Coxa (Pos)</v>
      </c>
      <c r="AC5" s="11" t="str">
        <f>Exercício!AA5</f>
        <v>Flexão de perna</v>
      </c>
      <c r="AD5" s="12" t="str">
        <f>Exercício!AB5</f>
        <v>Perna</v>
      </c>
      <c r="AE5" s="11" t="str">
        <f>Exercício!AC5</f>
        <v>Gêmeos sentado</v>
      </c>
      <c r="AF5" s="12" t="str">
        <f>Exercício!AD5</f>
        <v>Abdominal</v>
      </c>
      <c r="AG5" s="11" t="str">
        <f>Exercício!AE5</f>
        <v>Supra-abdominal</v>
      </c>
    </row>
    <row r="6" spans="1:33" x14ac:dyDescent="0.25">
      <c r="A6" s="344"/>
      <c r="B6" s="11">
        <f t="shared" si="0"/>
        <v>0</v>
      </c>
      <c r="C6" s="11" t="str">
        <f t="shared" si="1"/>
        <v xml:space="preserve"> </v>
      </c>
      <c r="D6" s="11" t="str">
        <f>Exercício!B6</f>
        <v xml:space="preserve">Trapézio </v>
      </c>
      <c r="E6" s="11">
        <f>Exercício!C6</f>
        <v>0</v>
      </c>
      <c r="F6" s="11" t="str">
        <f>Exercício!D6</f>
        <v>Ombro (Cla/Acr)</v>
      </c>
      <c r="G6" s="11" t="str">
        <f>Exercício!E6</f>
        <v>Elevação frontal</v>
      </c>
      <c r="H6" s="12" t="str">
        <f>Exercício!F6</f>
        <v>Ombro (Esp)</v>
      </c>
      <c r="I6" s="11">
        <f>Exercício!G6</f>
        <v>0</v>
      </c>
      <c r="J6" s="12" t="str">
        <f>Exercício!H6</f>
        <v>Costa</v>
      </c>
      <c r="K6" s="11" t="str">
        <f>Exercício!I6</f>
        <v>Remada unilteral</v>
      </c>
      <c r="L6" s="12" t="str">
        <f>Exercício!J6</f>
        <v>Peito</v>
      </c>
      <c r="M6" s="11" t="str">
        <f>Exercício!K6</f>
        <v>Supino declinado</v>
      </c>
      <c r="N6" s="12" t="str">
        <f>Exercício!L6</f>
        <v>Bíceps</v>
      </c>
      <c r="O6" s="11" t="str">
        <f>Exercício!M6</f>
        <v>Rosca concentrada</v>
      </c>
      <c r="P6" s="12" t="str">
        <f>Exercício!N6</f>
        <v>Tríceps</v>
      </c>
      <c r="Q6" s="11" t="str">
        <f>Exercício!O6</f>
        <v>Extensão de cotovelo (cabo)</v>
      </c>
      <c r="R6" s="11" t="str">
        <f>Exercício!P6</f>
        <v>AnteBraço</v>
      </c>
      <c r="S6" s="11" t="str">
        <f>Exercício!Q6</f>
        <v>Rosca direta peg. pro.</v>
      </c>
      <c r="T6" s="11" t="str">
        <f>Exercício!R6</f>
        <v xml:space="preserve">Glúteo </v>
      </c>
      <c r="U6" s="11">
        <f>Exercício!S6</f>
        <v>0</v>
      </c>
      <c r="V6" s="12" t="str">
        <f>Exercício!T6</f>
        <v xml:space="preserve">Abdutor </v>
      </c>
      <c r="W6" s="11" t="str">
        <f>Exercício!U6</f>
        <v>Abdutor cabo</v>
      </c>
      <c r="X6" s="12" t="str">
        <f>Exercício!V6</f>
        <v xml:space="preserve">Adutor </v>
      </c>
      <c r="Y6" s="11" t="str">
        <f>Exercício!W6</f>
        <v>Adutor cabo</v>
      </c>
      <c r="Z6" s="12" t="str">
        <f>Exercício!X6</f>
        <v>Coxa (Ant)</v>
      </c>
      <c r="AA6" s="11" t="str">
        <f>Exercício!Y6</f>
        <v>Extensão de perna</v>
      </c>
      <c r="AB6" s="12" t="str">
        <f>Exercício!Z6</f>
        <v>Coxa (Pos)</v>
      </c>
      <c r="AC6" s="11" t="str">
        <f>Exercício!AA6</f>
        <v>Flexora em pé</v>
      </c>
      <c r="AD6" s="12" t="str">
        <f>Exercício!AB6</f>
        <v>Perna</v>
      </c>
      <c r="AE6" s="11" t="str">
        <f>Exercício!AC6</f>
        <v>Burrinho maq.</v>
      </c>
      <c r="AF6" s="12" t="str">
        <f>Exercício!AD6</f>
        <v>Abdominal</v>
      </c>
      <c r="AG6" s="11" t="str">
        <f>Exercício!AE6</f>
        <v>Flexão lateral</v>
      </c>
    </row>
    <row r="7" spans="1:33" x14ac:dyDescent="0.25">
      <c r="A7" s="344"/>
      <c r="B7" s="11">
        <f t="shared" si="0"/>
        <v>0</v>
      </c>
      <c r="C7" s="11" t="str">
        <f t="shared" si="1"/>
        <v xml:space="preserve"> </v>
      </c>
      <c r="D7" s="11" t="str">
        <f>Exercício!B7</f>
        <v xml:space="preserve">Trapézio </v>
      </c>
      <c r="E7" s="11">
        <f>Exercício!C7</f>
        <v>0</v>
      </c>
      <c r="F7" s="11" t="str">
        <f>Exercício!D7</f>
        <v>Ombro (Cla/Acr)</v>
      </c>
      <c r="G7" s="11">
        <f>Exercício!E7</f>
        <v>0</v>
      </c>
      <c r="H7" s="12" t="str">
        <f>Exercício!F7</f>
        <v>Ombro (Esp)</v>
      </c>
      <c r="I7" s="11">
        <f>Exercício!G7</f>
        <v>0</v>
      </c>
      <c r="J7" s="12" t="str">
        <f>Exercício!H7</f>
        <v>Costa</v>
      </c>
      <c r="K7" s="11" t="str">
        <f>Exercício!I7</f>
        <v>Remada curvada</v>
      </c>
      <c r="L7" s="12" t="str">
        <f>Exercício!J7</f>
        <v>Peito</v>
      </c>
      <c r="M7" s="11" t="str">
        <f>Exercício!K7</f>
        <v>Crucifixo</v>
      </c>
      <c r="N7" s="12" t="str">
        <f>Exercício!L7</f>
        <v>Bíceps</v>
      </c>
      <c r="O7" s="11" t="str">
        <f>Exercício!M7</f>
        <v>Rosca scott</v>
      </c>
      <c r="P7" s="12" t="str">
        <f>Exercício!N7</f>
        <v>Tríceps</v>
      </c>
      <c r="Q7" s="11">
        <f>Exercício!O7</f>
        <v>0</v>
      </c>
      <c r="R7" s="11" t="str">
        <f>Exercício!P7</f>
        <v>AnteBraço</v>
      </c>
      <c r="S7" s="11" t="str">
        <f>Exercício!Q7</f>
        <v>Extensão de cotovelo</v>
      </c>
      <c r="T7" s="11" t="str">
        <f>Exercício!R7</f>
        <v xml:space="preserve">Glúteo </v>
      </c>
      <c r="U7" s="11">
        <f>Exercício!S7</f>
        <v>0</v>
      </c>
      <c r="V7" s="12" t="str">
        <f>Exercício!T7</f>
        <v xml:space="preserve">Abdutor </v>
      </c>
      <c r="W7" s="11">
        <f>Exercício!U7</f>
        <v>0</v>
      </c>
      <c r="X7" s="12" t="str">
        <f>Exercício!V7</f>
        <v xml:space="preserve">Adutor </v>
      </c>
      <c r="Y7" s="11">
        <f>Exercício!W7</f>
        <v>0</v>
      </c>
      <c r="Z7" s="12" t="str">
        <f>Exercício!X7</f>
        <v>Coxa (Ant)</v>
      </c>
      <c r="AA7" s="11" t="str">
        <f>Exercício!Y7</f>
        <v>Leg press</v>
      </c>
      <c r="AB7" s="12" t="str">
        <f>Exercício!Z7</f>
        <v>Coxa (Pos)</v>
      </c>
      <c r="AC7" s="11" t="str">
        <f>Exercício!AA7</f>
        <v>Flexora sentado</v>
      </c>
      <c r="AD7" s="12" t="str">
        <f>Exercício!AB7</f>
        <v>Perna</v>
      </c>
      <c r="AE7" s="11" t="str">
        <f>Exercício!AC7</f>
        <v>Tibial</v>
      </c>
      <c r="AF7" s="12" t="str">
        <f>Exercício!AD7</f>
        <v>Abdominal</v>
      </c>
      <c r="AG7" s="11">
        <f>Exercício!AE7</f>
        <v>0</v>
      </c>
    </row>
    <row r="8" spans="1:33" x14ac:dyDescent="0.25">
      <c r="A8" s="344"/>
      <c r="B8" s="11">
        <f t="shared" si="0"/>
        <v>0</v>
      </c>
      <c r="C8" s="11" t="str">
        <f t="shared" si="1"/>
        <v xml:space="preserve"> </v>
      </c>
      <c r="D8" s="11" t="str">
        <f>Exercício!B8</f>
        <v xml:space="preserve">Trapézio </v>
      </c>
      <c r="E8" s="11">
        <f>Exercício!C8</f>
        <v>0</v>
      </c>
      <c r="F8" s="11" t="str">
        <f>Exercício!D8</f>
        <v>Ombro (Cla/Acr)</v>
      </c>
      <c r="G8" s="11">
        <f>Exercício!E8</f>
        <v>0</v>
      </c>
      <c r="H8" s="12" t="str">
        <f>Exercício!F8</f>
        <v>Ombro (Esp)</v>
      </c>
      <c r="I8" s="11">
        <f>Exercício!G8</f>
        <v>0</v>
      </c>
      <c r="J8" s="12" t="str">
        <f>Exercício!H8</f>
        <v>Costa</v>
      </c>
      <c r="K8" s="11" t="str">
        <f>Exercício!I8</f>
        <v>Levantamento terra</v>
      </c>
      <c r="L8" s="12" t="str">
        <f>Exercício!J8</f>
        <v>Peito</v>
      </c>
      <c r="M8" s="11" t="str">
        <f>Exercício!K8</f>
        <v>Cross over</v>
      </c>
      <c r="N8" s="12" t="str">
        <f>Exercício!L8</f>
        <v>Bíceps</v>
      </c>
      <c r="O8" s="11">
        <f>Exercício!M8</f>
        <v>0</v>
      </c>
      <c r="P8" s="12" t="str">
        <f>Exercício!N8</f>
        <v>Tríceps</v>
      </c>
      <c r="Q8" s="11">
        <f>Exercício!O8</f>
        <v>0</v>
      </c>
      <c r="R8" s="11" t="str">
        <f>Exercício!P8</f>
        <v>AnteBraço</v>
      </c>
      <c r="S8" s="11" t="str">
        <f>Exercício!Q8</f>
        <v>Extensão cot. uni.</v>
      </c>
      <c r="T8" s="11" t="str">
        <f>Exercício!R8</f>
        <v xml:space="preserve">Glúteo </v>
      </c>
      <c r="U8" s="11">
        <f>Exercício!S8</f>
        <v>0</v>
      </c>
      <c r="V8" s="12" t="str">
        <f>Exercício!T8</f>
        <v xml:space="preserve">Abdutor </v>
      </c>
      <c r="W8" s="11">
        <f>Exercício!U8</f>
        <v>0</v>
      </c>
      <c r="X8" s="12" t="str">
        <f>Exercício!V8</f>
        <v xml:space="preserve">Adutor </v>
      </c>
      <c r="Y8" s="11">
        <f>Exercício!W8</f>
        <v>0</v>
      </c>
      <c r="Z8" s="12" t="str">
        <f>Exercício!X8</f>
        <v>Coxa (Ant)</v>
      </c>
      <c r="AA8" s="11" t="str">
        <f>Exercício!Y8</f>
        <v>Avanço</v>
      </c>
      <c r="AB8" s="12" t="str">
        <f>Exercício!Z8</f>
        <v>Coxa (Pos)</v>
      </c>
      <c r="AC8" s="11">
        <f>Exercício!AA8</f>
        <v>0</v>
      </c>
      <c r="AD8" s="12" t="str">
        <f>Exercício!AB8</f>
        <v>Perna</v>
      </c>
      <c r="AE8" s="11">
        <f>Exercício!AC8</f>
        <v>0</v>
      </c>
      <c r="AF8" s="12" t="str">
        <f>Exercício!AD8</f>
        <v>Abdominal</v>
      </c>
      <c r="AG8" s="11">
        <f>Exercício!AE8</f>
        <v>0</v>
      </c>
    </row>
    <row r="9" spans="1:33" x14ac:dyDescent="0.25">
      <c r="A9" s="344"/>
      <c r="B9" s="11">
        <f t="shared" si="0"/>
        <v>0</v>
      </c>
      <c r="C9" s="11" t="str">
        <f t="shared" si="1"/>
        <v xml:space="preserve"> </v>
      </c>
      <c r="D9" s="11" t="str">
        <f>Exercício!B9</f>
        <v xml:space="preserve">Trapézio </v>
      </c>
      <c r="E9" s="11">
        <f>Exercício!C9</f>
        <v>0</v>
      </c>
      <c r="F9" s="11" t="str">
        <f>Exercício!D9</f>
        <v>Ombro (Cla/Acr)</v>
      </c>
      <c r="G9" s="11">
        <f>Exercício!E9</f>
        <v>0</v>
      </c>
      <c r="H9" s="12" t="str">
        <f>Exercício!F9</f>
        <v>Ombro (Esp)</v>
      </c>
      <c r="I9" s="11">
        <f>Exercício!G9</f>
        <v>0</v>
      </c>
      <c r="J9" s="12" t="str">
        <f>Exercício!H9</f>
        <v>Costa</v>
      </c>
      <c r="K9" s="11" t="str">
        <f>Exercício!I9</f>
        <v>Hiperextensão</v>
      </c>
      <c r="L9" s="12" t="str">
        <f>Exercício!J9</f>
        <v>Peito</v>
      </c>
      <c r="M9" s="11" t="str">
        <f>Exercício!K9</f>
        <v>Voador</v>
      </c>
      <c r="N9" s="12" t="str">
        <f>Exercício!L9</f>
        <v>Bíceps</v>
      </c>
      <c r="O9" s="11">
        <f>Exercício!M9</f>
        <v>0</v>
      </c>
      <c r="P9" s="12" t="str">
        <f>Exercício!N9</f>
        <v>Tríceps</v>
      </c>
      <c r="Q9" s="11">
        <f>Exercício!O9</f>
        <v>0</v>
      </c>
      <c r="R9" s="11" t="str">
        <f>Exercício!P9</f>
        <v>AnteBraço</v>
      </c>
      <c r="S9" s="11" t="str">
        <f>Exercício!Q9</f>
        <v>Tríceps uni. Curvado</v>
      </c>
      <c r="T9" s="11" t="str">
        <f>Exercício!R9</f>
        <v xml:space="preserve">Glúteo </v>
      </c>
      <c r="U9" s="11">
        <f>Exercício!S9</f>
        <v>0</v>
      </c>
      <c r="V9" s="12" t="str">
        <f>Exercício!T9</f>
        <v xml:space="preserve">Abdutor </v>
      </c>
      <c r="W9" s="11">
        <f>Exercício!U9</f>
        <v>0</v>
      </c>
      <c r="X9" s="12" t="str">
        <f>Exercício!V9</f>
        <v xml:space="preserve">Adutor </v>
      </c>
      <c r="Y9" s="11">
        <f>Exercício!W9</f>
        <v>0</v>
      </c>
      <c r="Z9" s="12" t="str">
        <f>Exercício!X9</f>
        <v>Coxa (Ant)</v>
      </c>
      <c r="AA9" s="11">
        <f>Exercício!Y9</f>
        <v>0</v>
      </c>
      <c r="AB9" s="12" t="str">
        <f>Exercício!Z9</f>
        <v>Coxa (Pos)</v>
      </c>
      <c r="AC9" s="11">
        <f>Exercício!AA9</f>
        <v>0</v>
      </c>
      <c r="AD9" s="12" t="str">
        <f>Exercício!AB9</f>
        <v>Perna</v>
      </c>
      <c r="AE9" s="11">
        <f>Exercício!AC9</f>
        <v>0</v>
      </c>
      <c r="AF9" s="12" t="str">
        <f>Exercício!AD9</f>
        <v>Abdominal</v>
      </c>
      <c r="AG9" s="11">
        <f>Exercício!AE9</f>
        <v>0</v>
      </c>
    </row>
    <row r="10" spans="1:33" x14ac:dyDescent="0.25">
      <c r="A10" s="344"/>
      <c r="B10" s="11">
        <f t="shared" si="0"/>
        <v>0</v>
      </c>
      <c r="C10" s="11" t="str">
        <f t="shared" si="1"/>
        <v xml:space="preserve"> </v>
      </c>
      <c r="D10" s="11" t="str">
        <f>Exercício!B10</f>
        <v xml:space="preserve">Trapézio </v>
      </c>
      <c r="E10" s="11">
        <f>Exercício!C10</f>
        <v>0</v>
      </c>
      <c r="F10" s="11" t="str">
        <f>Exercício!D10</f>
        <v>Ombro (Cla/Acr)</v>
      </c>
      <c r="G10" s="11">
        <f>Exercício!E10</f>
        <v>0</v>
      </c>
      <c r="H10" s="12" t="str">
        <f>Exercício!F10</f>
        <v>Ombro (Esp)</v>
      </c>
      <c r="I10" s="11">
        <f>Exercício!G10</f>
        <v>0</v>
      </c>
      <c r="J10" s="12" t="str">
        <f>Exercício!H10</f>
        <v>Costa</v>
      </c>
      <c r="K10" s="11">
        <f>Exercício!I10</f>
        <v>0</v>
      </c>
      <c r="L10" s="12" t="str">
        <f>Exercício!J10</f>
        <v>Peito</v>
      </c>
      <c r="M10" s="11" t="str">
        <f>Exercício!K10</f>
        <v>Paralelas</v>
      </c>
      <c r="N10" s="12" t="str">
        <f>Exercício!L10</f>
        <v>Bíceps</v>
      </c>
      <c r="O10" s="11">
        <f>Exercício!M10</f>
        <v>0</v>
      </c>
      <c r="P10" s="12" t="str">
        <f>Exercício!N10</f>
        <v>Tríceps</v>
      </c>
      <c r="Q10" s="11">
        <f>Exercício!O10</f>
        <v>0</v>
      </c>
      <c r="R10" s="11" t="str">
        <f>Exercício!P10</f>
        <v>AnteBraço</v>
      </c>
      <c r="S10" s="11">
        <f>Exercício!Q10</f>
        <v>0</v>
      </c>
      <c r="T10" s="11" t="str">
        <f>Exercício!R10</f>
        <v xml:space="preserve">Glúteo </v>
      </c>
      <c r="U10" s="11">
        <f>Exercício!S10</f>
        <v>0</v>
      </c>
      <c r="V10" s="12" t="str">
        <f>Exercício!T10</f>
        <v xml:space="preserve">Abdutor </v>
      </c>
      <c r="W10" s="11">
        <f>Exercício!U10</f>
        <v>0</v>
      </c>
      <c r="X10" s="12" t="str">
        <f>Exercício!V10</f>
        <v xml:space="preserve">Adutor </v>
      </c>
      <c r="Y10" s="11">
        <f>Exercício!W10</f>
        <v>0</v>
      </c>
      <c r="Z10" s="12" t="str">
        <f>Exercício!X10</f>
        <v>Coxa (Ant)</v>
      </c>
      <c r="AA10" s="11">
        <f>Exercício!Y10</f>
        <v>0</v>
      </c>
      <c r="AB10" s="12" t="str">
        <f>Exercício!Z10</f>
        <v>Coxa (Pos)</v>
      </c>
      <c r="AC10" s="11">
        <f>Exercício!AA10</f>
        <v>0</v>
      </c>
      <c r="AD10" s="12" t="str">
        <f>Exercício!AB10</f>
        <v>Perna</v>
      </c>
      <c r="AE10" s="11">
        <f>Exercício!AC10</f>
        <v>0</v>
      </c>
      <c r="AF10" s="12" t="str">
        <f>Exercício!AD10</f>
        <v>Abdominal</v>
      </c>
      <c r="AG10" s="11">
        <f>Exercício!AE10</f>
        <v>0</v>
      </c>
    </row>
    <row r="11" spans="1:33" x14ac:dyDescent="0.25">
      <c r="A11" s="344"/>
      <c r="B11" s="11">
        <f t="shared" si="0"/>
        <v>0</v>
      </c>
      <c r="C11" s="11" t="str">
        <f t="shared" si="1"/>
        <v xml:space="preserve"> </v>
      </c>
      <c r="D11" s="11" t="str">
        <f>Exercício!B11</f>
        <v xml:space="preserve">Trapézio </v>
      </c>
      <c r="E11" s="11">
        <f>Exercício!C11</f>
        <v>0</v>
      </c>
      <c r="F11" s="11" t="str">
        <f>Exercício!D11</f>
        <v>Ombro (Cla/Acr)</v>
      </c>
      <c r="G11" s="11">
        <f>Exercício!E11</f>
        <v>0</v>
      </c>
      <c r="H11" s="12" t="str">
        <f>Exercício!F11</f>
        <v>Ombro (Esp)</v>
      </c>
      <c r="I11" s="11">
        <f>Exercício!G11</f>
        <v>0</v>
      </c>
      <c r="J11" s="12" t="str">
        <f>Exercício!H11</f>
        <v>Costa</v>
      </c>
      <c r="K11" s="11">
        <f>Exercício!I11</f>
        <v>0</v>
      </c>
      <c r="L11" s="12" t="str">
        <f>Exercício!J11</f>
        <v>Peito</v>
      </c>
      <c r="M11" s="11">
        <f>Exercício!K11</f>
        <v>0</v>
      </c>
      <c r="N11" s="12" t="str">
        <f>Exercício!L11</f>
        <v>Bíceps</v>
      </c>
      <c r="O11" s="11">
        <f>Exercício!M11</f>
        <v>0</v>
      </c>
      <c r="P11" s="12" t="str">
        <f>Exercício!N11</f>
        <v>Tríceps</v>
      </c>
      <c r="Q11" s="11">
        <f>Exercício!O11</f>
        <v>0</v>
      </c>
      <c r="R11" s="11" t="str">
        <f>Exercício!P11</f>
        <v>AnteBraço</v>
      </c>
      <c r="S11" s="11">
        <f>Exercício!Q11</f>
        <v>0</v>
      </c>
      <c r="T11" s="11" t="str">
        <f>Exercício!R11</f>
        <v xml:space="preserve">Glúteo </v>
      </c>
      <c r="U11" s="11">
        <f>Exercício!S11</f>
        <v>0</v>
      </c>
      <c r="V11" s="12" t="str">
        <f>Exercício!T11</f>
        <v xml:space="preserve">Abdutor </v>
      </c>
      <c r="W11" s="11">
        <f>Exercício!U11</f>
        <v>0</v>
      </c>
      <c r="X11" s="12" t="str">
        <f>Exercício!V11</f>
        <v xml:space="preserve">Adutor </v>
      </c>
      <c r="Y11" s="11">
        <f>Exercício!W11</f>
        <v>0</v>
      </c>
      <c r="Z11" s="12" t="str">
        <f>Exercício!X11</f>
        <v>Coxa (Ant)</v>
      </c>
      <c r="AA11" s="11">
        <f>Exercício!Y11</f>
        <v>0</v>
      </c>
      <c r="AB11" s="12" t="str">
        <f>Exercício!Z11</f>
        <v>Coxa (Pos)</v>
      </c>
      <c r="AC11" s="11">
        <f>Exercício!AA11</f>
        <v>0</v>
      </c>
      <c r="AD11" s="12" t="str">
        <f>Exercício!AB11</f>
        <v>Perna</v>
      </c>
      <c r="AE11" s="11">
        <f>Exercício!AC11</f>
        <v>0</v>
      </c>
      <c r="AF11" s="12" t="str">
        <f>Exercício!AD11</f>
        <v>Abdominal</v>
      </c>
      <c r="AG11" s="11">
        <f>Exercício!AE11</f>
        <v>0</v>
      </c>
    </row>
    <row r="12" spans="1:33" x14ac:dyDescent="0.25">
      <c r="A12" s="344"/>
      <c r="B12" s="11">
        <f t="shared" si="0"/>
        <v>0</v>
      </c>
      <c r="C12" s="11" t="str">
        <f t="shared" si="1"/>
        <v xml:space="preserve"> </v>
      </c>
      <c r="D12" s="11" t="str">
        <f>Exercício!B12</f>
        <v xml:space="preserve">Trapézio </v>
      </c>
      <c r="E12" s="11">
        <f>Exercício!C12</f>
        <v>0</v>
      </c>
      <c r="F12" s="11" t="str">
        <f>Exercício!D12</f>
        <v>Ombro (Cla/Acr)</v>
      </c>
      <c r="G12" s="11">
        <f>Exercício!E12</f>
        <v>0</v>
      </c>
      <c r="H12" s="12" t="str">
        <f>Exercício!F12</f>
        <v>Ombro (Esp)</v>
      </c>
      <c r="I12" s="11">
        <f>Exercício!G12</f>
        <v>0</v>
      </c>
      <c r="J12" s="12" t="str">
        <f>Exercício!H12</f>
        <v>Costa</v>
      </c>
      <c r="K12" s="11">
        <f>Exercício!I12</f>
        <v>0</v>
      </c>
      <c r="L12" s="12" t="str">
        <f>Exercício!J12</f>
        <v>Peito</v>
      </c>
      <c r="M12" s="11">
        <f>Exercício!K12</f>
        <v>0</v>
      </c>
      <c r="N12" s="12" t="str">
        <f>Exercício!L12</f>
        <v>Bíceps</v>
      </c>
      <c r="O12" s="11">
        <f>Exercício!M12</f>
        <v>0</v>
      </c>
      <c r="P12" s="12" t="str">
        <f>Exercício!N12</f>
        <v>Tríceps</v>
      </c>
      <c r="Q12" s="11">
        <f>Exercício!O12</f>
        <v>0</v>
      </c>
      <c r="R12" s="11" t="str">
        <f>Exercício!P12</f>
        <v>AnteBraço</v>
      </c>
      <c r="S12" s="11">
        <f>Exercício!Q12</f>
        <v>0</v>
      </c>
      <c r="T12" s="11" t="str">
        <f>Exercício!R12</f>
        <v xml:space="preserve">Glúteo </v>
      </c>
      <c r="U12" s="11">
        <f>Exercício!S12</f>
        <v>0</v>
      </c>
      <c r="V12" s="12" t="str">
        <f>Exercício!T12</f>
        <v xml:space="preserve">Abdutor </v>
      </c>
      <c r="W12" s="11">
        <f>Exercício!U12</f>
        <v>0</v>
      </c>
      <c r="X12" s="12" t="str">
        <f>Exercício!V12</f>
        <v xml:space="preserve">Adutor </v>
      </c>
      <c r="Y12" s="11">
        <f>Exercício!W12</f>
        <v>0</v>
      </c>
      <c r="Z12" s="12" t="str">
        <f>Exercício!X12</f>
        <v>Coxa (Ant)</v>
      </c>
      <c r="AA12" s="11">
        <f>Exercício!Y12</f>
        <v>0</v>
      </c>
      <c r="AB12" s="12" t="str">
        <f>Exercício!Z12</f>
        <v>Coxa (Pos)</v>
      </c>
      <c r="AC12" s="11">
        <f>Exercício!AA12</f>
        <v>0</v>
      </c>
      <c r="AD12" s="12" t="str">
        <f>Exercício!AB12</f>
        <v>Perna</v>
      </c>
      <c r="AE12" s="11">
        <f>Exercício!AC12</f>
        <v>0</v>
      </c>
      <c r="AF12" s="12" t="str">
        <f>Exercício!AD12</f>
        <v>Abdominal</v>
      </c>
      <c r="AG12" s="11">
        <f>Exercício!AE12</f>
        <v>0</v>
      </c>
    </row>
    <row r="13" spans="1:33" x14ac:dyDescent="0.25">
      <c r="A13" s="344"/>
      <c r="B13" s="11">
        <f t="shared" si="0"/>
        <v>0</v>
      </c>
      <c r="C13" s="11" t="str">
        <f t="shared" si="1"/>
        <v xml:space="preserve"> </v>
      </c>
      <c r="D13" s="11" t="str">
        <f>Exercício!B13</f>
        <v xml:space="preserve">Trapézio </v>
      </c>
      <c r="E13" s="11">
        <f>Exercício!C13</f>
        <v>0</v>
      </c>
      <c r="F13" s="11" t="str">
        <f>Exercício!D13</f>
        <v>Ombro (Cla/Acr)</v>
      </c>
      <c r="G13" s="11">
        <f>Exercício!E13</f>
        <v>0</v>
      </c>
      <c r="H13" s="12" t="str">
        <f>Exercício!F13</f>
        <v>Ombro (Esp)</v>
      </c>
      <c r="I13" s="11">
        <f>Exercício!G13</f>
        <v>0</v>
      </c>
      <c r="J13" s="12" t="str">
        <f>Exercício!H13</f>
        <v>Costa</v>
      </c>
      <c r="K13" s="11">
        <f>Exercício!I13</f>
        <v>0</v>
      </c>
      <c r="L13" s="12" t="str">
        <f>Exercício!J13</f>
        <v>Peito</v>
      </c>
      <c r="M13" s="11">
        <f>Exercício!K13</f>
        <v>0</v>
      </c>
      <c r="N13" s="12" t="str">
        <f>Exercício!L13</f>
        <v>Bíceps</v>
      </c>
      <c r="O13" s="11">
        <f>Exercício!M13</f>
        <v>0</v>
      </c>
      <c r="P13" s="12" t="str">
        <f>Exercício!N13</f>
        <v>Tríceps</v>
      </c>
      <c r="Q13" s="11">
        <f>Exercício!O13</f>
        <v>0</v>
      </c>
      <c r="R13" s="11" t="str">
        <f>Exercício!P13</f>
        <v>AnteBraço</v>
      </c>
      <c r="S13" s="11">
        <f>Exercício!Q13</f>
        <v>0</v>
      </c>
      <c r="T13" s="11" t="str">
        <f>Exercício!R13</f>
        <v xml:space="preserve">Glúteo </v>
      </c>
      <c r="U13" s="11">
        <f>Exercício!S13</f>
        <v>0</v>
      </c>
      <c r="V13" s="12" t="str">
        <f>Exercício!T13</f>
        <v xml:space="preserve">Abdutor </v>
      </c>
      <c r="W13" s="11">
        <f>Exercício!U13</f>
        <v>0</v>
      </c>
      <c r="X13" s="12" t="str">
        <f>Exercício!V13</f>
        <v xml:space="preserve">Adutor </v>
      </c>
      <c r="Y13" s="11">
        <f>Exercício!W13</f>
        <v>0</v>
      </c>
      <c r="Z13" s="12" t="str">
        <f>Exercício!X13</f>
        <v>Coxa (Ant)</v>
      </c>
      <c r="AA13" s="11">
        <f>Exercício!Y13</f>
        <v>0</v>
      </c>
      <c r="AB13" s="12" t="str">
        <f>Exercício!Z13</f>
        <v>Coxa (Pos)</v>
      </c>
      <c r="AC13" s="11">
        <f>Exercício!AA13</f>
        <v>0</v>
      </c>
      <c r="AD13" s="12" t="str">
        <f>Exercício!AB13</f>
        <v>Perna</v>
      </c>
      <c r="AE13" s="11">
        <f>Exercício!AC13</f>
        <v>0</v>
      </c>
      <c r="AF13" s="12" t="str">
        <f>Exercício!AD13</f>
        <v>Abdominal</v>
      </c>
      <c r="AG13" s="11">
        <f>Exercício!AE13</f>
        <v>0</v>
      </c>
    </row>
    <row r="14" spans="1:33" x14ac:dyDescent="0.25">
      <c r="A14" s="344"/>
      <c r="B14" s="11">
        <f t="shared" si="0"/>
        <v>0</v>
      </c>
      <c r="C14" s="11" t="str">
        <f t="shared" si="1"/>
        <v xml:space="preserve"> </v>
      </c>
      <c r="D14" s="11" t="str">
        <f>Exercício!B14</f>
        <v xml:space="preserve">Trapézio </v>
      </c>
      <c r="E14" s="11">
        <f>Exercício!C14</f>
        <v>0</v>
      </c>
      <c r="F14" s="11" t="str">
        <f>Exercício!D14</f>
        <v>Ombro (Cla/Acr)</v>
      </c>
      <c r="G14" s="11">
        <f>Exercício!E14</f>
        <v>0</v>
      </c>
      <c r="H14" s="12" t="str">
        <f>Exercício!F14</f>
        <v>Ombro (Esp)</v>
      </c>
      <c r="I14" s="11">
        <f>Exercício!G14</f>
        <v>0</v>
      </c>
      <c r="J14" s="12" t="str">
        <f>Exercício!H14</f>
        <v>Costa</v>
      </c>
      <c r="K14" s="11">
        <f>Exercício!I14</f>
        <v>0</v>
      </c>
      <c r="L14" s="12" t="str">
        <f>Exercício!J14</f>
        <v>Peito</v>
      </c>
      <c r="M14" s="11">
        <f>Exercício!K14</f>
        <v>0</v>
      </c>
      <c r="N14" s="12" t="str">
        <f>Exercício!L14</f>
        <v>Bíceps</v>
      </c>
      <c r="O14" s="11">
        <f>Exercício!M14</f>
        <v>0</v>
      </c>
      <c r="P14" s="12" t="str">
        <f>Exercício!N14</f>
        <v>Tríceps</v>
      </c>
      <c r="Q14" s="11">
        <f>Exercício!O14</f>
        <v>0</v>
      </c>
      <c r="R14" s="11" t="str">
        <f>Exercício!P14</f>
        <v>AnteBraço</v>
      </c>
      <c r="S14" s="11">
        <f>Exercício!Q14</f>
        <v>0</v>
      </c>
      <c r="T14" s="11" t="str">
        <f>Exercício!R14</f>
        <v xml:space="preserve">Glúteo </v>
      </c>
      <c r="U14" s="11">
        <f>Exercício!S14</f>
        <v>0</v>
      </c>
      <c r="V14" s="12" t="str">
        <f>Exercício!T14</f>
        <v xml:space="preserve">Abdutor </v>
      </c>
      <c r="W14" s="11">
        <f>Exercício!U14</f>
        <v>0</v>
      </c>
      <c r="X14" s="12" t="str">
        <f>Exercício!V14</f>
        <v xml:space="preserve">Adutor </v>
      </c>
      <c r="Y14" s="11">
        <f>Exercício!W14</f>
        <v>0</v>
      </c>
      <c r="Z14" s="12" t="str">
        <f>Exercício!X14</f>
        <v>Coxa (Ant)</v>
      </c>
      <c r="AA14" s="11">
        <f>Exercício!Y14</f>
        <v>0</v>
      </c>
      <c r="AB14" s="12" t="str">
        <f>Exercício!Z14</f>
        <v>Coxa (Pos)</v>
      </c>
      <c r="AC14" s="11">
        <f>Exercício!AA14</f>
        <v>0</v>
      </c>
      <c r="AD14" s="12" t="str">
        <f>Exercício!AB14</f>
        <v>Perna</v>
      </c>
      <c r="AE14" s="11">
        <f>Exercício!AC14</f>
        <v>0</v>
      </c>
      <c r="AF14" s="12" t="str">
        <f>Exercício!AD14</f>
        <v>Abdominal</v>
      </c>
      <c r="AG14" s="11">
        <f>Exercício!AE14</f>
        <v>0</v>
      </c>
    </row>
    <row r="15" spans="1:33" x14ac:dyDescent="0.25">
      <c r="A15" s="344"/>
      <c r="B15" s="11">
        <f t="shared" si="0"/>
        <v>0</v>
      </c>
      <c r="C15" s="11" t="str">
        <f t="shared" si="1"/>
        <v xml:space="preserve"> </v>
      </c>
      <c r="D15" s="11" t="str">
        <f>Exercício!B15</f>
        <v xml:space="preserve">Trapézio </v>
      </c>
      <c r="E15" s="11">
        <f>Exercício!C15</f>
        <v>0</v>
      </c>
      <c r="F15" s="11" t="str">
        <f>Exercício!D15</f>
        <v>Ombro (Cla/Acr)</v>
      </c>
      <c r="G15" s="11">
        <f>Exercício!E15</f>
        <v>0</v>
      </c>
      <c r="H15" s="12" t="str">
        <f>Exercício!F15</f>
        <v>Ombro (Esp)</v>
      </c>
      <c r="I15" s="11">
        <f>Exercício!G15</f>
        <v>0</v>
      </c>
      <c r="J15" s="12" t="str">
        <f>Exercício!H15</f>
        <v>Costa</v>
      </c>
      <c r="K15" s="11">
        <f>Exercício!I15</f>
        <v>0</v>
      </c>
      <c r="L15" s="12" t="str">
        <f>Exercício!J15</f>
        <v>Peito</v>
      </c>
      <c r="M15" s="11">
        <f>Exercício!K15</f>
        <v>0</v>
      </c>
      <c r="N15" s="12" t="str">
        <f>Exercício!L15</f>
        <v>Bíceps</v>
      </c>
      <c r="O15" s="11">
        <f>Exercício!M15</f>
        <v>0</v>
      </c>
      <c r="P15" s="12" t="str">
        <f>Exercício!N15</f>
        <v>Tríceps</v>
      </c>
      <c r="Q15" s="11">
        <f>Exercício!O15</f>
        <v>0</v>
      </c>
      <c r="R15" s="11" t="str">
        <f>Exercício!P15</f>
        <v>AnteBraço</v>
      </c>
      <c r="S15" s="11">
        <f>Exercício!Q15</f>
        <v>0</v>
      </c>
      <c r="T15" s="11" t="str">
        <f>Exercício!R15</f>
        <v xml:space="preserve">Glúteo </v>
      </c>
      <c r="U15" s="11">
        <f>Exercício!S15</f>
        <v>0</v>
      </c>
      <c r="V15" s="12" t="str">
        <f>Exercício!T15</f>
        <v xml:space="preserve">Abdutor </v>
      </c>
      <c r="W15" s="11">
        <f>Exercício!U15</f>
        <v>0</v>
      </c>
      <c r="X15" s="12" t="str">
        <f>Exercício!V15</f>
        <v xml:space="preserve">Adutor </v>
      </c>
      <c r="Y15" s="11">
        <f>Exercício!W15</f>
        <v>0</v>
      </c>
      <c r="Z15" s="12" t="str">
        <f>Exercício!X15</f>
        <v>Coxa (Ant)</v>
      </c>
      <c r="AA15" s="11">
        <f>Exercício!Y15</f>
        <v>0</v>
      </c>
      <c r="AB15" s="12" t="str">
        <f>Exercício!Z15</f>
        <v>Coxa (Pos)</v>
      </c>
      <c r="AC15" s="11">
        <f>Exercício!AA15</f>
        <v>0</v>
      </c>
      <c r="AD15" s="12" t="str">
        <f>Exercício!AB15</f>
        <v>Perna</v>
      </c>
      <c r="AE15" s="11">
        <f>Exercício!AC15</f>
        <v>0</v>
      </c>
      <c r="AF15" s="12" t="str">
        <f>Exercício!AD15</f>
        <v>Abdominal</v>
      </c>
      <c r="AG15" s="11">
        <f>Exercício!AE15</f>
        <v>0</v>
      </c>
    </row>
    <row r="16" spans="1:33" x14ac:dyDescent="0.25">
      <c r="A16" s="344"/>
      <c r="B16" s="11">
        <f t="shared" si="0"/>
        <v>0</v>
      </c>
      <c r="C16" s="11" t="str">
        <f t="shared" si="1"/>
        <v xml:space="preserve"> </v>
      </c>
      <c r="D16" s="11" t="str">
        <f>Exercício!B16</f>
        <v xml:space="preserve">Trapézio </v>
      </c>
      <c r="E16" s="11">
        <f>Exercício!C16</f>
        <v>0</v>
      </c>
      <c r="F16" s="11" t="str">
        <f>Exercício!D16</f>
        <v>Ombro (Cla/Acr)</v>
      </c>
      <c r="G16" s="11">
        <f>Exercício!E16</f>
        <v>0</v>
      </c>
      <c r="H16" s="12" t="str">
        <f>Exercício!F16</f>
        <v>Ombro (Esp)</v>
      </c>
      <c r="I16" s="11">
        <f>Exercício!G16</f>
        <v>0</v>
      </c>
      <c r="J16" s="12" t="str">
        <f>Exercício!H16</f>
        <v>Costa</v>
      </c>
      <c r="K16" s="11">
        <f>Exercício!I16</f>
        <v>0</v>
      </c>
      <c r="L16" s="12" t="str">
        <f>Exercício!J16</f>
        <v>Peito</v>
      </c>
      <c r="M16" s="11">
        <f>Exercício!K16</f>
        <v>0</v>
      </c>
      <c r="N16" s="12" t="str">
        <f>Exercício!L16</f>
        <v>Bíceps</v>
      </c>
      <c r="O16" s="11">
        <f>Exercício!M16</f>
        <v>0</v>
      </c>
      <c r="P16" s="12" t="str">
        <f>Exercício!N16</f>
        <v>Tríceps</v>
      </c>
      <c r="Q16" s="11">
        <f>Exercício!O16</f>
        <v>0</v>
      </c>
      <c r="R16" s="11" t="str">
        <f>Exercício!P16</f>
        <v>AnteBraço</v>
      </c>
      <c r="S16" s="11">
        <f>Exercício!Q16</f>
        <v>0</v>
      </c>
      <c r="T16" s="11" t="str">
        <f>Exercício!R16</f>
        <v xml:space="preserve">Glúteo </v>
      </c>
      <c r="U16" s="11">
        <f>Exercício!S16</f>
        <v>0</v>
      </c>
      <c r="V16" s="12" t="str">
        <f>Exercício!T16</f>
        <v xml:space="preserve">Abdutor </v>
      </c>
      <c r="W16" s="11">
        <f>Exercício!U16</f>
        <v>0</v>
      </c>
      <c r="X16" s="12" t="str">
        <f>Exercício!V16</f>
        <v xml:space="preserve">Adutor </v>
      </c>
      <c r="Y16" s="11">
        <f>Exercício!W16</f>
        <v>0</v>
      </c>
      <c r="Z16" s="12" t="str">
        <f>Exercício!X16</f>
        <v>Coxa (Ant)</v>
      </c>
      <c r="AA16" s="11">
        <f>Exercício!Y16</f>
        <v>0</v>
      </c>
      <c r="AB16" s="12" t="str">
        <f>Exercício!Z16</f>
        <v>Coxa (Pos)</v>
      </c>
      <c r="AC16" s="11">
        <f>Exercício!AA16</f>
        <v>0</v>
      </c>
      <c r="AD16" s="12" t="str">
        <f>Exercício!AB16</f>
        <v>Perna</v>
      </c>
      <c r="AE16" s="11">
        <f>Exercício!AC16</f>
        <v>0</v>
      </c>
      <c r="AF16" s="12" t="str">
        <f>Exercício!AD16</f>
        <v>Abdominal</v>
      </c>
      <c r="AG16" s="11">
        <f>Exercício!AE16</f>
        <v>0</v>
      </c>
    </row>
    <row r="17" spans="1:33" x14ac:dyDescent="0.25">
      <c r="A17" s="344"/>
      <c r="B17" s="11">
        <f t="shared" si="0"/>
        <v>0</v>
      </c>
      <c r="C17" s="11" t="str">
        <f t="shared" si="1"/>
        <v xml:space="preserve"> </v>
      </c>
      <c r="D17" s="11" t="str">
        <f>Exercício!B17</f>
        <v xml:space="preserve">Trapézio </v>
      </c>
      <c r="E17" s="11">
        <f>Exercício!C17</f>
        <v>0</v>
      </c>
      <c r="F17" s="11" t="str">
        <f>Exercício!D17</f>
        <v>Ombro (Cla/Acr)</v>
      </c>
      <c r="G17" s="11">
        <f>Exercício!E17</f>
        <v>0</v>
      </c>
      <c r="H17" s="12" t="str">
        <f>Exercício!F17</f>
        <v>Ombro (Esp)</v>
      </c>
      <c r="I17" s="11">
        <f>Exercício!G17</f>
        <v>0</v>
      </c>
      <c r="J17" s="12" t="str">
        <f>Exercício!H17</f>
        <v>Costa</v>
      </c>
      <c r="K17" s="11">
        <f>Exercício!I17</f>
        <v>0</v>
      </c>
      <c r="L17" s="12" t="str">
        <f>Exercício!J17</f>
        <v>Peito</v>
      </c>
      <c r="M17" s="11">
        <f>Exercício!K17</f>
        <v>0</v>
      </c>
      <c r="N17" s="12" t="str">
        <f>Exercício!L17</f>
        <v>Bíceps</v>
      </c>
      <c r="O17" s="11">
        <f>Exercício!M17</f>
        <v>0</v>
      </c>
      <c r="P17" s="12" t="str">
        <f>Exercício!N17</f>
        <v>Tríceps</v>
      </c>
      <c r="Q17" s="11">
        <f>Exercício!O17</f>
        <v>0</v>
      </c>
      <c r="R17" s="11" t="str">
        <f>Exercício!P17</f>
        <v>AnteBraço</v>
      </c>
      <c r="S17" s="11">
        <f>Exercício!Q17</f>
        <v>0</v>
      </c>
      <c r="T17" s="11" t="str">
        <f>Exercício!R17</f>
        <v xml:space="preserve">Glúteo </v>
      </c>
      <c r="U17" s="11">
        <f>Exercício!S17</f>
        <v>0</v>
      </c>
      <c r="V17" s="12" t="str">
        <f>Exercício!T17</f>
        <v xml:space="preserve">Abdutor </v>
      </c>
      <c r="W17" s="11">
        <f>Exercício!U17</f>
        <v>0</v>
      </c>
      <c r="X17" s="12" t="str">
        <f>Exercício!V17</f>
        <v xml:space="preserve">Adutor </v>
      </c>
      <c r="Y17" s="11">
        <f>Exercício!W17</f>
        <v>0</v>
      </c>
      <c r="Z17" s="12" t="str">
        <f>Exercício!X17</f>
        <v>Coxa (Ant)</v>
      </c>
      <c r="AA17" s="11">
        <f>Exercício!Y17</f>
        <v>0</v>
      </c>
      <c r="AB17" s="12" t="str">
        <f>Exercício!Z17</f>
        <v>Coxa (Pos)</v>
      </c>
      <c r="AC17" s="11">
        <f>Exercício!AA17</f>
        <v>0</v>
      </c>
      <c r="AD17" s="12" t="str">
        <f>Exercício!AB17</f>
        <v>Perna</v>
      </c>
      <c r="AE17" s="11">
        <f>Exercício!AC17</f>
        <v>0</v>
      </c>
      <c r="AF17" s="12" t="str">
        <f>Exercício!AD17</f>
        <v>Abdominal</v>
      </c>
      <c r="AG17" s="11">
        <f>Exercício!AE17</f>
        <v>0</v>
      </c>
    </row>
    <row r="18" spans="1:33" x14ac:dyDescent="0.25">
      <c r="A18" s="344"/>
      <c r="B18" s="11">
        <f t="shared" si="0"/>
        <v>0</v>
      </c>
      <c r="C18" s="11" t="str">
        <f t="shared" si="1"/>
        <v xml:space="preserve"> </v>
      </c>
      <c r="D18" s="11" t="str">
        <f>Exercício!B18</f>
        <v xml:space="preserve">Trapézio </v>
      </c>
      <c r="E18" s="11">
        <f>Exercício!C18</f>
        <v>0</v>
      </c>
      <c r="F18" s="11" t="str">
        <f>Exercício!D18</f>
        <v>Ombro (Cla/Acr)</v>
      </c>
      <c r="G18" s="11">
        <f>Exercício!E18</f>
        <v>0</v>
      </c>
      <c r="H18" s="12" t="str">
        <f>Exercício!F18</f>
        <v>Ombro (Esp)</v>
      </c>
      <c r="I18" s="11">
        <f>Exercício!G18</f>
        <v>0</v>
      </c>
      <c r="J18" s="12" t="str">
        <f>Exercício!H18</f>
        <v>Costa</v>
      </c>
      <c r="K18" s="11">
        <f>Exercício!I18</f>
        <v>0</v>
      </c>
      <c r="L18" s="12" t="str">
        <f>Exercício!J18</f>
        <v>Peito</v>
      </c>
      <c r="M18" s="11">
        <f>Exercício!K18</f>
        <v>0</v>
      </c>
      <c r="N18" s="12" t="str">
        <f>Exercício!L18</f>
        <v>Bíceps</v>
      </c>
      <c r="O18" s="11">
        <f>Exercício!M18</f>
        <v>0</v>
      </c>
      <c r="P18" s="12" t="str">
        <f>Exercício!N18</f>
        <v>Tríceps</v>
      </c>
      <c r="Q18" s="11">
        <f>Exercício!O18</f>
        <v>0</v>
      </c>
      <c r="R18" s="11" t="str">
        <f>Exercício!P18</f>
        <v>AnteBraço</v>
      </c>
      <c r="S18" s="11">
        <f>Exercício!Q18</f>
        <v>0</v>
      </c>
      <c r="T18" s="11" t="str">
        <f>Exercício!R18</f>
        <v xml:space="preserve">Glúteo </v>
      </c>
      <c r="U18" s="11">
        <f>Exercício!S18</f>
        <v>0</v>
      </c>
      <c r="V18" s="12" t="str">
        <f>Exercício!T18</f>
        <v xml:space="preserve">Abdutor </v>
      </c>
      <c r="W18" s="11">
        <f>Exercício!U18</f>
        <v>0</v>
      </c>
      <c r="X18" s="12" t="str">
        <f>Exercício!V18</f>
        <v xml:space="preserve">Adutor </v>
      </c>
      <c r="Y18" s="11">
        <f>Exercício!W18</f>
        <v>0</v>
      </c>
      <c r="Z18" s="12" t="str">
        <f>Exercício!X18</f>
        <v>Coxa (Ant)</v>
      </c>
      <c r="AA18" s="11">
        <f>Exercício!Y18</f>
        <v>0</v>
      </c>
      <c r="AB18" s="12" t="str">
        <f>Exercício!Z18</f>
        <v>Coxa (Pos)</v>
      </c>
      <c r="AC18" s="11">
        <f>Exercício!AA18</f>
        <v>0</v>
      </c>
      <c r="AD18" s="12" t="str">
        <f>Exercício!AB18</f>
        <v>Perna</v>
      </c>
      <c r="AE18" s="11">
        <f>Exercício!AC18</f>
        <v>0</v>
      </c>
      <c r="AF18" s="12" t="str">
        <f>Exercício!AD18</f>
        <v>Abdominal</v>
      </c>
      <c r="AG18" s="11">
        <f>Exercício!AE18</f>
        <v>0</v>
      </c>
    </row>
    <row r="19" spans="1:33" x14ac:dyDescent="0.25">
      <c r="A19" s="344"/>
      <c r="B19" s="11">
        <f t="shared" si="0"/>
        <v>0</v>
      </c>
      <c r="C19" s="11" t="str">
        <f t="shared" si="1"/>
        <v xml:space="preserve"> </v>
      </c>
      <c r="D19" s="11" t="str">
        <f>Exercício!B19</f>
        <v xml:space="preserve">Trapézio </v>
      </c>
      <c r="E19" s="11">
        <f>Exercício!C19</f>
        <v>0</v>
      </c>
      <c r="F19" s="11" t="str">
        <f>Exercício!D19</f>
        <v>Ombro (Cla/Acr)</v>
      </c>
      <c r="G19" s="11">
        <f>Exercício!E19</f>
        <v>0</v>
      </c>
      <c r="H19" s="12" t="str">
        <f>Exercício!F19</f>
        <v>Ombro (Esp)</v>
      </c>
      <c r="I19" s="11">
        <f>Exercício!G19</f>
        <v>0</v>
      </c>
      <c r="J19" s="12" t="str">
        <f>Exercício!H19</f>
        <v>Costa</v>
      </c>
      <c r="K19" s="11">
        <f>Exercício!I19</f>
        <v>0</v>
      </c>
      <c r="L19" s="12" t="str">
        <f>Exercício!J19</f>
        <v>Peito</v>
      </c>
      <c r="M19" s="11">
        <f>Exercício!K19</f>
        <v>0</v>
      </c>
      <c r="N19" s="12" t="str">
        <f>Exercício!L19</f>
        <v>Bíceps</v>
      </c>
      <c r="O19" s="11">
        <f>Exercício!M19</f>
        <v>0</v>
      </c>
      <c r="P19" s="12" t="str">
        <f>Exercício!N19</f>
        <v>Tríceps</v>
      </c>
      <c r="Q19" s="11">
        <f>Exercício!O19</f>
        <v>0</v>
      </c>
      <c r="R19" s="11" t="str">
        <f>Exercício!P19</f>
        <v>AnteBraço</v>
      </c>
      <c r="S19" s="11">
        <f>Exercício!Q19</f>
        <v>0</v>
      </c>
      <c r="T19" s="11" t="str">
        <f>Exercício!R19</f>
        <v xml:space="preserve">Glúteo </v>
      </c>
      <c r="U19" s="11">
        <f>Exercício!S19</f>
        <v>0</v>
      </c>
      <c r="V19" s="12" t="str">
        <f>Exercício!T19</f>
        <v xml:space="preserve">Abdutor </v>
      </c>
      <c r="W19" s="11">
        <f>Exercício!U19</f>
        <v>0</v>
      </c>
      <c r="X19" s="12" t="str">
        <f>Exercício!V19</f>
        <v xml:space="preserve">Adutor </v>
      </c>
      <c r="Y19" s="11">
        <f>Exercício!W19</f>
        <v>0</v>
      </c>
      <c r="Z19" s="12" t="str">
        <f>Exercício!X19</f>
        <v>Coxa (Ant)</v>
      </c>
      <c r="AA19" s="11">
        <f>Exercício!Y19</f>
        <v>0</v>
      </c>
      <c r="AB19" s="12" t="str">
        <f>Exercício!Z19</f>
        <v>Coxa (Pos)</v>
      </c>
      <c r="AC19" s="11">
        <f>Exercício!AA19</f>
        <v>0</v>
      </c>
      <c r="AD19" s="12" t="str">
        <f>Exercício!AB19</f>
        <v>Perna</v>
      </c>
      <c r="AE19" s="11">
        <f>Exercício!AC19</f>
        <v>0</v>
      </c>
      <c r="AF19" s="12" t="str">
        <f>Exercício!AD19</f>
        <v>Abdominal</v>
      </c>
      <c r="AG19" s="11">
        <f>Exercício!AE19</f>
        <v>0</v>
      </c>
    </row>
    <row r="20" spans="1:33" x14ac:dyDescent="0.25">
      <c r="A20" s="344"/>
      <c r="B20" s="11">
        <f t="shared" si="0"/>
        <v>0</v>
      </c>
      <c r="C20" s="11" t="str">
        <f t="shared" si="1"/>
        <v xml:space="preserve"> </v>
      </c>
      <c r="D20" s="11" t="str">
        <f>Exercício!B20</f>
        <v xml:space="preserve">Trapézio </v>
      </c>
      <c r="E20" s="11">
        <f>Exercício!C20</f>
        <v>0</v>
      </c>
      <c r="F20" s="11" t="str">
        <f>Exercício!D20</f>
        <v>Ombro (Cla/Acr)</v>
      </c>
      <c r="G20" s="11">
        <f>Exercício!E20</f>
        <v>0</v>
      </c>
      <c r="H20" s="12" t="str">
        <f>Exercício!F20</f>
        <v>Ombro (Esp)</v>
      </c>
      <c r="I20" s="11">
        <f>Exercício!G20</f>
        <v>0</v>
      </c>
      <c r="J20" s="12" t="str">
        <f>Exercício!H20</f>
        <v>Costa</v>
      </c>
      <c r="K20" s="11">
        <f>Exercício!I20</f>
        <v>0</v>
      </c>
      <c r="L20" s="12" t="str">
        <f>Exercício!J20</f>
        <v>Peito</v>
      </c>
      <c r="M20" s="11">
        <f>Exercício!K20</f>
        <v>0</v>
      </c>
      <c r="N20" s="12" t="str">
        <f>Exercício!L20</f>
        <v>Bíceps</v>
      </c>
      <c r="O20" s="11">
        <f>Exercício!M20</f>
        <v>0</v>
      </c>
      <c r="P20" s="12" t="str">
        <f>Exercício!N20</f>
        <v>Tríceps</v>
      </c>
      <c r="Q20" s="11">
        <f>Exercício!O20</f>
        <v>0</v>
      </c>
      <c r="R20" s="11" t="str">
        <f>Exercício!P20</f>
        <v>AnteBraço</v>
      </c>
      <c r="S20" s="11">
        <f>Exercício!Q20</f>
        <v>0</v>
      </c>
      <c r="T20" s="11" t="str">
        <f>Exercício!R20</f>
        <v xml:space="preserve">Glúteo </v>
      </c>
      <c r="U20" s="11">
        <f>Exercício!S20</f>
        <v>0</v>
      </c>
      <c r="V20" s="12" t="str">
        <f>Exercício!T20</f>
        <v xml:space="preserve">Abdutor </v>
      </c>
      <c r="W20" s="11">
        <f>Exercício!U20</f>
        <v>0</v>
      </c>
      <c r="X20" s="12" t="str">
        <f>Exercício!V20</f>
        <v xml:space="preserve">Adutor </v>
      </c>
      <c r="Y20" s="11">
        <f>Exercício!W20</f>
        <v>0</v>
      </c>
      <c r="Z20" s="12" t="str">
        <f>Exercício!X20</f>
        <v>Coxa (Ant)</v>
      </c>
      <c r="AA20" s="11">
        <f>Exercício!Y20</f>
        <v>0</v>
      </c>
      <c r="AB20" s="12" t="str">
        <f>Exercício!Z20</f>
        <v>Coxa (Pos)</v>
      </c>
      <c r="AC20" s="11">
        <f>Exercício!AA20</f>
        <v>0</v>
      </c>
      <c r="AD20" s="12" t="str">
        <f>Exercício!AB20</f>
        <v>Perna</v>
      </c>
      <c r="AE20" s="11">
        <f>Exercício!AC20</f>
        <v>0</v>
      </c>
      <c r="AF20" s="12" t="str">
        <f>Exercício!AD20</f>
        <v>Abdominal</v>
      </c>
      <c r="AG20" s="11">
        <f>Exercício!AE20</f>
        <v>0</v>
      </c>
    </row>
    <row r="21" spans="1:33" ht="36" x14ac:dyDescent="0.25">
      <c r="A21" s="15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11" t="s">
        <v>40</v>
      </c>
      <c r="B22" s="11" t="s">
        <v>41</v>
      </c>
      <c r="C22" s="11"/>
      <c r="D22" s="341" t="str">
        <f>D2</f>
        <v xml:space="preserve">Trapézio </v>
      </c>
      <c r="E22" s="341"/>
      <c r="F22" s="341" t="str">
        <f>F2</f>
        <v>Ombro (Cla/Acr)</v>
      </c>
      <c r="G22" s="341"/>
      <c r="H22" s="341" t="str">
        <f>H2</f>
        <v>Ombro (Esp)</v>
      </c>
      <c r="I22" s="341"/>
      <c r="J22" s="341" t="str">
        <f>J2</f>
        <v>Costa</v>
      </c>
      <c r="K22" s="341"/>
      <c r="L22" s="341" t="str">
        <f>L2</f>
        <v>Peito</v>
      </c>
      <c r="M22" s="341"/>
      <c r="N22" s="341" t="str">
        <f>N2</f>
        <v>Bíceps</v>
      </c>
      <c r="O22" s="341"/>
      <c r="P22" s="341" t="str">
        <f>P2</f>
        <v>Tríceps</v>
      </c>
      <c r="Q22" s="341"/>
      <c r="R22" s="341" t="str">
        <f>R2</f>
        <v>AnteBraço</v>
      </c>
      <c r="S22" s="341"/>
      <c r="T22" s="341" t="str">
        <f>T2</f>
        <v xml:space="preserve">Glúteo </v>
      </c>
      <c r="U22" s="341"/>
      <c r="V22" s="341" t="str">
        <f>V2</f>
        <v xml:space="preserve">Abdutor </v>
      </c>
      <c r="W22" s="341"/>
      <c r="X22" s="341" t="str">
        <f>X2</f>
        <v xml:space="preserve">Adutor </v>
      </c>
      <c r="Y22" s="341"/>
      <c r="Z22" s="341" t="str">
        <f>Z2</f>
        <v>Coxa (Ant)</v>
      </c>
      <c r="AA22" s="341"/>
      <c r="AB22" s="341" t="str">
        <f>AB2</f>
        <v>Coxa (Pos)</v>
      </c>
      <c r="AC22" s="341"/>
      <c r="AD22" s="341" t="str">
        <f>AD2</f>
        <v>Perna</v>
      </c>
      <c r="AE22" s="341"/>
      <c r="AF22" s="341" t="str">
        <f>AF2</f>
        <v>Abdominal</v>
      </c>
      <c r="AG22" s="341"/>
    </row>
    <row r="23" spans="1:33" x14ac:dyDescent="0.25">
      <c r="A23" s="11"/>
      <c r="B23" s="343">
        <f>Planilha!D216</f>
        <v>0</v>
      </c>
      <c r="C23" s="343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</row>
    <row r="24" spans="1:33" x14ac:dyDescent="0.25">
      <c r="A24" s="344">
        <v>2</v>
      </c>
      <c r="B24" s="11">
        <f>B23</f>
        <v>0</v>
      </c>
      <c r="C24" s="11" t="str">
        <f>IF(AND(B24=D24),E24,IF(AND(B24=F24),G24,IF(AND(B24=H24),I24,IF(AND(B24=J24),K24,IF(AND(B24=L24),M24,IF(AND(B24=N24),O24,IF(AND(B24=P24),Q24,IF(AND(B24=R24),S24,IF(AND(B24=T24),U24,IF(AND(B24=V24),W24,IF(AND(B24=X24),Y24,IF(AND(B24=Z24),AA24,IF(AND(B24=AB24),AC24,IF(AND(B24=AD24),AE24,IF(AND(B24=AF24),AG24," ")))))))))))))))</f>
        <v xml:space="preserve"> </v>
      </c>
      <c r="D24" s="11" t="str">
        <f t="shared" ref="D24:AG32" si="2">D4</f>
        <v xml:space="preserve">Trapézio </v>
      </c>
      <c r="E24" s="11" t="str">
        <f t="shared" si="2"/>
        <v>Elevação de ombros</v>
      </c>
      <c r="F24" s="11" t="str">
        <f t="shared" si="2"/>
        <v>Ombro (Cla/Acr)</v>
      </c>
      <c r="G24" s="11" t="str">
        <f t="shared" si="2"/>
        <v>Desenvolvimento</v>
      </c>
      <c r="H24" s="12" t="str">
        <f t="shared" si="2"/>
        <v>Ombro (Esp)</v>
      </c>
      <c r="I24" s="11" t="str">
        <f t="shared" si="2"/>
        <v>Voador inv.</v>
      </c>
      <c r="J24" s="12" t="str">
        <f t="shared" si="2"/>
        <v>Costa</v>
      </c>
      <c r="K24" s="11" t="str">
        <f t="shared" si="2"/>
        <v>Puxada à frente</v>
      </c>
      <c r="L24" s="12" t="str">
        <f t="shared" si="2"/>
        <v>Peito</v>
      </c>
      <c r="M24" s="11" t="str">
        <f t="shared" si="2"/>
        <v>Supino</v>
      </c>
      <c r="N24" s="12" t="str">
        <f t="shared" si="2"/>
        <v>Bíceps</v>
      </c>
      <c r="O24" s="11" t="str">
        <f t="shared" si="2"/>
        <v>Rosca direta</v>
      </c>
      <c r="P24" s="12" t="str">
        <f t="shared" si="2"/>
        <v>Tríceps</v>
      </c>
      <c r="Q24" s="11" t="str">
        <f t="shared" si="2"/>
        <v>Rosca testa</v>
      </c>
      <c r="R24" s="11" t="str">
        <f t="shared" si="2"/>
        <v>AnteBraço</v>
      </c>
      <c r="S24" s="11" t="str">
        <f t="shared" si="2"/>
        <v>Rosca punho</v>
      </c>
      <c r="T24" s="11" t="str">
        <f t="shared" si="2"/>
        <v xml:space="preserve">Glúteo </v>
      </c>
      <c r="U24" s="11" t="str">
        <f t="shared" si="2"/>
        <v>Glúteo em pé</v>
      </c>
      <c r="V24" s="12" t="str">
        <f t="shared" si="2"/>
        <v xml:space="preserve">Abdutor </v>
      </c>
      <c r="W24" s="11" t="str">
        <f t="shared" si="2"/>
        <v>Abdutor maq.</v>
      </c>
      <c r="X24" s="12" t="str">
        <f t="shared" si="2"/>
        <v xml:space="preserve">Adutor </v>
      </c>
      <c r="Y24" s="11" t="str">
        <f t="shared" si="2"/>
        <v>Adutor maq</v>
      </c>
      <c r="Z24" s="12" t="str">
        <f t="shared" si="2"/>
        <v>Coxa (Ant)</v>
      </c>
      <c r="AA24" s="11" t="str">
        <f t="shared" si="2"/>
        <v>Agachamento</v>
      </c>
      <c r="AB24" s="12" t="str">
        <f t="shared" si="2"/>
        <v>Coxa (Pos)</v>
      </c>
      <c r="AC24" s="11" t="str">
        <f t="shared" si="2"/>
        <v>Stiff</v>
      </c>
      <c r="AD24" s="12" t="str">
        <f t="shared" si="2"/>
        <v>Perna</v>
      </c>
      <c r="AE24" s="11" t="str">
        <f t="shared" si="2"/>
        <v>Gêmeos em pé</v>
      </c>
      <c r="AF24" s="12" t="str">
        <f t="shared" si="2"/>
        <v>Abdominal</v>
      </c>
      <c r="AG24" s="11" t="str">
        <f t="shared" si="2"/>
        <v>Elevação de pernas</v>
      </c>
    </row>
    <row r="25" spans="1:33" x14ac:dyDescent="0.25">
      <c r="A25" s="344"/>
      <c r="B25" s="11">
        <f t="shared" ref="B25:B40" si="3">B24</f>
        <v>0</v>
      </c>
      <c r="C25" s="11" t="str">
        <f t="shared" ref="C25:C40" si="4">IF(AND(B25=D25),E25,IF(AND(B25=F25),G25,IF(AND(B25=H25),I25,IF(AND(B25=J25),K25,IF(AND(B25=L25),M25,IF(AND(B25=N25),O25,IF(AND(B25=P25),Q25,IF(AND(B25=R25),S25,IF(AND(B25=T25),U25,IF(AND(B25=V25),W25,IF(AND(B25=X25),Y25,IF(AND(B25=Z25),AA25,IF(AND(B25=AB25),AC25,IF(AND(B25=AD25),AE25,IF(AND(B25=AF25),AG25," ")))))))))))))))</f>
        <v xml:space="preserve"> </v>
      </c>
      <c r="D25" s="11" t="str">
        <f t="shared" si="2"/>
        <v xml:space="preserve">Trapézio </v>
      </c>
      <c r="E25" s="11" t="str">
        <f t="shared" si="2"/>
        <v>Remada alta</v>
      </c>
      <c r="F25" s="11" t="str">
        <f t="shared" si="2"/>
        <v>Ombro (Cla/Acr)</v>
      </c>
      <c r="G25" s="11" t="str">
        <f t="shared" si="2"/>
        <v>Levantamento lateral</v>
      </c>
      <c r="H25" s="12" t="str">
        <f t="shared" si="2"/>
        <v>Ombro (Esp)</v>
      </c>
      <c r="I25" s="11" t="str">
        <f t="shared" si="2"/>
        <v>Crucifixo inv.</v>
      </c>
      <c r="J25" s="12" t="str">
        <f t="shared" si="2"/>
        <v>Costa</v>
      </c>
      <c r="K25" s="11" t="str">
        <f t="shared" si="2"/>
        <v>Remada sentada</v>
      </c>
      <c r="L25" s="12" t="str">
        <f t="shared" si="2"/>
        <v>Peito</v>
      </c>
      <c r="M25" s="11" t="str">
        <f t="shared" si="2"/>
        <v>Supino inclinado</v>
      </c>
      <c r="N25" s="12" t="str">
        <f t="shared" si="2"/>
        <v>Bíceps</v>
      </c>
      <c r="O25" s="11" t="str">
        <f t="shared" si="2"/>
        <v>Rosca alternada</v>
      </c>
      <c r="P25" s="12" t="str">
        <f t="shared" si="2"/>
        <v>Tríceps</v>
      </c>
      <c r="Q25" s="11" t="str">
        <f t="shared" si="2"/>
        <v>Rosca francesa</v>
      </c>
      <c r="R25" s="11" t="str">
        <f t="shared" si="2"/>
        <v>AnteBraço</v>
      </c>
      <c r="S25" s="11" t="str">
        <f t="shared" si="2"/>
        <v>Rosca punho inv.</v>
      </c>
      <c r="T25" s="11" t="str">
        <f t="shared" si="2"/>
        <v xml:space="preserve">Glúteo </v>
      </c>
      <c r="U25" s="11" t="str">
        <f t="shared" si="2"/>
        <v>Glúteo 4 apoios</v>
      </c>
      <c r="V25" s="12" t="str">
        <f t="shared" si="2"/>
        <v xml:space="preserve">Abdutor </v>
      </c>
      <c r="W25" s="11" t="str">
        <f t="shared" si="2"/>
        <v>Abdutor apo.</v>
      </c>
      <c r="X25" s="12" t="str">
        <f t="shared" si="2"/>
        <v xml:space="preserve">Adutor </v>
      </c>
      <c r="Y25" s="11" t="str">
        <f t="shared" si="2"/>
        <v>Adutor apo.</v>
      </c>
      <c r="Z25" s="12" t="str">
        <f t="shared" si="2"/>
        <v>Coxa (Ant)</v>
      </c>
      <c r="AA25" s="11" t="str">
        <f t="shared" si="2"/>
        <v>Agachamento hack</v>
      </c>
      <c r="AB25" s="12" t="str">
        <f t="shared" si="2"/>
        <v>Coxa (Pos)</v>
      </c>
      <c r="AC25" s="11" t="str">
        <f t="shared" si="2"/>
        <v>Flexão de perna</v>
      </c>
      <c r="AD25" s="12" t="str">
        <f t="shared" si="2"/>
        <v>Perna</v>
      </c>
      <c r="AE25" s="11" t="str">
        <f t="shared" si="2"/>
        <v>Gêmeos sentado</v>
      </c>
      <c r="AF25" s="12" t="str">
        <f t="shared" si="2"/>
        <v>Abdominal</v>
      </c>
      <c r="AG25" s="11" t="str">
        <f t="shared" si="2"/>
        <v>Supra-abdominal</v>
      </c>
    </row>
    <row r="26" spans="1:33" x14ac:dyDescent="0.25">
      <c r="A26" s="344"/>
      <c r="B26" s="11">
        <f t="shared" si="3"/>
        <v>0</v>
      </c>
      <c r="C26" s="11" t="str">
        <f t="shared" si="4"/>
        <v xml:space="preserve"> </v>
      </c>
      <c r="D26" s="11" t="str">
        <f t="shared" si="2"/>
        <v xml:space="preserve">Trapézio </v>
      </c>
      <c r="E26" s="11">
        <f t="shared" si="2"/>
        <v>0</v>
      </c>
      <c r="F26" s="11" t="str">
        <f t="shared" si="2"/>
        <v>Ombro (Cla/Acr)</v>
      </c>
      <c r="G26" s="11" t="str">
        <f t="shared" si="2"/>
        <v>Elevação frontal</v>
      </c>
      <c r="H26" s="12" t="str">
        <f t="shared" si="2"/>
        <v>Ombro (Esp)</v>
      </c>
      <c r="I26" s="11">
        <f t="shared" si="2"/>
        <v>0</v>
      </c>
      <c r="J26" s="12" t="str">
        <f t="shared" si="2"/>
        <v>Costa</v>
      </c>
      <c r="K26" s="11" t="str">
        <f t="shared" si="2"/>
        <v>Remada unilteral</v>
      </c>
      <c r="L26" s="12" t="str">
        <f t="shared" si="2"/>
        <v>Peito</v>
      </c>
      <c r="M26" s="11" t="str">
        <f t="shared" si="2"/>
        <v>Supino declinado</v>
      </c>
      <c r="N26" s="12" t="str">
        <f t="shared" si="2"/>
        <v>Bíceps</v>
      </c>
      <c r="O26" s="11" t="str">
        <f t="shared" si="2"/>
        <v>Rosca concentrada</v>
      </c>
      <c r="P26" s="12" t="str">
        <f t="shared" si="2"/>
        <v>Tríceps</v>
      </c>
      <c r="Q26" s="11" t="str">
        <f t="shared" si="2"/>
        <v>Extensão de cotovelo (cabo)</v>
      </c>
      <c r="R26" s="11" t="str">
        <f t="shared" si="2"/>
        <v>AnteBraço</v>
      </c>
      <c r="S26" s="11" t="str">
        <f t="shared" si="2"/>
        <v>Rosca direta peg. pro.</v>
      </c>
      <c r="T26" s="11" t="str">
        <f t="shared" si="2"/>
        <v xml:space="preserve">Glúteo </v>
      </c>
      <c r="U26" s="11">
        <f t="shared" si="2"/>
        <v>0</v>
      </c>
      <c r="V26" s="12" t="str">
        <f t="shared" si="2"/>
        <v xml:space="preserve">Abdutor </v>
      </c>
      <c r="W26" s="11" t="str">
        <f t="shared" si="2"/>
        <v>Abdutor cabo</v>
      </c>
      <c r="X26" s="12" t="str">
        <f t="shared" si="2"/>
        <v xml:space="preserve">Adutor </v>
      </c>
      <c r="Y26" s="11" t="str">
        <f t="shared" si="2"/>
        <v>Adutor cabo</v>
      </c>
      <c r="Z26" s="12" t="str">
        <f t="shared" si="2"/>
        <v>Coxa (Ant)</v>
      </c>
      <c r="AA26" s="11" t="str">
        <f t="shared" si="2"/>
        <v>Extensão de perna</v>
      </c>
      <c r="AB26" s="12" t="str">
        <f t="shared" si="2"/>
        <v>Coxa (Pos)</v>
      </c>
      <c r="AC26" s="11" t="str">
        <f t="shared" si="2"/>
        <v>Flexora em pé</v>
      </c>
      <c r="AD26" s="12" t="str">
        <f t="shared" si="2"/>
        <v>Perna</v>
      </c>
      <c r="AE26" s="11" t="str">
        <f t="shared" si="2"/>
        <v>Burrinho maq.</v>
      </c>
      <c r="AF26" s="12" t="str">
        <f t="shared" si="2"/>
        <v>Abdominal</v>
      </c>
      <c r="AG26" s="11" t="str">
        <f t="shared" si="2"/>
        <v>Flexão lateral</v>
      </c>
    </row>
    <row r="27" spans="1:33" x14ac:dyDescent="0.25">
      <c r="A27" s="344"/>
      <c r="B27" s="11">
        <f t="shared" si="3"/>
        <v>0</v>
      </c>
      <c r="C27" s="11" t="str">
        <f t="shared" si="4"/>
        <v xml:space="preserve"> </v>
      </c>
      <c r="D27" s="11" t="str">
        <f t="shared" si="2"/>
        <v xml:space="preserve">Trapézio </v>
      </c>
      <c r="E27" s="11">
        <f t="shared" si="2"/>
        <v>0</v>
      </c>
      <c r="F27" s="11" t="str">
        <f t="shared" si="2"/>
        <v>Ombro (Cla/Acr)</v>
      </c>
      <c r="G27" s="11">
        <f t="shared" si="2"/>
        <v>0</v>
      </c>
      <c r="H27" s="12" t="str">
        <f t="shared" si="2"/>
        <v>Ombro (Esp)</v>
      </c>
      <c r="I27" s="11">
        <f t="shared" si="2"/>
        <v>0</v>
      </c>
      <c r="J27" s="12" t="str">
        <f t="shared" si="2"/>
        <v>Costa</v>
      </c>
      <c r="K27" s="11" t="str">
        <f t="shared" si="2"/>
        <v>Remada curvada</v>
      </c>
      <c r="L27" s="12" t="str">
        <f t="shared" si="2"/>
        <v>Peito</v>
      </c>
      <c r="M27" s="11" t="str">
        <f t="shared" si="2"/>
        <v>Crucifixo</v>
      </c>
      <c r="N27" s="12" t="str">
        <f t="shared" si="2"/>
        <v>Bíceps</v>
      </c>
      <c r="O27" s="11" t="str">
        <f t="shared" si="2"/>
        <v>Rosca scott</v>
      </c>
      <c r="P27" s="12" t="str">
        <f t="shared" si="2"/>
        <v>Tríceps</v>
      </c>
      <c r="Q27" s="11">
        <f t="shared" si="2"/>
        <v>0</v>
      </c>
      <c r="R27" s="11" t="str">
        <f t="shared" si="2"/>
        <v>AnteBraço</v>
      </c>
      <c r="S27" s="11" t="str">
        <f t="shared" si="2"/>
        <v>Extensão de cotovelo</v>
      </c>
      <c r="T27" s="11" t="str">
        <f t="shared" si="2"/>
        <v xml:space="preserve">Glúteo </v>
      </c>
      <c r="U27" s="11">
        <f t="shared" si="2"/>
        <v>0</v>
      </c>
      <c r="V27" s="12" t="str">
        <f t="shared" si="2"/>
        <v xml:space="preserve">Abdutor </v>
      </c>
      <c r="W27" s="11">
        <f t="shared" si="2"/>
        <v>0</v>
      </c>
      <c r="X27" s="12" t="str">
        <f t="shared" si="2"/>
        <v xml:space="preserve">Adutor </v>
      </c>
      <c r="Y27" s="11">
        <f t="shared" si="2"/>
        <v>0</v>
      </c>
      <c r="Z27" s="12" t="str">
        <f t="shared" si="2"/>
        <v>Coxa (Ant)</v>
      </c>
      <c r="AA27" s="11" t="str">
        <f t="shared" si="2"/>
        <v>Leg press</v>
      </c>
      <c r="AB27" s="12" t="str">
        <f t="shared" si="2"/>
        <v>Coxa (Pos)</v>
      </c>
      <c r="AC27" s="11" t="str">
        <f t="shared" si="2"/>
        <v>Flexora sentado</v>
      </c>
      <c r="AD27" s="12" t="str">
        <f t="shared" si="2"/>
        <v>Perna</v>
      </c>
      <c r="AE27" s="11" t="str">
        <f t="shared" si="2"/>
        <v>Tibial</v>
      </c>
      <c r="AF27" s="12" t="str">
        <f t="shared" si="2"/>
        <v>Abdominal</v>
      </c>
      <c r="AG27" s="11">
        <f t="shared" si="2"/>
        <v>0</v>
      </c>
    </row>
    <row r="28" spans="1:33" x14ac:dyDescent="0.25">
      <c r="A28" s="344"/>
      <c r="B28" s="11">
        <f t="shared" si="3"/>
        <v>0</v>
      </c>
      <c r="C28" s="11" t="str">
        <f t="shared" si="4"/>
        <v xml:space="preserve"> </v>
      </c>
      <c r="D28" s="11" t="str">
        <f t="shared" si="2"/>
        <v xml:space="preserve">Trapézio </v>
      </c>
      <c r="E28" s="11">
        <f t="shared" si="2"/>
        <v>0</v>
      </c>
      <c r="F28" s="11" t="str">
        <f t="shared" si="2"/>
        <v>Ombro (Cla/Acr)</v>
      </c>
      <c r="G28" s="11">
        <f t="shared" si="2"/>
        <v>0</v>
      </c>
      <c r="H28" s="12" t="str">
        <f t="shared" si="2"/>
        <v>Ombro (Esp)</v>
      </c>
      <c r="I28" s="11">
        <f t="shared" si="2"/>
        <v>0</v>
      </c>
      <c r="J28" s="12" t="str">
        <f t="shared" si="2"/>
        <v>Costa</v>
      </c>
      <c r="K28" s="11" t="str">
        <f t="shared" si="2"/>
        <v>Levantamento terra</v>
      </c>
      <c r="L28" s="12" t="str">
        <f t="shared" si="2"/>
        <v>Peito</v>
      </c>
      <c r="M28" s="11" t="str">
        <f t="shared" si="2"/>
        <v>Cross over</v>
      </c>
      <c r="N28" s="12" t="str">
        <f t="shared" si="2"/>
        <v>Bíceps</v>
      </c>
      <c r="O28" s="11">
        <f t="shared" si="2"/>
        <v>0</v>
      </c>
      <c r="P28" s="12" t="str">
        <f t="shared" si="2"/>
        <v>Tríceps</v>
      </c>
      <c r="Q28" s="11">
        <f t="shared" si="2"/>
        <v>0</v>
      </c>
      <c r="R28" s="11" t="str">
        <f t="shared" si="2"/>
        <v>AnteBraço</v>
      </c>
      <c r="S28" s="11" t="str">
        <f t="shared" si="2"/>
        <v>Extensão cot. uni.</v>
      </c>
      <c r="T28" s="11" t="str">
        <f t="shared" si="2"/>
        <v xml:space="preserve">Glúteo </v>
      </c>
      <c r="U28" s="11">
        <f t="shared" si="2"/>
        <v>0</v>
      </c>
      <c r="V28" s="12" t="str">
        <f t="shared" si="2"/>
        <v xml:space="preserve">Abdutor </v>
      </c>
      <c r="W28" s="11">
        <f t="shared" si="2"/>
        <v>0</v>
      </c>
      <c r="X28" s="12" t="str">
        <f t="shared" si="2"/>
        <v xml:space="preserve">Adutor </v>
      </c>
      <c r="Y28" s="11">
        <f t="shared" si="2"/>
        <v>0</v>
      </c>
      <c r="Z28" s="12" t="str">
        <f t="shared" si="2"/>
        <v>Coxa (Ant)</v>
      </c>
      <c r="AA28" s="11" t="str">
        <f t="shared" si="2"/>
        <v>Avanço</v>
      </c>
      <c r="AB28" s="12" t="str">
        <f t="shared" si="2"/>
        <v>Coxa (Pos)</v>
      </c>
      <c r="AC28" s="11">
        <f t="shared" si="2"/>
        <v>0</v>
      </c>
      <c r="AD28" s="12" t="str">
        <f t="shared" si="2"/>
        <v>Perna</v>
      </c>
      <c r="AE28" s="11">
        <f t="shared" si="2"/>
        <v>0</v>
      </c>
      <c r="AF28" s="12" t="str">
        <f t="shared" si="2"/>
        <v>Abdominal</v>
      </c>
      <c r="AG28" s="11">
        <f t="shared" si="2"/>
        <v>0</v>
      </c>
    </row>
    <row r="29" spans="1:33" x14ac:dyDescent="0.25">
      <c r="A29" s="344"/>
      <c r="B29" s="11">
        <f t="shared" si="3"/>
        <v>0</v>
      </c>
      <c r="C29" s="11" t="str">
        <f t="shared" si="4"/>
        <v xml:space="preserve"> </v>
      </c>
      <c r="D29" s="11" t="str">
        <f t="shared" si="2"/>
        <v xml:space="preserve">Trapézio </v>
      </c>
      <c r="E29" s="11">
        <f t="shared" si="2"/>
        <v>0</v>
      </c>
      <c r="F29" s="11" t="str">
        <f t="shared" si="2"/>
        <v>Ombro (Cla/Acr)</v>
      </c>
      <c r="G29" s="11">
        <f t="shared" si="2"/>
        <v>0</v>
      </c>
      <c r="H29" s="12" t="str">
        <f t="shared" si="2"/>
        <v>Ombro (Esp)</v>
      </c>
      <c r="I29" s="11">
        <f t="shared" si="2"/>
        <v>0</v>
      </c>
      <c r="J29" s="12" t="str">
        <f t="shared" si="2"/>
        <v>Costa</v>
      </c>
      <c r="K29" s="11" t="str">
        <f t="shared" si="2"/>
        <v>Hiperextensão</v>
      </c>
      <c r="L29" s="12" t="str">
        <f t="shared" si="2"/>
        <v>Peito</v>
      </c>
      <c r="M29" s="11" t="str">
        <f t="shared" si="2"/>
        <v>Voador</v>
      </c>
      <c r="N29" s="12" t="str">
        <f t="shared" si="2"/>
        <v>Bíceps</v>
      </c>
      <c r="O29" s="11">
        <f t="shared" si="2"/>
        <v>0</v>
      </c>
      <c r="P29" s="12" t="str">
        <f t="shared" si="2"/>
        <v>Tríceps</v>
      </c>
      <c r="Q29" s="11">
        <f t="shared" si="2"/>
        <v>0</v>
      </c>
      <c r="R29" s="11" t="str">
        <f t="shared" si="2"/>
        <v>AnteBraço</v>
      </c>
      <c r="S29" s="11" t="str">
        <f t="shared" si="2"/>
        <v>Tríceps uni. Curvado</v>
      </c>
      <c r="T29" s="11" t="str">
        <f t="shared" si="2"/>
        <v xml:space="preserve">Glúteo </v>
      </c>
      <c r="U29" s="11">
        <f t="shared" si="2"/>
        <v>0</v>
      </c>
      <c r="V29" s="12" t="str">
        <f t="shared" si="2"/>
        <v xml:space="preserve">Abdutor </v>
      </c>
      <c r="W29" s="11">
        <f t="shared" si="2"/>
        <v>0</v>
      </c>
      <c r="X29" s="12" t="str">
        <f t="shared" si="2"/>
        <v xml:space="preserve">Adutor </v>
      </c>
      <c r="Y29" s="11">
        <f t="shared" si="2"/>
        <v>0</v>
      </c>
      <c r="Z29" s="12" t="str">
        <f t="shared" si="2"/>
        <v>Coxa (Ant)</v>
      </c>
      <c r="AA29" s="11">
        <f t="shared" si="2"/>
        <v>0</v>
      </c>
      <c r="AB29" s="12" t="str">
        <f t="shared" si="2"/>
        <v>Coxa (Pos)</v>
      </c>
      <c r="AC29" s="11">
        <f t="shared" si="2"/>
        <v>0</v>
      </c>
      <c r="AD29" s="12" t="str">
        <f t="shared" si="2"/>
        <v>Perna</v>
      </c>
      <c r="AE29" s="11">
        <f t="shared" si="2"/>
        <v>0</v>
      </c>
      <c r="AF29" s="12" t="str">
        <f t="shared" si="2"/>
        <v>Abdominal</v>
      </c>
      <c r="AG29" s="11">
        <f t="shared" si="2"/>
        <v>0</v>
      </c>
    </row>
    <row r="30" spans="1:33" x14ac:dyDescent="0.25">
      <c r="A30" s="344"/>
      <c r="B30" s="11">
        <f t="shared" si="3"/>
        <v>0</v>
      </c>
      <c r="C30" s="11" t="str">
        <f t="shared" si="4"/>
        <v xml:space="preserve"> </v>
      </c>
      <c r="D30" s="11" t="str">
        <f t="shared" si="2"/>
        <v xml:space="preserve">Trapézio </v>
      </c>
      <c r="E30" s="11">
        <f t="shared" si="2"/>
        <v>0</v>
      </c>
      <c r="F30" s="11" t="str">
        <f t="shared" si="2"/>
        <v>Ombro (Cla/Acr)</v>
      </c>
      <c r="G30" s="11">
        <f t="shared" si="2"/>
        <v>0</v>
      </c>
      <c r="H30" s="12" t="str">
        <f t="shared" si="2"/>
        <v>Ombro (Esp)</v>
      </c>
      <c r="I30" s="11">
        <f t="shared" si="2"/>
        <v>0</v>
      </c>
      <c r="J30" s="12" t="str">
        <f t="shared" si="2"/>
        <v>Costa</v>
      </c>
      <c r="K30" s="11">
        <f t="shared" si="2"/>
        <v>0</v>
      </c>
      <c r="L30" s="12" t="str">
        <f t="shared" si="2"/>
        <v>Peito</v>
      </c>
      <c r="M30" s="11" t="str">
        <f t="shared" si="2"/>
        <v>Paralelas</v>
      </c>
      <c r="N30" s="12" t="str">
        <f t="shared" si="2"/>
        <v>Bíceps</v>
      </c>
      <c r="O30" s="11">
        <f t="shared" si="2"/>
        <v>0</v>
      </c>
      <c r="P30" s="12" t="str">
        <f t="shared" si="2"/>
        <v>Tríceps</v>
      </c>
      <c r="Q30" s="11">
        <f t="shared" si="2"/>
        <v>0</v>
      </c>
      <c r="R30" s="11" t="str">
        <f t="shared" si="2"/>
        <v>AnteBraço</v>
      </c>
      <c r="S30" s="11">
        <f t="shared" si="2"/>
        <v>0</v>
      </c>
      <c r="T30" s="11" t="str">
        <f t="shared" si="2"/>
        <v xml:space="preserve">Glúteo </v>
      </c>
      <c r="U30" s="11">
        <f t="shared" si="2"/>
        <v>0</v>
      </c>
      <c r="V30" s="12" t="str">
        <f t="shared" si="2"/>
        <v xml:space="preserve">Abdutor </v>
      </c>
      <c r="W30" s="11">
        <f t="shared" si="2"/>
        <v>0</v>
      </c>
      <c r="X30" s="12" t="str">
        <f t="shared" si="2"/>
        <v xml:space="preserve">Adutor </v>
      </c>
      <c r="Y30" s="11">
        <f t="shared" si="2"/>
        <v>0</v>
      </c>
      <c r="Z30" s="12" t="str">
        <f t="shared" si="2"/>
        <v>Coxa (Ant)</v>
      </c>
      <c r="AA30" s="11">
        <f t="shared" si="2"/>
        <v>0</v>
      </c>
      <c r="AB30" s="12" t="str">
        <f t="shared" si="2"/>
        <v>Coxa (Pos)</v>
      </c>
      <c r="AC30" s="11">
        <f t="shared" si="2"/>
        <v>0</v>
      </c>
      <c r="AD30" s="12" t="str">
        <f t="shared" si="2"/>
        <v>Perna</v>
      </c>
      <c r="AE30" s="11">
        <f t="shared" si="2"/>
        <v>0</v>
      </c>
      <c r="AF30" s="12" t="str">
        <f t="shared" si="2"/>
        <v>Abdominal</v>
      </c>
      <c r="AG30" s="11">
        <f t="shared" si="2"/>
        <v>0</v>
      </c>
    </row>
    <row r="31" spans="1:33" x14ac:dyDescent="0.25">
      <c r="A31" s="344"/>
      <c r="B31" s="11">
        <f t="shared" si="3"/>
        <v>0</v>
      </c>
      <c r="C31" s="11" t="str">
        <f t="shared" si="4"/>
        <v xml:space="preserve"> </v>
      </c>
      <c r="D31" s="11" t="str">
        <f t="shared" si="2"/>
        <v xml:space="preserve">Trapézio </v>
      </c>
      <c r="E31" s="11">
        <f t="shared" si="2"/>
        <v>0</v>
      </c>
      <c r="F31" s="11" t="str">
        <f t="shared" si="2"/>
        <v>Ombro (Cla/Acr)</v>
      </c>
      <c r="G31" s="11">
        <f t="shared" si="2"/>
        <v>0</v>
      </c>
      <c r="H31" s="12" t="str">
        <f t="shared" si="2"/>
        <v>Ombro (Esp)</v>
      </c>
      <c r="I31" s="11">
        <f t="shared" si="2"/>
        <v>0</v>
      </c>
      <c r="J31" s="12" t="str">
        <f t="shared" si="2"/>
        <v>Costa</v>
      </c>
      <c r="K31" s="11">
        <f t="shared" si="2"/>
        <v>0</v>
      </c>
      <c r="L31" s="12" t="str">
        <f t="shared" si="2"/>
        <v>Peito</v>
      </c>
      <c r="M31" s="11">
        <f t="shared" si="2"/>
        <v>0</v>
      </c>
      <c r="N31" s="12" t="str">
        <f t="shared" si="2"/>
        <v>Bíceps</v>
      </c>
      <c r="O31" s="11">
        <f t="shared" si="2"/>
        <v>0</v>
      </c>
      <c r="P31" s="12" t="str">
        <f t="shared" si="2"/>
        <v>Tríceps</v>
      </c>
      <c r="Q31" s="11">
        <f t="shared" si="2"/>
        <v>0</v>
      </c>
      <c r="R31" s="11" t="str">
        <f t="shared" si="2"/>
        <v>AnteBraço</v>
      </c>
      <c r="S31" s="11">
        <f t="shared" si="2"/>
        <v>0</v>
      </c>
      <c r="T31" s="11" t="str">
        <f t="shared" si="2"/>
        <v xml:space="preserve">Glúteo </v>
      </c>
      <c r="U31" s="11">
        <f t="shared" si="2"/>
        <v>0</v>
      </c>
      <c r="V31" s="12" t="str">
        <f t="shared" si="2"/>
        <v xml:space="preserve">Abdutor </v>
      </c>
      <c r="W31" s="11">
        <f t="shared" si="2"/>
        <v>0</v>
      </c>
      <c r="X31" s="12" t="str">
        <f t="shared" si="2"/>
        <v xml:space="preserve">Adutor </v>
      </c>
      <c r="Y31" s="11">
        <f t="shared" si="2"/>
        <v>0</v>
      </c>
      <c r="Z31" s="12" t="str">
        <f t="shared" si="2"/>
        <v>Coxa (Ant)</v>
      </c>
      <c r="AA31" s="11">
        <f t="shared" si="2"/>
        <v>0</v>
      </c>
      <c r="AB31" s="12" t="str">
        <f t="shared" si="2"/>
        <v>Coxa (Pos)</v>
      </c>
      <c r="AC31" s="11">
        <f t="shared" si="2"/>
        <v>0</v>
      </c>
      <c r="AD31" s="12" t="str">
        <f t="shared" si="2"/>
        <v>Perna</v>
      </c>
      <c r="AE31" s="11">
        <f t="shared" si="2"/>
        <v>0</v>
      </c>
      <c r="AF31" s="12" t="str">
        <f t="shared" si="2"/>
        <v>Abdominal</v>
      </c>
      <c r="AG31" s="11">
        <f t="shared" si="2"/>
        <v>0</v>
      </c>
    </row>
    <row r="32" spans="1:33" x14ac:dyDescent="0.25">
      <c r="A32" s="344"/>
      <c r="B32" s="11">
        <f t="shared" si="3"/>
        <v>0</v>
      </c>
      <c r="C32" s="11" t="str">
        <f t="shared" si="4"/>
        <v xml:space="preserve"> </v>
      </c>
      <c r="D32" s="11" t="str">
        <f t="shared" si="2"/>
        <v xml:space="preserve">Trapézio </v>
      </c>
      <c r="E32" s="11">
        <f t="shared" si="2"/>
        <v>0</v>
      </c>
      <c r="F32" s="11" t="str">
        <f t="shared" si="2"/>
        <v>Ombro (Cla/Acr)</v>
      </c>
      <c r="G32" s="11">
        <f t="shared" si="2"/>
        <v>0</v>
      </c>
      <c r="H32" s="12" t="str">
        <f t="shared" si="2"/>
        <v>Ombro (Esp)</v>
      </c>
      <c r="I32" s="11">
        <f>I12</f>
        <v>0</v>
      </c>
      <c r="J32" s="12" t="str">
        <f t="shared" si="2"/>
        <v>Costa</v>
      </c>
      <c r="K32" s="11">
        <f t="shared" si="2"/>
        <v>0</v>
      </c>
      <c r="L32" s="12" t="str">
        <f t="shared" si="2"/>
        <v>Peito</v>
      </c>
      <c r="M32" s="11">
        <f t="shared" si="2"/>
        <v>0</v>
      </c>
      <c r="N32" s="12" t="str">
        <f t="shared" si="2"/>
        <v>Bíceps</v>
      </c>
      <c r="O32" s="11">
        <f t="shared" si="2"/>
        <v>0</v>
      </c>
      <c r="P32" s="12" t="str">
        <f t="shared" si="2"/>
        <v>Tríceps</v>
      </c>
      <c r="Q32" s="11">
        <f t="shared" si="2"/>
        <v>0</v>
      </c>
      <c r="R32" s="11" t="str">
        <f t="shared" si="2"/>
        <v>AnteBraço</v>
      </c>
      <c r="S32" s="11">
        <f t="shared" si="2"/>
        <v>0</v>
      </c>
      <c r="T32" s="11" t="str">
        <f t="shared" ref="T32:AG40" si="5">T12</f>
        <v xml:space="preserve">Glúteo </v>
      </c>
      <c r="U32" s="11">
        <f t="shared" si="5"/>
        <v>0</v>
      </c>
      <c r="V32" s="12" t="str">
        <f t="shared" si="5"/>
        <v xml:space="preserve">Abdutor </v>
      </c>
      <c r="W32" s="11">
        <f t="shared" si="5"/>
        <v>0</v>
      </c>
      <c r="X32" s="12" t="str">
        <f t="shared" si="5"/>
        <v xml:space="preserve">Adutor </v>
      </c>
      <c r="Y32" s="11">
        <f t="shared" si="5"/>
        <v>0</v>
      </c>
      <c r="Z32" s="12" t="str">
        <f t="shared" si="5"/>
        <v>Coxa (Ant)</v>
      </c>
      <c r="AA32" s="11">
        <f t="shared" si="5"/>
        <v>0</v>
      </c>
      <c r="AB32" s="12" t="str">
        <f t="shared" si="5"/>
        <v>Coxa (Pos)</v>
      </c>
      <c r="AC32" s="11">
        <f t="shared" si="5"/>
        <v>0</v>
      </c>
      <c r="AD32" s="12" t="str">
        <f t="shared" si="5"/>
        <v>Perna</v>
      </c>
      <c r="AE32" s="11">
        <f t="shared" si="5"/>
        <v>0</v>
      </c>
      <c r="AF32" s="12" t="str">
        <f t="shared" si="5"/>
        <v>Abdominal</v>
      </c>
      <c r="AG32" s="11">
        <f t="shared" si="5"/>
        <v>0</v>
      </c>
    </row>
    <row r="33" spans="1:33" x14ac:dyDescent="0.25">
      <c r="A33" s="344"/>
      <c r="B33" s="11">
        <f t="shared" si="3"/>
        <v>0</v>
      </c>
      <c r="C33" s="11" t="str">
        <f t="shared" si="4"/>
        <v xml:space="preserve"> </v>
      </c>
      <c r="D33" s="11" t="str">
        <f t="shared" ref="D33:S40" si="6">D13</f>
        <v xml:space="preserve">Trapézio </v>
      </c>
      <c r="E33" s="11">
        <f t="shared" si="6"/>
        <v>0</v>
      </c>
      <c r="F33" s="11" t="str">
        <f t="shared" si="6"/>
        <v>Ombro (Cla/Acr)</v>
      </c>
      <c r="G33" s="11">
        <f t="shared" si="6"/>
        <v>0</v>
      </c>
      <c r="H33" s="12" t="str">
        <f t="shared" si="6"/>
        <v>Ombro (Esp)</v>
      </c>
      <c r="I33" s="11">
        <f t="shared" si="6"/>
        <v>0</v>
      </c>
      <c r="J33" s="12" t="str">
        <f t="shared" si="6"/>
        <v>Costa</v>
      </c>
      <c r="K33" s="11">
        <f t="shared" si="6"/>
        <v>0</v>
      </c>
      <c r="L33" s="12" t="str">
        <f t="shared" si="6"/>
        <v>Peito</v>
      </c>
      <c r="M33" s="11">
        <f t="shared" si="6"/>
        <v>0</v>
      </c>
      <c r="N33" s="12" t="str">
        <f t="shared" si="6"/>
        <v>Bíceps</v>
      </c>
      <c r="O33" s="11">
        <f t="shared" si="6"/>
        <v>0</v>
      </c>
      <c r="P33" s="12" t="str">
        <f t="shared" si="6"/>
        <v>Tríceps</v>
      </c>
      <c r="Q33" s="11">
        <f t="shared" si="6"/>
        <v>0</v>
      </c>
      <c r="R33" s="11" t="str">
        <f t="shared" si="6"/>
        <v>AnteBraço</v>
      </c>
      <c r="S33" s="11">
        <f t="shared" si="6"/>
        <v>0</v>
      </c>
      <c r="T33" s="11" t="str">
        <f t="shared" si="5"/>
        <v xml:space="preserve">Glúteo </v>
      </c>
      <c r="U33" s="11">
        <f t="shared" si="5"/>
        <v>0</v>
      </c>
      <c r="V33" s="12" t="str">
        <f t="shared" si="5"/>
        <v xml:space="preserve">Abdutor </v>
      </c>
      <c r="W33" s="11">
        <f t="shared" si="5"/>
        <v>0</v>
      </c>
      <c r="X33" s="12" t="str">
        <f t="shared" si="5"/>
        <v xml:space="preserve">Adutor </v>
      </c>
      <c r="Y33" s="11">
        <f t="shared" si="5"/>
        <v>0</v>
      </c>
      <c r="Z33" s="12" t="str">
        <f t="shared" si="5"/>
        <v>Coxa (Ant)</v>
      </c>
      <c r="AA33" s="11">
        <f t="shared" si="5"/>
        <v>0</v>
      </c>
      <c r="AB33" s="12" t="str">
        <f t="shared" si="5"/>
        <v>Coxa (Pos)</v>
      </c>
      <c r="AC33" s="11">
        <f t="shared" si="5"/>
        <v>0</v>
      </c>
      <c r="AD33" s="12" t="str">
        <f t="shared" si="5"/>
        <v>Perna</v>
      </c>
      <c r="AE33" s="11">
        <f t="shared" si="5"/>
        <v>0</v>
      </c>
      <c r="AF33" s="12" t="str">
        <f t="shared" si="5"/>
        <v>Abdominal</v>
      </c>
      <c r="AG33" s="11">
        <f t="shared" si="5"/>
        <v>0</v>
      </c>
    </row>
    <row r="34" spans="1:33" x14ac:dyDescent="0.25">
      <c r="A34" s="344"/>
      <c r="B34" s="11">
        <f t="shared" si="3"/>
        <v>0</v>
      </c>
      <c r="C34" s="11" t="str">
        <f t="shared" si="4"/>
        <v xml:space="preserve"> </v>
      </c>
      <c r="D34" s="11" t="str">
        <f t="shared" si="6"/>
        <v xml:space="preserve">Trapézio </v>
      </c>
      <c r="E34" s="11">
        <f t="shared" si="6"/>
        <v>0</v>
      </c>
      <c r="F34" s="11" t="str">
        <f t="shared" si="6"/>
        <v>Ombro (Cla/Acr)</v>
      </c>
      <c r="G34" s="11">
        <f t="shared" si="6"/>
        <v>0</v>
      </c>
      <c r="H34" s="12" t="str">
        <f t="shared" si="6"/>
        <v>Ombro (Esp)</v>
      </c>
      <c r="I34" s="11">
        <f t="shared" si="6"/>
        <v>0</v>
      </c>
      <c r="J34" s="12" t="str">
        <f t="shared" si="6"/>
        <v>Costa</v>
      </c>
      <c r="K34" s="11">
        <f t="shared" si="6"/>
        <v>0</v>
      </c>
      <c r="L34" s="12" t="str">
        <f t="shared" si="6"/>
        <v>Peito</v>
      </c>
      <c r="M34" s="11">
        <f t="shared" si="6"/>
        <v>0</v>
      </c>
      <c r="N34" s="12" t="str">
        <f t="shared" si="6"/>
        <v>Bíceps</v>
      </c>
      <c r="O34" s="11">
        <f t="shared" si="6"/>
        <v>0</v>
      </c>
      <c r="P34" s="12" t="str">
        <f t="shared" si="6"/>
        <v>Tríceps</v>
      </c>
      <c r="Q34" s="11">
        <f t="shared" si="6"/>
        <v>0</v>
      </c>
      <c r="R34" s="11" t="str">
        <f t="shared" si="6"/>
        <v>AnteBraço</v>
      </c>
      <c r="S34" s="11">
        <f t="shared" si="6"/>
        <v>0</v>
      </c>
      <c r="T34" s="11" t="str">
        <f t="shared" si="5"/>
        <v xml:space="preserve">Glúteo </v>
      </c>
      <c r="U34" s="11">
        <f t="shared" si="5"/>
        <v>0</v>
      </c>
      <c r="V34" s="12" t="str">
        <f t="shared" si="5"/>
        <v xml:space="preserve">Abdutor </v>
      </c>
      <c r="W34" s="11">
        <f t="shared" si="5"/>
        <v>0</v>
      </c>
      <c r="X34" s="12" t="str">
        <f t="shared" si="5"/>
        <v xml:space="preserve">Adutor </v>
      </c>
      <c r="Y34" s="11">
        <f t="shared" si="5"/>
        <v>0</v>
      </c>
      <c r="Z34" s="12" t="str">
        <f t="shared" si="5"/>
        <v>Coxa (Ant)</v>
      </c>
      <c r="AA34" s="11">
        <f t="shared" si="5"/>
        <v>0</v>
      </c>
      <c r="AB34" s="12" t="str">
        <f t="shared" si="5"/>
        <v>Coxa (Pos)</v>
      </c>
      <c r="AC34" s="11">
        <f t="shared" si="5"/>
        <v>0</v>
      </c>
      <c r="AD34" s="12" t="str">
        <f t="shared" si="5"/>
        <v>Perna</v>
      </c>
      <c r="AE34" s="11">
        <f t="shared" si="5"/>
        <v>0</v>
      </c>
      <c r="AF34" s="12" t="str">
        <f t="shared" si="5"/>
        <v>Abdominal</v>
      </c>
      <c r="AG34" s="11">
        <f t="shared" si="5"/>
        <v>0</v>
      </c>
    </row>
    <row r="35" spans="1:33" x14ac:dyDescent="0.25">
      <c r="A35" s="344"/>
      <c r="B35" s="11">
        <f t="shared" si="3"/>
        <v>0</v>
      </c>
      <c r="C35" s="11" t="str">
        <f t="shared" si="4"/>
        <v xml:space="preserve"> </v>
      </c>
      <c r="D35" s="11" t="str">
        <f t="shared" si="6"/>
        <v xml:space="preserve">Trapézio </v>
      </c>
      <c r="E35" s="11">
        <f t="shared" si="6"/>
        <v>0</v>
      </c>
      <c r="F35" s="11" t="str">
        <f t="shared" si="6"/>
        <v>Ombro (Cla/Acr)</v>
      </c>
      <c r="G35" s="11">
        <f t="shared" si="6"/>
        <v>0</v>
      </c>
      <c r="H35" s="12" t="str">
        <f t="shared" si="6"/>
        <v>Ombro (Esp)</v>
      </c>
      <c r="I35" s="11">
        <f t="shared" si="6"/>
        <v>0</v>
      </c>
      <c r="J35" s="12" t="str">
        <f t="shared" si="6"/>
        <v>Costa</v>
      </c>
      <c r="K35" s="11">
        <f t="shared" si="6"/>
        <v>0</v>
      </c>
      <c r="L35" s="12" t="str">
        <f t="shared" si="6"/>
        <v>Peito</v>
      </c>
      <c r="M35" s="11">
        <f t="shared" si="6"/>
        <v>0</v>
      </c>
      <c r="N35" s="12" t="str">
        <f t="shared" si="6"/>
        <v>Bíceps</v>
      </c>
      <c r="O35" s="11">
        <f t="shared" si="6"/>
        <v>0</v>
      </c>
      <c r="P35" s="12" t="str">
        <f t="shared" si="6"/>
        <v>Tríceps</v>
      </c>
      <c r="Q35" s="11">
        <f t="shared" si="6"/>
        <v>0</v>
      </c>
      <c r="R35" s="11" t="str">
        <f t="shared" si="6"/>
        <v>AnteBraço</v>
      </c>
      <c r="S35" s="11">
        <f t="shared" si="6"/>
        <v>0</v>
      </c>
      <c r="T35" s="11" t="str">
        <f t="shared" si="5"/>
        <v xml:space="preserve">Glúteo </v>
      </c>
      <c r="U35" s="11">
        <f t="shared" si="5"/>
        <v>0</v>
      </c>
      <c r="V35" s="12" t="str">
        <f t="shared" si="5"/>
        <v xml:space="preserve">Abdutor </v>
      </c>
      <c r="W35" s="11">
        <f t="shared" si="5"/>
        <v>0</v>
      </c>
      <c r="X35" s="12" t="str">
        <f t="shared" si="5"/>
        <v xml:space="preserve">Adutor </v>
      </c>
      <c r="Y35" s="11">
        <f t="shared" si="5"/>
        <v>0</v>
      </c>
      <c r="Z35" s="12" t="str">
        <f t="shared" si="5"/>
        <v>Coxa (Ant)</v>
      </c>
      <c r="AA35" s="11">
        <f t="shared" si="5"/>
        <v>0</v>
      </c>
      <c r="AB35" s="12" t="str">
        <f t="shared" si="5"/>
        <v>Coxa (Pos)</v>
      </c>
      <c r="AC35" s="11">
        <f t="shared" si="5"/>
        <v>0</v>
      </c>
      <c r="AD35" s="12" t="str">
        <f t="shared" si="5"/>
        <v>Perna</v>
      </c>
      <c r="AE35" s="11">
        <f t="shared" si="5"/>
        <v>0</v>
      </c>
      <c r="AF35" s="12" t="str">
        <f t="shared" si="5"/>
        <v>Abdominal</v>
      </c>
      <c r="AG35" s="11">
        <f t="shared" si="5"/>
        <v>0</v>
      </c>
    </row>
    <row r="36" spans="1:33" x14ac:dyDescent="0.25">
      <c r="A36" s="344"/>
      <c r="B36" s="11">
        <f t="shared" si="3"/>
        <v>0</v>
      </c>
      <c r="C36" s="11" t="str">
        <f t="shared" si="4"/>
        <v xml:space="preserve"> </v>
      </c>
      <c r="D36" s="11" t="str">
        <f t="shared" si="6"/>
        <v xml:space="preserve">Trapézio </v>
      </c>
      <c r="E36" s="11">
        <f t="shared" si="6"/>
        <v>0</v>
      </c>
      <c r="F36" s="11" t="str">
        <f t="shared" si="6"/>
        <v>Ombro (Cla/Acr)</v>
      </c>
      <c r="G36" s="11">
        <f t="shared" si="6"/>
        <v>0</v>
      </c>
      <c r="H36" s="12" t="str">
        <f t="shared" si="6"/>
        <v>Ombro (Esp)</v>
      </c>
      <c r="I36" s="11">
        <f t="shared" si="6"/>
        <v>0</v>
      </c>
      <c r="J36" s="12" t="str">
        <f t="shared" si="6"/>
        <v>Costa</v>
      </c>
      <c r="K36" s="11">
        <f t="shared" si="6"/>
        <v>0</v>
      </c>
      <c r="L36" s="12" t="str">
        <f t="shared" si="6"/>
        <v>Peito</v>
      </c>
      <c r="M36" s="11">
        <f t="shared" si="6"/>
        <v>0</v>
      </c>
      <c r="N36" s="12" t="str">
        <f t="shared" si="6"/>
        <v>Bíceps</v>
      </c>
      <c r="O36" s="11">
        <f t="shared" si="6"/>
        <v>0</v>
      </c>
      <c r="P36" s="12" t="str">
        <f t="shared" si="6"/>
        <v>Tríceps</v>
      </c>
      <c r="Q36" s="11">
        <f t="shared" si="6"/>
        <v>0</v>
      </c>
      <c r="R36" s="11" t="str">
        <f t="shared" si="6"/>
        <v>AnteBraço</v>
      </c>
      <c r="S36" s="11">
        <f t="shared" si="6"/>
        <v>0</v>
      </c>
      <c r="T36" s="11" t="str">
        <f t="shared" si="5"/>
        <v xml:space="preserve">Glúteo </v>
      </c>
      <c r="U36" s="11">
        <f t="shared" si="5"/>
        <v>0</v>
      </c>
      <c r="V36" s="12" t="str">
        <f t="shared" si="5"/>
        <v xml:space="preserve">Abdutor </v>
      </c>
      <c r="W36" s="11">
        <f t="shared" si="5"/>
        <v>0</v>
      </c>
      <c r="X36" s="12" t="str">
        <f t="shared" si="5"/>
        <v xml:space="preserve">Adutor </v>
      </c>
      <c r="Y36" s="11">
        <f t="shared" si="5"/>
        <v>0</v>
      </c>
      <c r="Z36" s="12" t="str">
        <f t="shared" si="5"/>
        <v>Coxa (Ant)</v>
      </c>
      <c r="AA36" s="11">
        <f t="shared" si="5"/>
        <v>0</v>
      </c>
      <c r="AB36" s="12" t="str">
        <f t="shared" si="5"/>
        <v>Coxa (Pos)</v>
      </c>
      <c r="AC36" s="11">
        <f t="shared" si="5"/>
        <v>0</v>
      </c>
      <c r="AD36" s="12" t="str">
        <f t="shared" si="5"/>
        <v>Perna</v>
      </c>
      <c r="AE36" s="11">
        <f t="shared" si="5"/>
        <v>0</v>
      </c>
      <c r="AF36" s="12" t="str">
        <f t="shared" si="5"/>
        <v>Abdominal</v>
      </c>
      <c r="AG36" s="11">
        <f t="shared" si="5"/>
        <v>0</v>
      </c>
    </row>
    <row r="37" spans="1:33" x14ac:dyDescent="0.25">
      <c r="A37" s="344"/>
      <c r="B37" s="11">
        <f t="shared" si="3"/>
        <v>0</v>
      </c>
      <c r="C37" s="11" t="str">
        <f t="shared" si="4"/>
        <v xml:space="preserve"> </v>
      </c>
      <c r="D37" s="11" t="str">
        <f t="shared" si="6"/>
        <v xml:space="preserve">Trapézio </v>
      </c>
      <c r="E37" s="11">
        <f t="shared" si="6"/>
        <v>0</v>
      </c>
      <c r="F37" s="11" t="str">
        <f t="shared" si="6"/>
        <v>Ombro (Cla/Acr)</v>
      </c>
      <c r="G37" s="11">
        <f t="shared" si="6"/>
        <v>0</v>
      </c>
      <c r="H37" s="12" t="str">
        <f t="shared" si="6"/>
        <v>Ombro (Esp)</v>
      </c>
      <c r="I37" s="11">
        <f t="shared" si="6"/>
        <v>0</v>
      </c>
      <c r="J37" s="12" t="str">
        <f t="shared" si="6"/>
        <v>Costa</v>
      </c>
      <c r="K37" s="11">
        <f t="shared" si="6"/>
        <v>0</v>
      </c>
      <c r="L37" s="12" t="str">
        <f t="shared" si="6"/>
        <v>Peito</v>
      </c>
      <c r="M37" s="11">
        <f t="shared" si="6"/>
        <v>0</v>
      </c>
      <c r="N37" s="12" t="str">
        <f t="shared" si="6"/>
        <v>Bíceps</v>
      </c>
      <c r="O37" s="11">
        <f t="shared" si="6"/>
        <v>0</v>
      </c>
      <c r="P37" s="12" t="str">
        <f t="shared" si="6"/>
        <v>Tríceps</v>
      </c>
      <c r="Q37" s="11">
        <f t="shared" si="6"/>
        <v>0</v>
      </c>
      <c r="R37" s="11" t="str">
        <f t="shared" si="6"/>
        <v>AnteBraço</v>
      </c>
      <c r="S37" s="11">
        <f t="shared" si="6"/>
        <v>0</v>
      </c>
      <c r="T37" s="11" t="str">
        <f t="shared" si="5"/>
        <v xml:space="preserve">Glúteo </v>
      </c>
      <c r="U37" s="11">
        <f t="shared" si="5"/>
        <v>0</v>
      </c>
      <c r="V37" s="12" t="str">
        <f t="shared" si="5"/>
        <v xml:space="preserve">Abdutor </v>
      </c>
      <c r="W37" s="11">
        <f t="shared" si="5"/>
        <v>0</v>
      </c>
      <c r="X37" s="12" t="str">
        <f t="shared" si="5"/>
        <v xml:space="preserve">Adutor </v>
      </c>
      <c r="Y37" s="11">
        <f t="shared" si="5"/>
        <v>0</v>
      </c>
      <c r="Z37" s="12" t="str">
        <f t="shared" si="5"/>
        <v>Coxa (Ant)</v>
      </c>
      <c r="AA37" s="11">
        <f t="shared" si="5"/>
        <v>0</v>
      </c>
      <c r="AB37" s="12" t="str">
        <f t="shared" si="5"/>
        <v>Coxa (Pos)</v>
      </c>
      <c r="AC37" s="11">
        <f t="shared" si="5"/>
        <v>0</v>
      </c>
      <c r="AD37" s="12" t="str">
        <f t="shared" si="5"/>
        <v>Perna</v>
      </c>
      <c r="AE37" s="11">
        <f t="shared" si="5"/>
        <v>0</v>
      </c>
      <c r="AF37" s="12" t="str">
        <f t="shared" si="5"/>
        <v>Abdominal</v>
      </c>
      <c r="AG37" s="11">
        <f t="shared" si="5"/>
        <v>0</v>
      </c>
    </row>
    <row r="38" spans="1:33" x14ac:dyDescent="0.25">
      <c r="A38" s="344"/>
      <c r="B38" s="11">
        <f t="shared" si="3"/>
        <v>0</v>
      </c>
      <c r="C38" s="11" t="str">
        <f t="shared" si="4"/>
        <v xml:space="preserve"> </v>
      </c>
      <c r="D38" s="11" t="str">
        <f t="shared" si="6"/>
        <v xml:space="preserve">Trapézio </v>
      </c>
      <c r="E38" s="11">
        <f t="shared" si="6"/>
        <v>0</v>
      </c>
      <c r="F38" s="11" t="str">
        <f t="shared" si="6"/>
        <v>Ombro (Cla/Acr)</v>
      </c>
      <c r="G38" s="11">
        <f t="shared" si="6"/>
        <v>0</v>
      </c>
      <c r="H38" s="12" t="str">
        <f t="shared" si="6"/>
        <v>Ombro (Esp)</v>
      </c>
      <c r="I38" s="11">
        <f t="shared" si="6"/>
        <v>0</v>
      </c>
      <c r="J38" s="12" t="str">
        <f t="shared" si="6"/>
        <v>Costa</v>
      </c>
      <c r="K38" s="11">
        <f t="shared" si="6"/>
        <v>0</v>
      </c>
      <c r="L38" s="12" t="str">
        <f t="shared" si="6"/>
        <v>Peito</v>
      </c>
      <c r="M38" s="11">
        <f t="shared" si="6"/>
        <v>0</v>
      </c>
      <c r="N38" s="12" t="str">
        <f t="shared" si="6"/>
        <v>Bíceps</v>
      </c>
      <c r="O38" s="11">
        <f t="shared" si="6"/>
        <v>0</v>
      </c>
      <c r="P38" s="12" t="str">
        <f t="shared" si="6"/>
        <v>Tríceps</v>
      </c>
      <c r="Q38" s="11">
        <f t="shared" si="6"/>
        <v>0</v>
      </c>
      <c r="R38" s="11" t="str">
        <f t="shared" si="6"/>
        <v>AnteBraço</v>
      </c>
      <c r="S38" s="11">
        <f t="shared" si="6"/>
        <v>0</v>
      </c>
      <c r="T38" s="11" t="str">
        <f t="shared" si="5"/>
        <v xml:space="preserve">Glúteo </v>
      </c>
      <c r="U38" s="11">
        <f t="shared" si="5"/>
        <v>0</v>
      </c>
      <c r="V38" s="12" t="str">
        <f t="shared" si="5"/>
        <v xml:space="preserve">Abdutor </v>
      </c>
      <c r="W38" s="11">
        <f t="shared" si="5"/>
        <v>0</v>
      </c>
      <c r="X38" s="12" t="str">
        <f t="shared" si="5"/>
        <v xml:space="preserve">Adutor </v>
      </c>
      <c r="Y38" s="11">
        <f t="shared" si="5"/>
        <v>0</v>
      </c>
      <c r="Z38" s="12" t="str">
        <f t="shared" si="5"/>
        <v>Coxa (Ant)</v>
      </c>
      <c r="AA38" s="11">
        <f t="shared" si="5"/>
        <v>0</v>
      </c>
      <c r="AB38" s="12" t="str">
        <f t="shared" si="5"/>
        <v>Coxa (Pos)</v>
      </c>
      <c r="AC38" s="11">
        <f t="shared" si="5"/>
        <v>0</v>
      </c>
      <c r="AD38" s="12" t="str">
        <f t="shared" si="5"/>
        <v>Perna</v>
      </c>
      <c r="AE38" s="11">
        <f t="shared" si="5"/>
        <v>0</v>
      </c>
      <c r="AF38" s="12" t="str">
        <f t="shared" si="5"/>
        <v>Abdominal</v>
      </c>
      <c r="AG38" s="11">
        <f t="shared" si="5"/>
        <v>0</v>
      </c>
    </row>
    <row r="39" spans="1:33" x14ac:dyDescent="0.25">
      <c r="A39" s="344"/>
      <c r="B39" s="11">
        <f t="shared" si="3"/>
        <v>0</v>
      </c>
      <c r="C39" s="11" t="str">
        <f t="shared" si="4"/>
        <v xml:space="preserve"> </v>
      </c>
      <c r="D39" s="11" t="str">
        <f t="shared" si="6"/>
        <v xml:space="preserve">Trapézio </v>
      </c>
      <c r="E39" s="11">
        <f t="shared" si="6"/>
        <v>0</v>
      </c>
      <c r="F39" s="11" t="str">
        <f t="shared" si="6"/>
        <v>Ombro (Cla/Acr)</v>
      </c>
      <c r="G39" s="11">
        <f t="shared" si="6"/>
        <v>0</v>
      </c>
      <c r="H39" s="12" t="str">
        <f t="shared" si="6"/>
        <v>Ombro (Esp)</v>
      </c>
      <c r="I39" s="11">
        <f t="shared" si="6"/>
        <v>0</v>
      </c>
      <c r="J39" s="12" t="str">
        <f t="shared" si="6"/>
        <v>Costa</v>
      </c>
      <c r="K39" s="11">
        <f t="shared" si="6"/>
        <v>0</v>
      </c>
      <c r="L39" s="12" t="str">
        <f t="shared" si="6"/>
        <v>Peito</v>
      </c>
      <c r="M39" s="11">
        <f t="shared" si="6"/>
        <v>0</v>
      </c>
      <c r="N39" s="12" t="str">
        <f t="shared" si="6"/>
        <v>Bíceps</v>
      </c>
      <c r="O39" s="11">
        <f t="shared" si="6"/>
        <v>0</v>
      </c>
      <c r="P39" s="12" t="str">
        <f t="shared" si="6"/>
        <v>Tríceps</v>
      </c>
      <c r="Q39" s="11">
        <f t="shared" si="6"/>
        <v>0</v>
      </c>
      <c r="R39" s="11" t="str">
        <f t="shared" si="6"/>
        <v>AnteBraço</v>
      </c>
      <c r="S39" s="11">
        <f t="shared" si="6"/>
        <v>0</v>
      </c>
      <c r="T39" s="11" t="str">
        <f t="shared" si="5"/>
        <v xml:space="preserve">Glúteo </v>
      </c>
      <c r="U39" s="11">
        <f t="shared" si="5"/>
        <v>0</v>
      </c>
      <c r="V39" s="12" t="str">
        <f t="shared" si="5"/>
        <v xml:space="preserve">Abdutor </v>
      </c>
      <c r="W39" s="11">
        <f t="shared" si="5"/>
        <v>0</v>
      </c>
      <c r="X39" s="12" t="str">
        <f t="shared" si="5"/>
        <v xml:space="preserve">Adutor </v>
      </c>
      <c r="Y39" s="11">
        <f t="shared" si="5"/>
        <v>0</v>
      </c>
      <c r="Z39" s="12" t="str">
        <f t="shared" si="5"/>
        <v>Coxa (Ant)</v>
      </c>
      <c r="AA39" s="11">
        <f t="shared" si="5"/>
        <v>0</v>
      </c>
      <c r="AB39" s="12" t="str">
        <f t="shared" si="5"/>
        <v>Coxa (Pos)</v>
      </c>
      <c r="AC39" s="11">
        <f t="shared" si="5"/>
        <v>0</v>
      </c>
      <c r="AD39" s="12" t="str">
        <f t="shared" si="5"/>
        <v>Perna</v>
      </c>
      <c r="AE39" s="11">
        <f t="shared" si="5"/>
        <v>0</v>
      </c>
      <c r="AF39" s="12" t="str">
        <f t="shared" si="5"/>
        <v>Abdominal</v>
      </c>
      <c r="AG39" s="11">
        <f t="shared" si="5"/>
        <v>0</v>
      </c>
    </row>
    <row r="40" spans="1:33" x14ac:dyDescent="0.25">
      <c r="A40" s="344"/>
      <c r="B40" s="11">
        <f t="shared" si="3"/>
        <v>0</v>
      </c>
      <c r="C40" s="11" t="str">
        <f t="shared" si="4"/>
        <v xml:space="preserve"> </v>
      </c>
      <c r="D40" s="11" t="str">
        <f t="shared" si="6"/>
        <v xml:space="preserve">Trapézio </v>
      </c>
      <c r="E40" s="11">
        <f t="shared" si="6"/>
        <v>0</v>
      </c>
      <c r="F40" s="11" t="str">
        <f t="shared" si="6"/>
        <v>Ombro (Cla/Acr)</v>
      </c>
      <c r="G40" s="11">
        <f t="shared" si="6"/>
        <v>0</v>
      </c>
      <c r="H40" s="12" t="str">
        <f t="shared" si="6"/>
        <v>Ombro (Esp)</v>
      </c>
      <c r="I40" s="11">
        <f t="shared" si="6"/>
        <v>0</v>
      </c>
      <c r="J40" s="12" t="str">
        <f t="shared" si="6"/>
        <v>Costa</v>
      </c>
      <c r="K40" s="11">
        <f t="shared" si="6"/>
        <v>0</v>
      </c>
      <c r="L40" s="12" t="str">
        <f t="shared" si="6"/>
        <v>Peito</v>
      </c>
      <c r="M40" s="11">
        <f t="shared" si="6"/>
        <v>0</v>
      </c>
      <c r="N40" s="12" t="str">
        <f t="shared" si="6"/>
        <v>Bíceps</v>
      </c>
      <c r="O40" s="11">
        <f t="shared" si="6"/>
        <v>0</v>
      </c>
      <c r="P40" s="12" t="str">
        <f t="shared" si="6"/>
        <v>Tríceps</v>
      </c>
      <c r="Q40" s="11">
        <f t="shared" si="6"/>
        <v>0</v>
      </c>
      <c r="R40" s="11" t="str">
        <f t="shared" si="6"/>
        <v>AnteBraço</v>
      </c>
      <c r="S40" s="11">
        <f t="shared" si="6"/>
        <v>0</v>
      </c>
      <c r="T40" s="11" t="str">
        <f t="shared" si="5"/>
        <v xml:space="preserve">Glúteo </v>
      </c>
      <c r="U40" s="11">
        <f t="shared" si="5"/>
        <v>0</v>
      </c>
      <c r="V40" s="12" t="str">
        <f t="shared" si="5"/>
        <v xml:space="preserve">Abdutor </v>
      </c>
      <c r="W40" s="11">
        <f t="shared" si="5"/>
        <v>0</v>
      </c>
      <c r="X40" s="12" t="str">
        <f t="shared" si="5"/>
        <v xml:space="preserve">Adutor </v>
      </c>
      <c r="Y40" s="11">
        <f t="shared" si="5"/>
        <v>0</v>
      </c>
      <c r="Z40" s="12" t="str">
        <f t="shared" si="5"/>
        <v>Coxa (Ant)</v>
      </c>
      <c r="AA40" s="11">
        <f t="shared" si="5"/>
        <v>0</v>
      </c>
      <c r="AB40" s="12" t="str">
        <f t="shared" si="5"/>
        <v>Coxa (Pos)</v>
      </c>
      <c r="AC40" s="11">
        <f t="shared" si="5"/>
        <v>0</v>
      </c>
      <c r="AD40" s="12" t="str">
        <f t="shared" si="5"/>
        <v>Perna</v>
      </c>
      <c r="AE40" s="11">
        <f t="shared" si="5"/>
        <v>0</v>
      </c>
      <c r="AF40" s="12" t="str">
        <f t="shared" si="5"/>
        <v>Abdominal</v>
      </c>
      <c r="AG40" s="11">
        <f t="shared" si="5"/>
        <v>0</v>
      </c>
    </row>
    <row r="41" spans="1:33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11" t="s">
        <v>40</v>
      </c>
      <c r="B42" s="11" t="s">
        <v>41</v>
      </c>
      <c r="C42" s="11"/>
      <c r="D42" s="341" t="str">
        <f>D22</f>
        <v xml:space="preserve">Trapézio </v>
      </c>
      <c r="E42" s="341"/>
      <c r="F42" s="341" t="str">
        <f>F22</f>
        <v>Ombro (Cla/Acr)</v>
      </c>
      <c r="G42" s="341"/>
      <c r="H42" s="341" t="str">
        <f>H22</f>
        <v>Ombro (Esp)</v>
      </c>
      <c r="I42" s="341"/>
      <c r="J42" s="341" t="str">
        <f>J22</f>
        <v>Costa</v>
      </c>
      <c r="K42" s="341"/>
      <c r="L42" s="341" t="str">
        <f>L22</f>
        <v>Peito</v>
      </c>
      <c r="M42" s="341"/>
      <c r="N42" s="341" t="str">
        <f>N22</f>
        <v>Bíceps</v>
      </c>
      <c r="O42" s="341"/>
      <c r="P42" s="341" t="str">
        <f>P22</f>
        <v>Tríceps</v>
      </c>
      <c r="Q42" s="341"/>
      <c r="R42" s="341" t="str">
        <f>R22</f>
        <v>AnteBraço</v>
      </c>
      <c r="S42" s="341"/>
      <c r="T42" s="341" t="str">
        <f>T22</f>
        <v xml:space="preserve">Glúteo </v>
      </c>
      <c r="U42" s="341"/>
      <c r="V42" s="341" t="str">
        <f>V22</f>
        <v xml:space="preserve">Abdutor </v>
      </c>
      <c r="W42" s="341"/>
      <c r="X42" s="341" t="str">
        <f>X22</f>
        <v xml:space="preserve">Adutor </v>
      </c>
      <c r="Y42" s="341"/>
      <c r="Z42" s="341" t="str">
        <f>Z22</f>
        <v>Coxa (Ant)</v>
      </c>
      <c r="AA42" s="341"/>
      <c r="AB42" s="341" t="str">
        <f>AB22</f>
        <v>Coxa (Pos)</v>
      </c>
      <c r="AC42" s="341"/>
      <c r="AD42" s="341" t="str">
        <f>AD22</f>
        <v>Perna</v>
      </c>
      <c r="AE42" s="341"/>
      <c r="AF42" s="341" t="str">
        <f>AF22</f>
        <v>Abdominal</v>
      </c>
      <c r="AG42" s="341"/>
    </row>
    <row r="43" spans="1:33" x14ac:dyDescent="0.25">
      <c r="A43" s="11"/>
      <c r="B43" s="343">
        <f>Planilha!D217</f>
        <v>0</v>
      </c>
      <c r="C43" s="343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</row>
    <row r="44" spans="1:33" x14ac:dyDescent="0.25">
      <c r="A44" s="344">
        <v>3</v>
      </c>
      <c r="B44" s="11">
        <f>B43</f>
        <v>0</v>
      </c>
      <c r="C44" s="11" t="str">
        <f>IF(AND(B44=D44),E44,IF(AND(B44=F44),G44,IF(AND(B44=H44),I44,IF(AND(B44=J44),K44,IF(AND(B44=L44),M44,IF(AND(B44=N44),O44,IF(AND(B44=P44),Q44,IF(AND(B44=R44),S44,IF(AND(B44=T44),U44,IF(AND(B44=V44),W44,IF(AND(B44=X44),Y44,IF(AND(B44=Z44),AA44,IF(AND(B44=AB44),AC44,IF(AND(B44=AD44),AE44,IF(AND(B44=AF44),AG44," ")))))))))))))))</f>
        <v xml:space="preserve"> </v>
      </c>
      <c r="D44" s="11" t="str">
        <f t="shared" ref="D44:AG52" si="7">D24</f>
        <v xml:space="preserve">Trapézio </v>
      </c>
      <c r="E44" s="11" t="str">
        <f t="shared" si="7"/>
        <v>Elevação de ombros</v>
      </c>
      <c r="F44" s="11" t="str">
        <f t="shared" si="7"/>
        <v>Ombro (Cla/Acr)</v>
      </c>
      <c r="G44" s="11" t="str">
        <f t="shared" si="7"/>
        <v>Desenvolvimento</v>
      </c>
      <c r="H44" s="12" t="str">
        <f t="shared" si="7"/>
        <v>Ombro (Esp)</v>
      </c>
      <c r="I44" s="11" t="str">
        <f t="shared" si="7"/>
        <v>Voador inv.</v>
      </c>
      <c r="J44" s="12" t="str">
        <f t="shared" si="7"/>
        <v>Costa</v>
      </c>
      <c r="K44" s="11" t="str">
        <f t="shared" si="7"/>
        <v>Puxada à frente</v>
      </c>
      <c r="L44" s="12" t="str">
        <f t="shared" si="7"/>
        <v>Peito</v>
      </c>
      <c r="M44" s="11" t="str">
        <f t="shared" si="7"/>
        <v>Supino</v>
      </c>
      <c r="N44" s="12" t="str">
        <f t="shared" si="7"/>
        <v>Bíceps</v>
      </c>
      <c r="O44" s="11" t="str">
        <f t="shared" si="7"/>
        <v>Rosca direta</v>
      </c>
      <c r="P44" s="12" t="str">
        <f t="shared" si="7"/>
        <v>Tríceps</v>
      </c>
      <c r="Q44" s="11" t="str">
        <f t="shared" si="7"/>
        <v>Rosca testa</v>
      </c>
      <c r="R44" s="11" t="str">
        <f t="shared" si="7"/>
        <v>AnteBraço</v>
      </c>
      <c r="S44" s="11" t="str">
        <f t="shared" si="7"/>
        <v>Rosca punho</v>
      </c>
      <c r="T44" s="11" t="str">
        <f t="shared" si="7"/>
        <v xml:space="preserve">Glúteo </v>
      </c>
      <c r="U44" s="11" t="str">
        <f t="shared" si="7"/>
        <v>Glúteo em pé</v>
      </c>
      <c r="V44" s="12" t="str">
        <f t="shared" si="7"/>
        <v xml:space="preserve">Abdutor </v>
      </c>
      <c r="W44" s="11" t="str">
        <f t="shared" si="7"/>
        <v>Abdutor maq.</v>
      </c>
      <c r="X44" s="12" t="str">
        <f t="shared" si="7"/>
        <v xml:space="preserve">Adutor </v>
      </c>
      <c r="Y44" s="11" t="str">
        <f t="shared" si="7"/>
        <v>Adutor maq</v>
      </c>
      <c r="Z44" s="12" t="str">
        <f t="shared" si="7"/>
        <v>Coxa (Ant)</v>
      </c>
      <c r="AA44" s="11" t="str">
        <f t="shared" si="7"/>
        <v>Agachamento</v>
      </c>
      <c r="AB44" s="12" t="str">
        <f t="shared" si="7"/>
        <v>Coxa (Pos)</v>
      </c>
      <c r="AC44" s="11" t="str">
        <f t="shared" si="7"/>
        <v>Stiff</v>
      </c>
      <c r="AD44" s="12" t="str">
        <f t="shared" si="7"/>
        <v>Perna</v>
      </c>
      <c r="AE44" s="11" t="str">
        <f t="shared" si="7"/>
        <v>Gêmeos em pé</v>
      </c>
      <c r="AF44" s="12" t="str">
        <f t="shared" si="7"/>
        <v>Abdominal</v>
      </c>
      <c r="AG44" s="11" t="str">
        <f t="shared" si="7"/>
        <v>Elevação de pernas</v>
      </c>
    </row>
    <row r="45" spans="1:33" x14ac:dyDescent="0.25">
      <c r="A45" s="344"/>
      <c r="B45" s="11">
        <f t="shared" ref="B45:B60" si="8">B44</f>
        <v>0</v>
      </c>
      <c r="C45" s="11" t="str">
        <f t="shared" ref="C45:C60" si="9">IF(AND(B45=D45),E45,IF(AND(B45=F45),G45,IF(AND(B45=H45),I45,IF(AND(B45=J45),K45,IF(AND(B45=L45),M45,IF(AND(B45=N45),O45,IF(AND(B45=P45),Q45,IF(AND(B45=R45),S45,IF(AND(B45=T45),U45,IF(AND(B45=V45),W45,IF(AND(B45=X45),Y45,IF(AND(B45=Z45),AA45,IF(AND(B45=AB45),AC45,IF(AND(B45=AD45),AE45,IF(AND(B45=AF45),AG45," ")))))))))))))))</f>
        <v xml:space="preserve"> </v>
      </c>
      <c r="D45" s="11" t="str">
        <f t="shared" si="7"/>
        <v xml:space="preserve">Trapézio </v>
      </c>
      <c r="E45" s="11" t="str">
        <f t="shared" si="7"/>
        <v>Remada alta</v>
      </c>
      <c r="F45" s="11" t="str">
        <f t="shared" si="7"/>
        <v>Ombro (Cla/Acr)</v>
      </c>
      <c r="G45" s="11" t="str">
        <f t="shared" si="7"/>
        <v>Levantamento lateral</v>
      </c>
      <c r="H45" s="12" t="str">
        <f t="shared" si="7"/>
        <v>Ombro (Esp)</v>
      </c>
      <c r="I45" s="11" t="str">
        <f t="shared" si="7"/>
        <v>Crucifixo inv.</v>
      </c>
      <c r="J45" s="12" t="str">
        <f t="shared" si="7"/>
        <v>Costa</v>
      </c>
      <c r="K45" s="11" t="str">
        <f t="shared" si="7"/>
        <v>Remada sentada</v>
      </c>
      <c r="L45" s="12" t="str">
        <f t="shared" si="7"/>
        <v>Peito</v>
      </c>
      <c r="M45" s="11" t="str">
        <f t="shared" si="7"/>
        <v>Supino inclinado</v>
      </c>
      <c r="N45" s="12" t="str">
        <f t="shared" si="7"/>
        <v>Bíceps</v>
      </c>
      <c r="O45" s="11" t="str">
        <f t="shared" si="7"/>
        <v>Rosca alternada</v>
      </c>
      <c r="P45" s="12" t="str">
        <f t="shared" si="7"/>
        <v>Tríceps</v>
      </c>
      <c r="Q45" s="11" t="str">
        <f t="shared" si="7"/>
        <v>Rosca francesa</v>
      </c>
      <c r="R45" s="11" t="str">
        <f t="shared" si="7"/>
        <v>AnteBraço</v>
      </c>
      <c r="S45" s="11" t="str">
        <f t="shared" si="7"/>
        <v>Rosca punho inv.</v>
      </c>
      <c r="T45" s="11" t="str">
        <f t="shared" si="7"/>
        <v xml:space="preserve">Glúteo </v>
      </c>
      <c r="U45" s="11" t="str">
        <f t="shared" si="7"/>
        <v>Glúteo 4 apoios</v>
      </c>
      <c r="V45" s="12" t="str">
        <f t="shared" si="7"/>
        <v xml:space="preserve">Abdutor </v>
      </c>
      <c r="W45" s="11" t="str">
        <f t="shared" si="7"/>
        <v>Abdutor apo.</v>
      </c>
      <c r="X45" s="12" t="str">
        <f t="shared" si="7"/>
        <v xml:space="preserve">Adutor </v>
      </c>
      <c r="Y45" s="11" t="str">
        <f t="shared" si="7"/>
        <v>Adutor apo.</v>
      </c>
      <c r="Z45" s="12" t="str">
        <f t="shared" si="7"/>
        <v>Coxa (Ant)</v>
      </c>
      <c r="AA45" s="11" t="str">
        <f t="shared" si="7"/>
        <v>Agachamento hack</v>
      </c>
      <c r="AB45" s="12" t="str">
        <f t="shared" si="7"/>
        <v>Coxa (Pos)</v>
      </c>
      <c r="AC45" s="11" t="str">
        <f t="shared" si="7"/>
        <v>Flexão de perna</v>
      </c>
      <c r="AD45" s="12" t="str">
        <f t="shared" si="7"/>
        <v>Perna</v>
      </c>
      <c r="AE45" s="11" t="str">
        <f t="shared" si="7"/>
        <v>Gêmeos sentado</v>
      </c>
      <c r="AF45" s="12" t="str">
        <f t="shared" si="7"/>
        <v>Abdominal</v>
      </c>
      <c r="AG45" s="11" t="str">
        <f t="shared" si="7"/>
        <v>Supra-abdominal</v>
      </c>
    </row>
    <row r="46" spans="1:33" x14ac:dyDescent="0.25">
      <c r="A46" s="344"/>
      <c r="B46" s="11">
        <f t="shared" si="8"/>
        <v>0</v>
      </c>
      <c r="C46" s="11" t="str">
        <f t="shared" si="9"/>
        <v xml:space="preserve"> </v>
      </c>
      <c r="D46" s="11" t="str">
        <f t="shared" si="7"/>
        <v xml:space="preserve">Trapézio </v>
      </c>
      <c r="E46" s="11">
        <f t="shared" si="7"/>
        <v>0</v>
      </c>
      <c r="F46" s="11" t="str">
        <f t="shared" si="7"/>
        <v>Ombro (Cla/Acr)</v>
      </c>
      <c r="G46" s="11" t="str">
        <f t="shared" si="7"/>
        <v>Elevação frontal</v>
      </c>
      <c r="H46" s="12" t="str">
        <f t="shared" si="7"/>
        <v>Ombro (Esp)</v>
      </c>
      <c r="I46" s="11">
        <f t="shared" si="7"/>
        <v>0</v>
      </c>
      <c r="J46" s="12" t="str">
        <f t="shared" si="7"/>
        <v>Costa</v>
      </c>
      <c r="K46" s="11" t="str">
        <f t="shared" si="7"/>
        <v>Remada unilteral</v>
      </c>
      <c r="L46" s="12" t="str">
        <f t="shared" si="7"/>
        <v>Peito</v>
      </c>
      <c r="M46" s="11" t="str">
        <f t="shared" si="7"/>
        <v>Supino declinado</v>
      </c>
      <c r="N46" s="12" t="str">
        <f t="shared" si="7"/>
        <v>Bíceps</v>
      </c>
      <c r="O46" s="11" t="str">
        <f t="shared" si="7"/>
        <v>Rosca concentrada</v>
      </c>
      <c r="P46" s="12" t="str">
        <f t="shared" si="7"/>
        <v>Tríceps</v>
      </c>
      <c r="Q46" s="11" t="str">
        <f t="shared" si="7"/>
        <v>Extensão de cotovelo (cabo)</v>
      </c>
      <c r="R46" s="11" t="str">
        <f t="shared" si="7"/>
        <v>AnteBraço</v>
      </c>
      <c r="S46" s="11" t="str">
        <f t="shared" si="7"/>
        <v>Rosca direta peg. pro.</v>
      </c>
      <c r="T46" s="11" t="str">
        <f t="shared" si="7"/>
        <v xml:space="preserve">Glúteo </v>
      </c>
      <c r="U46" s="11">
        <f t="shared" si="7"/>
        <v>0</v>
      </c>
      <c r="V46" s="12" t="str">
        <f t="shared" si="7"/>
        <v xml:space="preserve">Abdutor </v>
      </c>
      <c r="W46" s="11" t="str">
        <f t="shared" si="7"/>
        <v>Abdutor cabo</v>
      </c>
      <c r="X46" s="12" t="str">
        <f t="shared" si="7"/>
        <v xml:space="preserve">Adutor </v>
      </c>
      <c r="Y46" s="11" t="str">
        <f t="shared" si="7"/>
        <v>Adutor cabo</v>
      </c>
      <c r="Z46" s="12" t="str">
        <f t="shared" si="7"/>
        <v>Coxa (Ant)</v>
      </c>
      <c r="AA46" s="11" t="str">
        <f t="shared" si="7"/>
        <v>Extensão de perna</v>
      </c>
      <c r="AB46" s="12" t="str">
        <f t="shared" si="7"/>
        <v>Coxa (Pos)</v>
      </c>
      <c r="AC46" s="11" t="str">
        <f t="shared" si="7"/>
        <v>Flexora em pé</v>
      </c>
      <c r="AD46" s="12" t="str">
        <f t="shared" si="7"/>
        <v>Perna</v>
      </c>
      <c r="AE46" s="11" t="str">
        <f t="shared" si="7"/>
        <v>Burrinho maq.</v>
      </c>
      <c r="AF46" s="12" t="str">
        <f t="shared" si="7"/>
        <v>Abdominal</v>
      </c>
      <c r="AG46" s="11" t="str">
        <f t="shared" si="7"/>
        <v>Flexão lateral</v>
      </c>
    </row>
    <row r="47" spans="1:33" x14ac:dyDescent="0.25">
      <c r="A47" s="344"/>
      <c r="B47" s="11">
        <f t="shared" si="8"/>
        <v>0</v>
      </c>
      <c r="C47" s="11" t="str">
        <f t="shared" si="9"/>
        <v xml:space="preserve"> </v>
      </c>
      <c r="D47" s="11" t="str">
        <f t="shared" si="7"/>
        <v xml:space="preserve">Trapézio </v>
      </c>
      <c r="E47" s="11">
        <f t="shared" si="7"/>
        <v>0</v>
      </c>
      <c r="F47" s="11" t="str">
        <f t="shared" si="7"/>
        <v>Ombro (Cla/Acr)</v>
      </c>
      <c r="G47" s="11">
        <f t="shared" si="7"/>
        <v>0</v>
      </c>
      <c r="H47" s="12" t="str">
        <f t="shared" si="7"/>
        <v>Ombro (Esp)</v>
      </c>
      <c r="I47" s="11">
        <f t="shared" si="7"/>
        <v>0</v>
      </c>
      <c r="J47" s="12" t="str">
        <f t="shared" si="7"/>
        <v>Costa</v>
      </c>
      <c r="K47" s="11" t="str">
        <f t="shared" si="7"/>
        <v>Remada curvada</v>
      </c>
      <c r="L47" s="12" t="str">
        <f t="shared" si="7"/>
        <v>Peito</v>
      </c>
      <c r="M47" s="11" t="str">
        <f t="shared" si="7"/>
        <v>Crucifixo</v>
      </c>
      <c r="N47" s="12" t="str">
        <f t="shared" si="7"/>
        <v>Bíceps</v>
      </c>
      <c r="O47" s="11" t="str">
        <f t="shared" si="7"/>
        <v>Rosca scott</v>
      </c>
      <c r="P47" s="12" t="str">
        <f t="shared" si="7"/>
        <v>Tríceps</v>
      </c>
      <c r="Q47" s="11">
        <f t="shared" si="7"/>
        <v>0</v>
      </c>
      <c r="R47" s="11" t="str">
        <f t="shared" si="7"/>
        <v>AnteBraço</v>
      </c>
      <c r="S47" s="11" t="str">
        <f t="shared" si="7"/>
        <v>Extensão de cotovelo</v>
      </c>
      <c r="T47" s="11" t="str">
        <f t="shared" si="7"/>
        <v xml:space="preserve">Glúteo </v>
      </c>
      <c r="U47" s="11">
        <f t="shared" si="7"/>
        <v>0</v>
      </c>
      <c r="V47" s="12" t="str">
        <f t="shared" si="7"/>
        <v xml:space="preserve">Abdutor </v>
      </c>
      <c r="W47" s="11">
        <f t="shared" si="7"/>
        <v>0</v>
      </c>
      <c r="X47" s="12" t="str">
        <f t="shared" si="7"/>
        <v xml:space="preserve">Adutor </v>
      </c>
      <c r="Y47" s="11">
        <f t="shared" si="7"/>
        <v>0</v>
      </c>
      <c r="Z47" s="12" t="str">
        <f t="shared" si="7"/>
        <v>Coxa (Ant)</v>
      </c>
      <c r="AA47" s="11" t="str">
        <f t="shared" si="7"/>
        <v>Leg press</v>
      </c>
      <c r="AB47" s="12" t="str">
        <f t="shared" si="7"/>
        <v>Coxa (Pos)</v>
      </c>
      <c r="AC47" s="11" t="str">
        <f t="shared" si="7"/>
        <v>Flexora sentado</v>
      </c>
      <c r="AD47" s="12" t="str">
        <f t="shared" si="7"/>
        <v>Perna</v>
      </c>
      <c r="AE47" s="11" t="str">
        <f t="shared" si="7"/>
        <v>Tibial</v>
      </c>
      <c r="AF47" s="12" t="str">
        <f t="shared" si="7"/>
        <v>Abdominal</v>
      </c>
      <c r="AG47" s="11">
        <f t="shared" si="7"/>
        <v>0</v>
      </c>
    </row>
    <row r="48" spans="1:33" x14ac:dyDescent="0.25">
      <c r="A48" s="344"/>
      <c r="B48" s="11">
        <f t="shared" si="8"/>
        <v>0</v>
      </c>
      <c r="C48" s="11" t="str">
        <f t="shared" si="9"/>
        <v xml:space="preserve"> </v>
      </c>
      <c r="D48" s="11" t="str">
        <f t="shared" si="7"/>
        <v xml:space="preserve">Trapézio </v>
      </c>
      <c r="E48" s="11">
        <f t="shared" si="7"/>
        <v>0</v>
      </c>
      <c r="F48" s="11" t="str">
        <f t="shared" si="7"/>
        <v>Ombro (Cla/Acr)</v>
      </c>
      <c r="G48" s="11">
        <f t="shared" si="7"/>
        <v>0</v>
      </c>
      <c r="H48" s="12" t="str">
        <f t="shared" si="7"/>
        <v>Ombro (Esp)</v>
      </c>
      <c r="I48" s="11">
        <f t="shared" si="7"/>
        <v>0</v>
      </c>
      <c r="J48" s="12" t="str">
        <f t="shared" si="7"/>
        <v>Costa</v>
      </c>
      <c r="K48" s="11" t="str">
        <f t="shared" si="7"/>
        <v>Levantamento terra</v>
      </c>
      <c r="L48" s="12" t="str">
        <f t="shared" si="7"/>
        <v>Peito</v>
      </c>
      <c r="M48" s="11" t="str">
        <f t="shared" si="7"/>
        <v>Cross over</v>
      </c>
      <c r="N48" s="12" t="str">
        <f t="shared" si="7"/>
        <v>Bíceps</v>
      </c>
      <c r="O48" s="11">
        <f t="shared" si="7"/>
        <v>0</v>
      </c>
      <c r="P48" s="12" t="str">
        <f t="shared" si="7"/>
        <v>Tríceps</v>
      </c>
      <c r="Q48" s="11">
        <f t="shared" si="7"/>
        <v>0</v>
      </c>
      <c r="R48" s="11" t="str">
        <f t="shared" si="7"/>
        <v>AnteBraço</v>
      </c>
      <c r="S48" s="11" t="str">
        <f t="shared" si="7"/>
        <v>Extensão cot. uni.</v>
      </c>
      <c r="T48" s="11" t="str">
        <f t="shared" si="7"/>
        <v xml:space="preserve">Glúteo </v>
      </c>
      <c r="U48" s="11">
        <f t="shared" si="7"/>
        <v>0</v>
      </c>
      <c r="V48" s="12" t="str">
        <f t="shared" si="7"/>
        <v xml:space="preserve">Abdutor </v>
      </c>
      <c r="W48" s="11">
        <f t="shared" si="7"/>
        <v>0</v>
      </c>
      <c r="X48" s="12" t="str">
        <f t="shared" si="7"/>
        <v xml:space="preserve">Adutor </v>
      </c>
      <c r="Y48" s="11">
        <f t="shared" si="7"/>
        <v>0</v>
      </c>
      <c r="Z48" s="12" t="str">
        <f t="shared" si="7"/>
        <v>Coxa (Ant)</v>
      </c>
      <c r="AA48" s="11" t="str">
        <f t="shared" si="7"/>
        <v>Avanço</v>
      </c>
      <c r="AB48" s="12" t="str">
        <f t="shared" si="7"/>
        <v>Coxa (Pos)</v>
      </c>
      <c r="AC48" s="11">
        <f t="shared" si="7"/>
        <v>0</v>
      </c>
      <c r="AD48" s="12" t="str">
        <f t="shared" si="7"/>
        <v>Perna</v>
      </c>
      <c r="AE48" s="11">
        <f t="shared" si="7"/>
        <v>0</v>
      </c>
      <c r="AF48" s="12" t="str">
        <f t="shared" si="7"/>
        <v>Abdominal</v>
      </c>
      <c r="AG48" s="11">
        <f t="shared" si="7"/>
        <v>0</v>
      </c>
    </row>
    <row r="49" spans="1:33" x14ac:dyDescent="0.25">
      <c r="A49" s="344"/>
      <c r="B49" s="11">
        <f t="shared" si="8"/>
        <v>0</v>
      </c>
      <c r="C49" s="11" t="str">
        <f t="shared" si="9"/>
        <v xml:space="preserve"> </v>
      </c>
      <c r="D49" s="11" t="str">
        <f t="shared" si="7"/>
        <v xml:space="preserve">Trapézio </v>
      </c>
      <c r="E49" s="11">
        <f t="shared" si="7"/>
        <v>0</v>
      </c>
      <c r="F49" s="11" t="str">
        <f t="shared" si="7"/>
        <v>Ombro (Cla/Acr)</v>
      </c>
      <c r="G49" s="11">
        <f t="shared" si="7"/>
        <v>0</v>
      </c>
      <c r="H49" s="12" t="str">
        <f t="shared" si="7"/>
        <v>Ombro (Esp)</v>
      </c>
      <c r="I49" s="11">
        <f t="shared" si="7"/>
        <v>0</v>
      </c>
      <c r="J49" s="12" t="str">
        <f t="shared" si="7"/>
        <v>Costa</v>
      </c>
      <c r="K49" s="11" t="str">
        <f t="shared" si="7"/>
        <v>Hiperextensão</v>
      </c>
      <c r="L49" s="12" t="str">
        <f t="shared" si="7"/>
        <v>Peito</v>
      </c>
      <c r="M49" s="11" t="str">
        <f t="shared" si="7"/>
        <v>Voador</v>
      </c>
      <c r="N49" s="12" t="str">
        <f t="shared" si="7"/>
        <v>Bíceps</v>
      </c>
      <c r="O49" s="11">
        <f t="shared" si="7"/>
        <v>0</v>
      </c>
      <c r="P49" s="12" t="str">
        <f t="shared" si="7"/>
        <v>Tríceps</v>
      </c>
      <c r="Q49" s="11">
        <f t="shared" si="7"/>
        <v>0</v>
      </c>
      <c r="R49" s="11" t="str">
        <f t="shared" si="7"/>
        <v>AnteBraço</v>
      </c>
      <c r="S49" s="11" t="str">
        <f t="shared" si="7"/>
        <v>Tríceps uni. Curvado</v>
      </c>
      <c r="T49" s="11" t="str">
        <f t="shared" si="7"/>
        <v xml:space="preserve">Glúteo </v>
      </c>
      <c r="U49" s="11">
        <f t="shared" si="7"/>
        <v>0</v>
      </c>
      <c r="V49" s="12" t="str">
        <f t="shared" si="7"/>
        <v xml:space="preserve">Abdutor </v>
      </c>
      <c r="W49" s="11">
        <f t="shared" si="7"/>
        <v>0</v>
      </c>
      <c r="X49" s="12" t="str">
        <f t="shared" si="7"/>
        <v xml:space="preserve">Adutor </v>
      </c>
      <c r="Y49" s="11">
        <f t="shared" si="7"/>
        <v>0</v>
      </c>
      <c r="Z49" s="12" t="str">
        <f t="shared" si="7"/>
        <v>Coxa (Ant)</v>
      </c>
      <c r="AA49" s="11">
        <f t="shared" si="7"/>
        <v>0</v>
      </c>
      <c r="AB49" s="12" t="str">
        <f t="shared" si="7"/>
        <v>Coxa (Pos)</v>
      </c>
      <c r="AC49" s="11">
        <f t="shared" si="7"/>
        <v>0</v>
      </c>
      <c r="AD49" s="12" t="str">
        <f t="shared" si="7"/>
        <v>Perna</v>
      </c>
      <c r="AE49" s="11">
        <f t="shared" si="7"/>
        <v>0</v>
      </c>
      <c r="AF49" s="12" t="str">
        <f t="shared" si="7"/>
        <v>Abdominal</v>
      </c>
      <c r="AG49" s="11">
        <f t="shared" si="7"/>
        <v>0</v>
      </c>
    </row>
    <row r="50" spans="1:33" x14ac:dyDescent="0.25">
      <c r="A50" s="344"/>
      <c r="B50" s="11">
        <f t="shared" si="8"/>
        <v>0</v>
      </c>
      <c r="C50" s="11" t="str">
        <f t="shared" si="9"/>
        <v xml:space="preserve"> </v>
      </c>
      <c r="D50" s="11" t="str">
        <f t="shared" si="7"/>
        <v xml:space="preserve">Trapézio </v>
      </c>
      <c r="E50" s="11">
        <f t="shared" si="7"/>
        <v>0</v>
      </c>
      <c r="F50" s="11" t="str">
        <f t="shared" si="7"/>
        <v>Ombro (Cla/Acr)</v>
      </c>
      <c r="G50" s="11">
        <f t="shared" si="7"/>
        <v>0</v>
      </c>
      <c r="H50" s="12" t="str">
        <f t="shared" si="7"/>
        <v>Ombro (Esp)</v>
      </c>
      <c r="I50" s="11">
        <f t="shared" si="7"/>
        <v>0</v>
      </c>
      <c r="J50" s="12" t="str">
        <f t="shared" si="7"/>
        <v>Costa</v>
      </c>
      <c r="K50" s="11">
        <f t="shared" si="7"/>
        <v>0</v>
      </c>
      <c r="L50" s="12" t="str">
        <f t="shared" si="7"/>
        <v>Peito</v>
      </c>
      <c r="M50" s="11" t="str">
        <f t="shared" si="7"/>
        <v>Paralelas</v>
      </c>
      <c r="N50" s="12" t="str">
        <f t="shared" si="7"/>
        <v>Bíceps</v>
      </c>
      <c r="O50" s="11">
        <f t="shared" si="7"/>
        <v>0</v>
      </c>
      <c r="P50" s="12" t="str">
        <f t="shared" si="7"/>
        <v>Tríceps</v>
      </c>
      <c r="Q50" s="11">
        <f t="shared" si="7"/>
        <v>0</v>
      </c>
      <c r="R50" s="11" t="str">
        <f t="shared" si="7"/>
        <v>AnteBraço</v>
      </c>
      <c r="S50" s="11">
        <f t="shared" si="7"/>
        <v>0</v>
      </c>
      <c r="T50" s="11" t="str">
        <f t="shared" si="7"/>
        <v xml:space="preserve">Glúteo </v>
      </c>
      <c r="U50" s="11">
        <f t="shared" si="7"/>
        <v>0</v>
      </c>
      <c r="V50" s="12" t="str">
        <f t="shared" si="7"/>
        <v xml:space="preserve">Abdutor </v>
      </c>
      <c r="W50" s="11">
        <f t="shared" si="7"/>
        <v>0</v>
      </c>
      <c r="X50" s="12" t="str">
        <f t="shared" si="7"/>
        <v xml:space="preserve">Adutor </v>
      </c>
      <c r="Y50" s="11">
        <f t="shared" si="7"/>
        <v>0</v>
      </c>
      <c r="Z50" s="12" t="str">
        <f t="shared" si="7"/>
        <v>Coxa (Ant)</v>
      </c>
      <c r="AA50" s="11">
        <f t="shared" si="7"/>
        <v>0</v>
      </c>
      <c r="AB50" s="12" t="str">
        <f t="shared" si="7"/>
        <v>Coxa (Pos)</v>
      </c>
      <c r="AC50" s="11">
        <f t="shared" si="7"/>
        <v>0</v>
      </c>
      <c r="AD50" s="12" t="str">
        <f t="shared" si="7"/>
        <v>Perna</v>
      </c>
      <c r="AE50" s="11">
        <f t="shared" si="7"/>
        <v>0</v>
      </c>
      <c r="AF50" s="12" t="str">
        <f t="shared" si="7"/>
        <v>Abdominal</v>
      </c>
      <c r="AG50" s="11">
        <f t="shared" si="7"/>
        <v>0</v>
      </c>
    </row>
    <row r="51" spans="1:33" x14ac:dyDescent="0.25">
      <c r="A51" s="344"/>
      <c r="B51" s="11">
        <f t="shared" si="8"/>
        <v>0</v>
      </c>
      <c r="C51" s="11" t="str">
        <f t="shared" si="9"/>
        <v xml:space="preserve"> </v>
      </c>
      <c r="D51" s="11" t="str">
        <f t="shared" si="7"/>
        <v xml:space="preserve">Trapézio </v>
      </c>
      <c r="E51" s="11">
        <f t="shared" si="7"/>
        <v>0</v>
      </c>
      <c r="F51" s="11" t="str">
        <f t="shared" si="7"/>
        <v>Ombro (Cla/Acr)</v>
      </c>
      <c r="G51" s="11">
        <f t="shared" si="7"/>
        <v>0</v>
      </c>
      <c r="H51" s="12" t="str">
        <f t="shared" si="7"/>
        <v>Ombro (Esp)</v>
      </c>
      <c r="I51" s="11">
        <f t="shared" si="7"/>
        <v>0</v>
      </c>
      <c r="J51" s="12" t="str">
        <f t="shared" si="7"/>
        <v>Costa</v>
      </c>
      <c r="K51" s="11">
        <f t="shared" si="7"/>
        <v>0</v>
      </c>
      <c r="L51" s="12" t="str">
        <f t="shared" si="7"/>
        <v>Peito</v>
      </c>
      <c r="M51" s="11">
        <f t="shared" si="7"/>
        <v>0</v>
      </c>
      <c r="N51" s="12" t="str">
        <f t="shared" si="7"/>
        <v>Bíceps</v>
      </c>
      <c r="O51" s="11">
        <f t="shared" si="7"/>
        <v>0</v>
      </c>
      <c r="P51" s="12" t="str">
        <f t="shared" si="7"/>
        <v>Tríceps</v>
      </c>
      <c r="Q51" s="11">
        <f t="shared" si="7"/>
        <v>0</v>
      </c>
      <c r="R51" s="11" t="str">
        <f t="shared" si="7"/>
        <v>AnteBraço</v>
      </c>
      <c r="S51" s="11">
        <f t="shared" si="7"/>
        <v>0</v>
      </c>
      <c r="T51" s="11" t="str">
        <f t="shared" si="7"/>
        <v xml:space="preserve">Glúteo </v>
      </c>
      <c r="U51" s="11">
        <f t="shared" si="7"/>
        <v>0</v>
      </c>
      <c r="V51" s="12" t="str">
        <f t="shared" si="7"/>
        <v xml:space="preserve">Abdutor </v>
      </c>
      <c r="W51" s="11">
        <f t="shared" si="7"/>
        <v>0</v>
      </c>
      <c r="X51" s="12" t="str">
        <f t="shared" si="7"/>
        <v xml:space="preserve">Adutor </v>
      </c>
      <c r="Y51" s="11">
        <f t="shared" si="7"/>
        <v>0</v>
      </c>
      <c r="Z51" s="12" t="str">
        <f t="shared" si="7"/>
        <v>Coxa (Ant)</v>
      </c>
      <c r="AA51" s="11">
        <f t="shared" si="7"/>
        <v>0</v>
      </c>
      <c r="AB51" s="12" t="str">
        <f t="shared" si="7"/>
        <v>Coxa (Pos)</v>
      </c>
      <c r="AC51" s="11">
        <f t="shared" si="7"/>
        <v>0</v>
      </c>
      <c r="AD51" s="12" t="str">
        <f t="shared" si="7"/>
        <v>Perna</v>
      </c>
      <c r="AE51" s="11">
        <f t="shared" si="7"/>
        <v>0</v>
      </c>
      <c r="AF51" s="12" t="str">
        <f t="shared" si="7"/>
        <v>Abdominal</v>
      </c>
      <c r="AG51" s="11">
        <f t="shared" si="7"/>
        <v>0</v>
      </c>
    </row>
    <row r="52" spans="1:33" x14ac:dyDescent="0.25">
      <c r="A52" s="344"/>
      <c r="B52" s="11">
        <f t="shared" si="8"/>
        <v>0</v>
      </c>
      <c r="C52" s="11" t="str">
        <f t="shared" si="9"/>
        <v xml:space="preserve"> </v>
      </c>
      <c r="D52" s="11" t="str">
        <f t="shared" si="7"/>
        <v xml:space="preserve">Trapézio </v>
      </c>
      <c r="E52" s="11">
        <f t="shared" si="7"/>
        <v>0</v>
      </c>
      <c r="F52" s="11" t="str">
        <f t="shared" si="7"/>
        <v>Ombro (Cla/Acr)</v>
      </c>
      <c r="G52" s="11">
        <f t="shared" si="7"/>
        <v>0</v>
      </c>
      <c r="H52" s="12" t="str">
        <f t="shared" si="7"/>
        <v>Ombro (Esp)</v>
      </c>
      <c r="I52" s="11">
        <f t="shared" si="7"/>
        <v>0</v>
      </c>
      <c r="J52" s="12" t="str">
        <f t="shared" si="7"/>
        <v>Costa</v>
      </c>
      <c r="K52" s="11">
        <f t="shared" si="7"/>
        <v>0</v>
      </c>
      <c r="L52" s="12" t="str">
        <f t="shared" si="7"/>
        <v>Peito</v>
      </c>
      <c r="M52" s="11">
        <f t="shared" si="7"/>
        <v>0</v>
      </c>
      <c r="N52" s="12" t="str">
        <f t="shared" si="7"/>
        <v>Bíceps</v>
      </c>
      <c r="O52" s="11">
        <f t="shared" si="7"/>
        <v>0</v>
      </c>
      <c r="P52" s="12" t="str">
        <f t="shared" si="7"/>
        <v>Tríceps</v>
      </c>
      <c r="Q52" s="11">
        <f t="shared" si="7"/>
        <v>0</v>
      </c>
      <c r="R52" s="11" t="str">
        <f t="shared" si="7"/>
        <v>AnteBraço</v>
      </c>
      <c r="S52" s="11">
        <f t="shared" ref="D52:AG60" si="10">S32</f>
        <v>0</v>
      </c>
      <c r="T52" s="11" t="str">
        <f t="shared" si="10"/>
        <v xml:space="preserve">Glúteo </v>
      </c>
      <c r="U52" s="11">
        <f t="shared" si="10"/>
        <v>0</v>
      </c>
      <c r="V52" s="12" t="str">
        <f t="shared" si="10"/>
        <v xml:space="preserve">Abdutor </v>
      </c>
      <c r="W52" s="11">
        <f t="shared" si="10"/>
        <v>0</v>
      </c>
      <c r="X52" s="12" t="str">
        <f t="shared" si="10"/>
        <v xml:space="preserve">Adutor </v>
      </c>
      <c r="Y52" s="11">
        <f t="shared" si="10"/>
        <v>0</v>
      </c>
      <c r="Z52" s="12" t="str">
        <f t="shared" si="10"/>
        <v>Coxa (Ant)</v>
      </c>
      <c r="AA52" s="11">
        <f t="shared" si="10"/>
        <v>0</v>
      </c>
      <c r="AB52" s="12" t="str">
        <f t="shared" si="10"/>
        <v>Coxa (Pos)</v>
      </c>
      <c r="AC52" s="11">
        <f t="shared" si="10"/>
        <v>0</v>
      </c>
      <c r="AD52" s="12" t="str">
        <f t="shared" si="10"/>
        <v>Perna</v>
      </c>
      <c r="AE52" s="11">
        <f t="shared" si="10"/>
        <v>0</v>
      </c>
      <c r="AF52" s="12" t="str">
        <f t="shared" si="10"/>
        <v>Abdominal</v>
      </c>
      <c r="AG52" s="11">
        <f t="shared" si="10"/>
        <v>0</v>
      </c>
    </row>
    <row r="53" spans="1:33" x14ac:dyDescent="0.25">
      <c r="A53" s="344"/>
      <c r="B53" s="11">
        <f t="shared" si="8"/>
        <v>0</v>
      </c>
      <c r="C53" s="11" t="str">
        <f t="shared" si="9"/>
        <v xml:space="preserve"> </v>
      </c>
      <c r="D53" s="11" t="str">
        <f t="shared" si="10"/>
        <v xml:space="preserve">Trapézio </v>
      </c>
      <c r="E53" s="11">
        <f t="shared" si="10"/>
        <v>0</v>
      </c>
      <c r="F53" s="11" t="str">
        <f t="shared" si="10"/>
        <v>Ombro (Cla/Acr)</v>
      </c>
      <c r="G53" s="11">
        <f t="shared" si="10"/>
        <v>0</v>
      </c>
      <c r="H53" s="12" t="str">
        <f t="shared" si="10"/>
        <v>Ombro (Esp)</v>
      </c>
      <c r="I53" s="11">
        <f t="shared" si="10"/>
        <v>0</v>
      </c>
      <c r="J53" s="12" t="str">
        <f t="shared" si="10"/>
        <v>Costa</v>
      </c>
      <c r="K53" s="11">
        <f t="shared" si="10"/>
        <v>0</v>
      </c>
      <c r="L53" s="12" t="str">
        <f t="shared" si="10"/>
        <v>Peito</v>
      </c>
      <c r="M53" s="11">
        <f t="shared" si="10"/>
        <v>0</v>
      </c>
      <c r="N53" s="12" t="str">
        <f t="shared" si="10"/>
        <v>Bíceps</v>
      </c>
      <c r="O53" s="11">
        <f t="shared" si="10"/>
        <v>0</v>
      </c>
      <c r="P53" s="12" t="str">
        <f t="shared" si="10"/>
        <v>Tríceps</v>
      </c>
      <c r="Q53" s="11">
        <f t="shared" si="10"/>
        <v>0</v>
      </c>
      <c r="R53" s="11" t="str">
        <f t="shared" si="10"/>
        <v>AnteBraço</v>
      </c>
      <c r="S53" s="11">
        <f t="shared" si="10"/>
        <v>0</v>
      </c>
      <c r="T53" s="11" t="str">
        <f t="shared" si="10"/>
        <v xml:space="preserve">Glúteo </v>
      </c>
      <c r="U53" s="11">
        <f t="shared" si="10"/>
        <v>0</v>
      </c>
      <c r="V53" s="12" t="str">
        <f t="shared" si="10"/>
        <v xml:space="preserve">Abdutor </v>
      </c>
      <c r="W53" s="11">
        <f t="shared" si="10"/>
        <v>0</v>
      </c>
      <c r="X53" s="12" t="str">
        <f t="shared" si="10"/>
        <v xml:space="preserve">Adutor </v>
      </c>
      <c r="Y53" s="11">
        <f t="shared" si="10"/>
        <v>0</v>
      </c>
      <c r="Z53" s="12" t="str">
        <f t="shared" si="10"/>
        <v>Coxa (Ant)</v>
      </c>
      <c r="AA53" s="11">
        <f t="shared" si="10"/>
        <v>0</v>
      </c>
      <c r="AB53" s="12" t="str">
        <f t="shared" si="10"/>
        <v>Coxa (Pos)</v>
      </c>
      <c r="AC53" s="11">
        <f t="shared" si="10"/>
        <v>0</v>
      </c>
      <c r="AD53" s="12" t="str">
        <f t="shared" si="10"/>
        <v>Perna</v>
      </c>
      <c r="AE53" s="11">
        <f t="shared" si="10"/>
        <v>0</v>
      </c>
      <c r="AF53" s="12" t="str">
        <f t="shared" si="10"/>
        <v>Abdominal</v>
      </c>
      <c r="AG53" s="11">
        <f t="shared" si="10"/>
        <v>0</v>
      </c>
    </row>
    <row r="54" spans="1:33" x14ac:dyDescent="0.25">
      <c r="A54" s="344"/>
      <c r="B54" s="11">
        <f t="shared" si="8"/>
        <v>0</v>
      </c>
      <c r="C54" s="11" t="str">
        <f t="shared" si="9"/>
        <v xml:space="preserve"> </v>
      </c>
      <c r="D54" s="11" t="str">
        <f t="shared" si="10"/>
        <v xml:space="preserve">Trapézio </v>
      </c>
      <c r="E54" s="11">
        <f t="shared" si="10"/>
        <v>0</v>
      </c>
      <c r="F54" s="11" t="str">
        <f t="shared" si="10"/>
        <v>Ombro (Cla/Acr)</v>
      </c>
      <c r="G54" s="11">
        <f t="shared" si="10"/>
        <v>0</v>
      </c>
      <c r="H54" s="12" t="str">
        <f t="shared" si="10"/>
        <v>Ombro (Esp)</v>
      </c>
      <c r="I54" s="11">
        <f t="shared" si="10"/>
        <v>0</v>
      </c>
      <c r="J54" s="12" t="str">
        <f t="shared" si="10"/>
        <v>Costa</v>
      </c>
      <c r="K54" s="11">
        <f t="shared" si="10"/>
        <v>0</v>
      </c>
      <c r="L54" s="12" t="str">
        <f t="shared" si="10"/>
        <v>Peito</v>
      </c>
      <c r="M54" s="11">
        <f t="shared" si="10"/>
        <v>0</v>
      </c>
      <c r="N54" s="12" t="str">
        <f t="shared" si="10"/>
        <v>Bíceps</v>
      </c>
      <c r="O54" s="11">
        <f t="shared" si="10"/>
        <v>0</v>
      </c>
      <c r="P54" s="12" t="str">
        <f t="shared" si="10"/>
        <v>Tríceps</v>
      </c>
      <c r="Q54" s="11">
        <f t="shared" si="10"/>
        <v>0</v>
      </c>
      <c r="R54" s="11" t="str">
        <f t="shared" si="10"/>
        <v>AnteBraço</v>
      </c>
      <c r="S54" s="11">
        <f t="shared" si="10"/>
        <v>0</v>
      </c>
      <c r="T54" s="11" t="str">
        <f t="shared" si="10"/>
        <v xml:space="preserve">Glúteo </v>
      </c>
      <c r="U54" s="11">
        <f t="shared" si="10"/>
        <v>0</v>
      </c>
      <c r="V54" s="12" t="str">
        <f t="shared" si="10"/>
        <v xml:space="preserve">Abdutor </v>
      </c>
      <c r="W54" s="11">
        <f t="shared" si="10"/>
        <v>0</v>
      </c>
      <c r="X54" s="12" t="str">
        <f t="shared" si="10"/>
        <v xml:space="preserve">Adutor </v>
      </c>
      <c r="Y54" s="11">
        <f t="shared" si="10"/>
        <v>0</v>
      </c>
      <c r="Z54" s="12" t="str">
        <f t="shared" si="10"/>
        <v>Coxa (Ant)</v>
      </c>
      <c r="AA54" s="11">
        <f t="shared" si="10"/>
        <v>0</v>
      </c>
      <c r="AB54" s="12" t="str">
        <f t="shared" si="10"/>
        <v>Coxa (Pos)</v>
      </c>
      <c r="AC54" s="11">
        <f t="shared" si="10"/>
        <v>0</v>
      </c>
      <c r="AD54" s="12" t="str">
        <f t="shared" si="10"/>
        <v>Perna</v>
      </c>
      <c r="AE54" s="11">
        <f t="shared" si="10"/>
        <v>0</v>
      </c>
      <c r="AF54" s="12" t="str">
        <f t="shared" si="10"/>
        <v>Abdominal</v>
      </c>
      <c r="AG54" s="11">
        <f t="shared" si="10"/>
        <v>0</v>
      </c>
    </row>
    <row r="55" spans="1:33" x14ac:dyDescent="0.25">
      <c r="A55" s="344"/>
      <c r="B55" s="11">
        <f t="shared" si="8"/>
        <v>0</v>
      </c>
      <c r="C55" s="11" t="str">
        <f t="shared" si="9"/>
        <v xml:space="preserve"> </v>
      </c>
      <c r="D55" s="11" t="str">
        <f t="shared" si="10"/>
        <v xml:space="preserve">Trapézio </v>
      </c>
      <c r="E55" s="11">
        <f t="shared" si="10"/>
        <v>0</v>
      </c>
      <c r="F55" s="11" t="str">
        <f t="shared" si="10"/>
        <v>Ombro (Cla/Acr)</v>
      </c>
      <c r="G55" s="11">
        <f t="shared" si="10"/>
        <v>0</v>
      </c>
      <c r="H55" s="12" t="str">
        <f t="shared" si="10"/>
        <v>Ombro (Esp)</v>
      </c>
      <c r="I55" s="11">
        <f t="shared" si="10"/>
        <v>0</v>
      </c>
      <c r="J55" s="12" t="str">
        <f t="shared" si="10"/>
        <v>Costa</v>
      </c>
      <c r="K55" s="11">
        <f t="shared" si="10"/>
        <v>0</v>
      </c>
      <c r="L55" s="12" t="str">
        <f t="shared" si="10"/>
        <v>Peito</v>
      </c>
      <c r="M55" s="11">
        <f t="shared" si="10"/>
        <v>0</v>
      </c>
      <c r="N55" s="12" t="str">
        <f t="shared" si="10"/>
        <v>Bíceps</v>
      </c>
      <c r="O55" s="11">
        <f t="shared" si="10"/>
        <v>0</v>
      </c>
      <c r="P55" s="12" t="str">
        <f t="shared" si="10"/>
        <v>Tríceps</v>
      </c>
      <c r="Q55" s="11">
        <f t="shared" si="10"/>
        <v>0</v>
      </c>
      <c r="R55" s="11" t="str">
        <f t="shared" si="10"/>
        <v>AnteBraço</v>
      </c>
      <c r="S55" s="11">
        <f t="shared" si="10"/>
        <v>0</v>
      </c>
      <c r="T55" s="11" t="str">
        <f t="shared" si="10"/>
        <v xml:space="preserve">Glúteo </v>
      </c>
      <c r="U55" s="11">
        <f t="shared" si="10"/>
        <v>0</v>
      </c>
      <c r="V55" s="12" t="str">
        <f t="shared" si="10"/>
        <v xml:space="preserve">Abdutor </v>
      </c>
      <c r="W55" s="11">
        <f t="shared" si="10"/>
        <v>0</v>
      </c>
      <c r="X55" s="12" t="str">
        <f t="shared" si="10"/>
        <v xml:space="preserve">Adutor </v>
      </c>
      <c r="Y55" s="11">
        <f t="shared" si="10"/>
        <v>0</v>
      </c>
      <c r="Z55" s="12" t="str">
        <f t="shared" si="10"/>
        <v>Coxa (Ant)</v>
      </c>
      <c r="AA55" s="11">
        <f t="shared" si="10"/>
        <v>0</v>
      </c>
      <c r="AB55" s="12" t="str">
        <f t="shared" si="10"/>
        <v>Coxa (Pos)</v>
      </c>
      <c r="AC55" s="11">
        <f t="shared" si="10"/>
        <v>0</v>
      </c>
      <c r="AD55" s="12" t="str">
        <f t="shared" si="10"/>
        <v>Perna</v>
      </c>
      <c r="AE55" s="11">
        <f t="shared" si="10"/>
        <v>0</v>
      </c>
      <c r="AF55" s="12" t="str">
        <f t="shared" si="10"/>
        <v>Abdominal</v>
      </c>
      <c r="AG55" s="11">
        <f t="shared" si="10"/>
        <v>0</v>
      </c>
    </row>
    <row r="56" spans="1:33" x14ac:dyDescent="0.25">
      <c r="A56" s="344"/>
      <c r="B56" s="11">
        <f t="shared" si="8"/>
        <v>0</v>
      </c>
      <c r="C56" s="11" t="str">
        <f t="shared" si="9"/>
        <v xml:space="preserve"> </v>
      </c>
      <c r="D56" s="11" t="str">
        <f t="shared" si="10"/>
        <v xml:space="preserve">Trapézio </v>
      </c>
      <c r="E56" s="11">
        <f t="shared" si="10"/>
        <v>0</v>
      </c>
      <c r="F56" s="11" t="str">
        <f t="shared" si="10"/>
        <v>Ombro (Cla/Acr)</v>
      </c>
      <c r="G56" s="11">
        <f t="shared" si="10"/>
        <v>0</v>
      </c>
      <c r="H56" s="12" t="str">
        <f t="shared" si="10"/>
        <v>Ombro (Esp)</v>
      </c>
      <c r="I56" s="11">
        <f t="shared" si="10"/>
        <v>0</v>
      </c>
      <c r="J56" s="12" t="str">
        <f t="shared" si="10"/>
        <v>Costa</v>
      </c>
      <c r="K56" s="11">
        <f t="shared" si="10"/>
        <v>0</v>
      </c>
      <c r="L56" s="12" t="str">
        <f t="shared" si="10"/>
        <v>Peito</v>
      </c>
      <c r="M56" s="11">
        <f t="shared" si="10"/>
        <v>0</v>
      </c>
      <c r="N56" s="12" t="str">
        <f t="shared" si="10"/>
        <v>Bíceps</v>
      </c>
      <c r="O56" s="11">
        <f t="shared" si="10"/>
        <v>0</v>
      </c>
      <c r="P56" s="12" t="str">
        <f t="shared" si="10"/>
        <v>Tríceps</v>
      </c>
      <c r="Q56" s="11">
        <f t="shared" si="10"/>
        <v>0</v>
      </c>
      <c r="R56" s="11" t="str">
        <f t="shared" si="10"/>
        <v>AnteBraço</v>
      </c>
      <c r="S56" s="11">
        <f t="shared" si="10"/>
        <v>0</v>
      </c>
      <c r="T56" s="11" t="str">
        <f t="shared" si="10"/>
        <v xml:space="preserve">Glúteo </v>
      </c>
      <c r="U56" s="11">
        <f t="shared" si="10"/>
        <v>0</v>
      </c>
      <c r="V56" s="12" t="str">
        <f t="shared" si="10"/>
        <v xml:space="preserve">Abdutor </v>
      </c>
      <c r="W56" s="11">
        <f t="shared" si="10"/>
        <v>0</v>
      </c>
      <c r="X56" s="12" t="str">
        <f t="shared" si="10"/>
        <v xml:space="preserve">Adutor </v>
      </c>
      <c r="Y56" s="11">
        <f t="shared" si="10"/>
        <v>0</v>
      </c>
      <c r="Z56" s="12" t="str">
        <f t="shared" si="10"/>
        <v>Coxa (Ant)</v>
      </c>
      <c r="AA56" s="11">
        <f t="shared" si="10"/>
        <v>0</v>
      </c>
      <c r="AB56" s="12" t="str">
        <f t="shared" si="10"/>
        <v>Coxa (Pos)</v>
      </c>
      <c r="AC56" s="11">
        <f t="shared" si="10"/>
        <v>0</v>
      </c>
      <c r="AD56" s="12" t="str">
        <f t="shared" si="10"/>
        <v>Perna</v>
      </c>
      <c r="AE56" s="11">
        <f t="shared" si="10"/>
        <v>0</v>
      </c>
      <c r="AF56" s="12" t="str">
        <f t="shared" si="10"/>
        <v>Abdominal</v>
      </c>
      <c r="AG56" s="11">
        <f t="shared" si="10"/>
        <v>0</v>
      </c>
    </row>
    <row r="57" spans="1:33" x14ac:dyDescent="0.25">
      <c r="A57" s="344"/>
      <c r="B57" s="11">
        <f t="shared" si="8"/>
        <v>0</v>
      </c>
      <c r="C57" s="11" t="str">
        <f t="shared" si="9"/>
        <v xml:space="preserve"> </v>
      </c>
      <c r="D57" s="11" t="str">
        <f t="shared" si="10"/>
        <v xml:space="preserve">Trapézio </v>
      </c>
      <c r="E57" s="11">
        <f t="shared" si="10"/>
        <v>0</v>
      </c>
      <c r="F57" s="11" t="str">
        <f t="shared" si="10"/>
        <v>Ombro (Cla/Acr)</v>
      </c>
      <c r="G57" s="11">
        <f t="shared" si="10"/>
        <v>0</v>
      </c>
      <c r="H57" s="12" t="str">
        <f t="shared" si="10"/>
        <v>Ombro (Esp)</v>
      </c>
      <c r="I57" s="11">
        <f t="shared" si="10"/>
        <v>0</v>
      </c>
      <c r="J57" s="12" t="str">
        <f t="shared" si="10"/>
        <v>Costa</v>
      </c>
      <c r="K57" s="11">
        <f t="shared" si="10"/>
        <v>0</v>
      </c>
      <c r="L57" s="12" t="str">
        <f t="shared" si="10"/>
        <v>Peito</v>
      </c>
      <c r="M57" s="11">
        <f t="shared" si="10"/>
        <v>0</v>
      </c>
      <c r="N57" s="12" t="str">
        <f t="shared" si="10"/>
        <v>Bíceps</v>
      </c>
      <c r="O57" s="11">
        <f t="shared" si="10"/>
        <v>0</v>
      </c>
      <c r="P57" s="12" t="str">
        <f t="shared" si="10"/>
        <v>Tríceps</v>
      </c>
      <c r="Q57" s="11">
        <f t="shared" si="10"/>
        <v>0</v>
      </c>
      <c r="R57" s="11" t="str">
        <f t="shared" si="10"/>
        <v>AnteBraço</v>
      </c>
      <c r="S57" s="11">
        <f t="shared" si="10"/>
        <v>0</v>
      </c>
      <c r="T57" s="11" t="str">
        <f t="shared" si="10"/>
        <v xml:space="preserve">Glúteo </v>
      </c>
      <c r="U57" s="11">
        <f t="shared" si="10"/>
        <v>0</v>
      </c>
      <c r="V57" s="12" t="str">
        <f t="shared" si="10"/>
        <v xml:space="preserve">Abdutor </v>
      </c>
      <c r="W57" s="11">
        <f t="shared" si="10"/>
        <v>0</v>
      </c>
      <c r="X57" s="12" t="str">
        <f t="shared" si="10"/>
        <v xml:space="preserve">Adutor </v>
      </c>
      <c r="Y57" s="11">
        <f t="shared" si="10"/>
        <v>0</v>
      </c>
      <c r="Z57" s="12" t="str">
        <f t="shared" si="10"/>
        <v>Coxa (Ant)</v>
      </c>
      <c r="AA57" s="11">
        <f t="shared" si="10"/>
        <v>0</v>
      </c>
      <c r="AB57" s="12" t="str">
        <f t="shared" si="10"/>
        <v>Coxa (Pos)</v>
      </c>
      <c r="AC57" s="11">
        <f t="shared" si="10"/>
        <v>0</v>
      </c>
      <c r="AD57" s="12" t="str">
        <f t="shared" si="10"/>
        <v>Perna</v>
      </c>
      <c r="AE57" s="11">
        <f t="shared" si="10"/>
        <v>0</v>
      </c>
      <c r="AF57" s="12" t="str">
        <f t="shared" si="10"/>
        <v>Abdominal</v>
      </c>
      <c r="AG57" s="11">
        <f t="shared" si="10"/>
        <v>0</v>
      </c>
    </row>
    <row r="58" spans="1:33" x14ac:dyDescent="0.25">
      <c r="A58" s="344"/>
      <c r="B58" s="11">
        <f t="shared" si="8"/>
        <v>0</v>
      </c>
      <c r="C58" s="11" t="str">
        <f t="shared" si="9"/>
        <v xml:space="preserve"> </v>
      </c>
      <c r="D58" s="11" t="str">
        <f t="shared" si="10"/>
        <v xml:space="preserve">Trapézio </v>
      </c>
      <c r="E58" s="11">
        <f t="shared" si="10"/>
        <v>0</v>
      </c>
      <c r="F58" s="11" t="str">
        <f t="shared" si="10"/>
        <v>Ombro (Cla/Acr)</v>
      </c>
      <c r="G58" s="11">
        <f t="shared" si="10"/>
        <v>0</v>
      </c>
      <c r="H58" s="12" t="str">
        <f t="shared" si="10"/>
        <v>Ombro (Esp)</v>
      </c>
      <c r="I58" s="11">
        <f t="shared" si="10"/>
        <v>0</v>
      </c>
      <c r="J58" s="12" t="str">
        <f t="shared" si="10"/>
        <v>Costa</v>
      </c>
      <c r="K58" s="11">
        <f t="shared" si="10"/>
        <v>0</v>
      </c>
      <c r="L58" s="12" t="str">
        <f t="shared" si="10"/>
        <v>Peito</v>
      </c>
      <c r="M58" s="11">
        <f t="shared" si="10"/>
        <v>0</v>
      </c>
      <c r="N58" s="12" t="str">
        <f t="shared" si="10"/>
        <v>Bíceps</v>
      </c>
      <c r="O58" s="11">
        <f t="shared" si="10"/>
        <v>0</v>
      </c>
      <c r="P58" s="12" t="str">
        <f t="shared" si="10"/>
        <v>Tríceps</v>
      </c>
      <c r="Q58" s="11">
        <f t="shared" si="10"/>
        <v>0</v>
      </c>
      <c r="R58" s="11" t="str">
        <f t="shared" si="10"/>
        <v>AnteBraço</v>
      </c>
      <c r="S58" s="11">
        <f t="shared" si="10"/>
        <v>0</v>
      </c>
      <c r="T58" s="11" t="str">
        <f t="shared" si="10"/>
        <v xml:space="preserve">Glúteo </v>
      </c>
      <c r="U58" s="11">
        <f t="shared" si="10"/>
        <v>0</v>
      </c>
      <c r="V58" s="12" t="str">
        <f t="shared" si="10"/>
        <v xml:space="preserve">Abdutor </v>
      </c>
      <c r="W58" s="11">
        <f t="shared" si="10"/>
        <v>0</v>
      </c>
      <c r="X58" s="12" t="str">
        <f t="shared" si="10"/>
        <v xml:space="preserve">Adutor </v>
      </c>
      <c r="Y58" s="11">
        <f t="shared" si="10"/>
        <v>0</v>
      </c>
      <c r="Z58" s="12" t="str">
        <f t="shared" si="10"/>
        <v>Coxa (Ant)</v>
      </c>
      <c r="AA58" s="11">
        <f t="shared" si="10"/>
        <v>0</v>
      </c>
      <c r="AB58" s="12" t="str">
        <f t="shared" si="10"/>
        <v>Coxa (Pos)</v>
      </c>
      <c r="AC58" s="11">
        <f t="shared" si="10"/>
        <v>0</v>
      </c>
      <c r="AD58" s="12" t="str">
        <f t="shared" si="10"/>
        <v>Perna</v>
      </c>
      <c r="AE58" s="11">
        <f t="shared" si="10"/>
        <v>0</v>
      </c>
      <c r="AF58" s="12" t="str">
        <f t="shared" si="10"/>
        <v>Abdominal</v>
      </c>
      <c r="AG58" s="11">
        <f t="shared" si="10"/>
        <v>0</v>
      </c>
    </row>
    <row r="59" spans="1:33" x14ac:dyDescent="0.25">
      <c r="A59" s="344"/>
      <c r="B59" s="11">
        <f t="shared" si="8"/>
        <v>0</v>
      </c>
      <c r="C59" s="11" t="str">
        <f t="shared" si="9"/>
        <v xml:space="preserve"> </v>
      </c>
      <c r="D59" s="11" t="str">
        <f t="shared" si="10"/>
        <v xml:space="preserve">Trapézio </v>
      </c>
      <c r="E59" s="11">
        <f t="shared" si="10"/>
        <v>0</v>
      </c>
      <c r="F59" s="11" t="str">
        <f t="shared" si="10"/>
        <v>Ombro (Cla/Acr)</v>
      </c>
      <c r="G59" s="11">
        <f t="shared" si="10"/>
        <v>0</v>
      </c>
      <c r="H59" s="12" t="str">
        <f t="shared" si="10"/>
        <v>Ombro (Esp)</v>
      </c>
      <c r="I59" s="11">
        <f t="shared" si="10"/>
        <v>0</v>
      </c>
      <c r="J59" s="12" t="str">
        <f t="shared" si="10"/>
        <v>Costa</v>
      </c>
      <c r="K59" s="11">
        <f t="shared" si="10"/>
        <v>0</v>
      </c>
      <c r="L59" s="12" t="str">
        <f t="shared" si="10"/>
        <v>Peito</v>
      </c>
      <c r="M59" s="11">
        <f t="shared" si="10"/>
        <v>0</v>
      </c>
      <c r="N59" s="12" t="str">
        <f t="shared" si="10"/>
        <v>Bíceps</v>
      </c>
      <c r="O59" s="11">
        <f t="shared" si="10"/>
        <v>0</v>
      </c>
      <c r="P59" s="12" t="str">
        <f t="shared" si="10"/>
        <v>Tríceps</v>
      </c>
      <c r="Q59" s="11">
        <f t="shared" si="10"/>
        <v>0</v>
      </c>
      <c r="R59" s="11" t="str">
        <f t="shared" si="10"/>
        <v>AnteBraço</v>
      </c>
      <c r="S59" s="11">
        <f t="shared" si="10"/>
        <v>0</v>
      </c>
      <c r="T59" s="11" t="str">
        <f t="shared" si="10"/>
        <v xml:space="preserve">Glúteo </v>
      </c>
      <c r="U59" s="11">
        <f t="shared" si="10"/>
        <v>0</v>
      </c>
      <c r="V59" s="12" t="str">
        <f t="shared" si="10"/>
        <v xml:space="preserve">Abdutor </v>
      </c>
      <c r="W59" s="11">
        <f t="shared" si="10"/>
        <v>0</v>
      </c>
      <c r="X59" s="12" t="str">
        <f t="shared" si="10"/>
        <v xml:space="preserve">Adutor </v>
      </c>
      <c r="Y59" s="11">
        <f t="shared" si="10"/>
        <v>0</v>
      </c>
      <c r="Z59" s="12" t="str">
        <f t="shared" si="10"/>
        <v>Coxa (Ant)</v>
      </c>
      <c r="AA59" s="11">
        <f t="shared" si="10"/>
        <v>0</v>
      </c>
      <c r="AB59" s="12" t="str">
        <f t="shared" si="10"/>
        <v>Coxa (Pos)</v>
      </c>
      <c r="AC59" s="11">
        <f t="shared" si="10"/>
        <v>0</v>
      </c>
      <c r="AD59" s="12" t="str">
        <f t="shared" si="10"/>
        <v>Perna</v>
      </c>
      <c r="AE59" s="11">
        <f t="shared" si="10"/>
        <v>0</v>
      </c>
      <c r="AF59" s="12" t="str">
        <f t="shared" si="10"/>
        <v>Abdominal</v>
      </c>
      <c r="AG59" s="11">
        <f t="shared" si="10"/>
        <v>0</v>
      </c>
    </row>
    <row r="60" spans="1:33" x14ac:dyDescent="0.25">
      <c r="A60" s="344"/>
      <c r="B60" s="11">
        <f t="shared" si="8"/>
        <v>0</v>
      </c>
      <c r="C60" s="11" t="str">
        <f t="shared" si="9"/>
        <v xml:space="preserve"> </v>
      </c>
      <c r="D60" s="11" t="str">
        <f t="shared" si="10"/>
        <v xml:space="preserve">Trapézio </v>
      </c>
      <c r="E60" s="11">
        <f t="shared" si="10"/>
        <v>0</v>
      </c>
      <c r="F60" s="11" t="str">
        <f t="shared" si="10"/>
        <v>Ombro (Cla/Acr)</v>
      </c>
      <c r="G60" s="11">
        <f t="shared" si="10"/>
        <v>0</v>
      </c>
      <c r="H60" s="12" t="str">
        <f t="shared" si="10"/>
        <v>Ombro (Esp)</v>
      </c>
      <c r="I60" s="11">
        <f t="shared" si="10"/>
        <v>0</v>
      </c>
      <c r="J60" s="12" t="str">
        <f t="shared" si="10"/>
        <v>Costa</v>
      </c>
      <c r="K60" s="11">
        <f t="shared" si="10"/>
        <v>0</v>
      </c>
      <c r="L60" s="12" t="str">
        <f t="shared" si="10"/>
        <v>Peito</v>
      </c>
      <c r="M60" s="11">
        <f t="shared" si="10"/>
        <v>0</v>
      </c>
      <c r="N60" s="12" t="str">
        <f t="shared" si="10"/>
        <v>Bíceps</v>
      </c>
      <c r="O60" s="11">
        <f t="shared" si="10"/>
        <v>0</v>
      </c>
      <c r="P60" s="12" t="str">
        <f t="shared" si="10"/>
        <v>Tríceps</v>
      </c>
      <c r="Q60" s="11">
        <f t="shared" si="10"/>
        <v>0</v>
      </c>
      <c r="R60" s="11" t="str">
        <f t="shared" si="10"/>
        <v>AnteBraço</v>
      </c>
      <c r="S60" s="11">
        <f t="shared" si="10"/>
        <v>0</v>
      </c>
      <c r="T60" s="11" t="str">
        <f t="shared" si="10"/>
        <v xml:space="preserve">Glúteo </v>
      </c>
      <c r="U60" s="11">
        <f t="shared" si="10"/>
        <v>0</v>
      </c>
      <c r="V60" s="12" t="str">
        <f t="shared" si="10"/>
        <v xml:space="preserve">Abdutor </v>
      </c>
      <c r="W60" s="11">
        <f t="shared" si="10"/>
        <v>0</v>
      </c>
      <c r="X60" s="12" t="str">
        <f t="shared" si="10"/>
        <v xml:space="preserve">Adutor </v>
      </c>
      <c r="Y60" s="11">
        <f t="shared" si="10"/>
        <v>0</v>
      </c>
      <c r="Z60" s="12" t="str">
        <f t="shared" si="10"/>
        <v>Coxa (Ant)</v>
      </c>
      <c r="AA60" s="11">
        <f t="shared" si="10"/>
        <v>0</v>
      </c>
      <c r="AB60" s="12" t="str">
        <f t="shared" si="10"/>
        <v>Coxa (Pos)</v>
      </c>
      <c r="AC60" s="11">
        <f t="shared" si="10"/>
        <v>0</v>
      </c>
      <c r="AD60" s="12" t="str">
        <f t="shared" si="10"/>
        <v>Perna</v>
      </c>
      <c r="AE60" s="11">
        <f t="shared" si="10"/>
        <v>0</v>
      </c>
      <c r="AF60" s="12" t="str">
        <f t="shared" si="10"/>
        <v>Abdominal</v>
      </c>
      <c r="AG60" s="11">
        <f t="shared" si="10"/>
        <v>0</v>
      </c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 t="s">
        <v>40</v>
      </c>
      <c r="B62" s="11" t="s">
        <v>41</v>
      </c>
      <c r="C62" s="11"/>
      <c r="D62" s="341" t="str">
        <f>D42</f>
        <v xml:space="preserve">Trapézio </v>
      </c>
      <c r="E62" s="341"/>
      <c r="F62" s="341" t="str">
        <f>F42</f>
        <v>Ombro (Cla/Acr)</v>
      </c>
      <c r="G62" s="341"/>
      <c r="H62" s="341" t="str">
        <f>H42</f>
        <v>Ombro (Esp)</v>
      </c>
      <c r="I62" s="341"/>
      <c r="J62" s="341" t="str">
        <f>J42</f>
        <v>Costa</v>
      </c>
      <c r="K62" s="341"/>
      <c r="L62" s="341" t="str">
        <f>L42</f>
        <v>Peito</v>
      </c>
      <c r="M62" s="341"/>
      <c r="N62" s="341" t="str">
        <f>N42</f>
        <v>Bíceps</v>
      </c>
      <c r="O62" s="341"/>
      <c r="P62" s="341" t="str">
        <f>P42</f>
        <v>Tríceps</v>
      </c>
      <c r="Q62" s="341"/>
      <c r="R62" s="341" t="str">
        <f>R42</f>
        <v>AnteBraço</v>
      </c>
      <c r="S62" s="341"/>
      <c r="T62" s="341" t="str">
        <f>T42</f>
        <v xml:space="preserve">Glúteo </v>
      </c>
      <c r="U62" s="341"/>
      <c r="V62" s="341" t="str">
        <f>V42</f>
        <v xml:space="preserve">Abdutor </v>
      </c>
      <c r="W62" s="341"/>
      <c r="X62" s="341" t="str">
        <f>X42</f>
        <v xml:space="preserve">Adutor </v>
      </c>
      <c r="Y62" s="341"/>
      <c r="Z62" s="341" t="str">
        <f>Z42</f>
        <v>Coxa (Ant)</v>
      </c>
      <c r="AA62" s="341"/>
      <c r="AB62" s="341" t="str">
        <f>AB42</f>
        <v>Coxa (Pos)</v>
      </c>
      <c r="AC62" s="341"/>
      <c r="AD62" s="341" t="str">
        <f>AD42</f>
        <v>Perna</v>
      </c>
      <c r="AE62" s="341"/>
      <c r="AF62" s="341" t="str">
        <f>AF42</f>
        <v>Abdominal</v>
      </c>
      <c r="AG62" s="341"/>
    </row>
    <row r="63" spans="1:33" x14ac:dyDescent="0.25">
      <c r="A63" s="11"/>
      <c r="B63" s="343">
        <f>Planilha!D218</f>
        <v>0</v>
      </c>
      <c r="C63" s="343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</row>
    <row r="64" spans="1:33" x14ac:dyDescent="0.25">
      <c r="A64" s="344">
        <v>4</v>
      </c>
      <c r="B64" s="11">
        <f>B63</f>
        <v>0</v>
      </c>
      <c r="C64" s="11" t="str">
        <f>IF(AND(B64=D64),E64,IF(AND(B64=F64),G64,IF(AND(B64=H64),I64,IF(AND(B64=J64),K64,IF(AND(B64=L64),M64,IF(AND(B64=N64),O64,IF(AND(B64=P64),Q64,IF(AND(B64=R64),S64,IF(AND(B64=T64),U64,IF(AND(B64=V64),W64,IF(AND(B64=X64),Y64,IF(AND(B64=Z64),AA64,IF(AND(B64=AB64),AC64,IF(AND(B64=AD64),AE64,IF(AND(B64=AF64),AG64," ")))))))))))))))</f>
        <v xml:space="preserve"> </v>
      </c>
      <c r="D64" s="11" t="str">
        <f t="shared" ref="D64:AG72" si="11">D44</f>
        <v xml:space="preserve">Trapézio </v>
      </c>
      <c r="E64" s="11" t="str">
        <f t="shared" si="11"/>
        <v>Elevação de ombros</v>
      </c>
      <c r="F64" s="11" t="str">
        <f t="shared" si="11"/>
        <v>Ombro (Cla/Acr)</v>
      </c>
      <c r="G64" s="11" t="str">
        <f t="shared" si="11"/>
        <v>Desenvolvimento</v>
      </c>
      <c r="H64" s="12" t="str">
        <f t="shared" si="11"/>
        <v>Ombro (Esp)</v>
      </c>
      <c r="I64" s="11" t="str">
        <f t="shared" si="11"/>
        <v>Voador inv.</v>
      </c>
      <c r="J64" s="12" t="str">
        <f t="shared" si="11"/>
        <v>Costa</v>
      </c>
      <c r="K64" s="11" t="str">
        <f t="shared" si="11"/>
        <v>Puxada à frente</v>
      </c>
      <c r="L64" s="12" t="str">
        <f t="shared" si="11"/>
        <v>Peito</v>
      </c>
      <c r="M64" s="11" t="str">
        <f t="shared" si="11"/>
        <v>Supino</v>
      </c>
      <c r="N64" s="12" t="str">
        <f t="shared" si="11"/>
        <v>Bíceps</v>
      </c>
      <c r="O64" s="11" t="str">
        <f t="shared" si="11"/>
        <v>Rosca direta</v>
      </c>
      <c r="P64" s="12" t="str">
        <f t="shared" si="11"/>
        <v>Tríceps</v>
      </c>
      <c r="Q64" s="11" t="str">
        <f t="shared" si="11"/>
        <v>Rosca testa</v>
      </c>
      <c r="R64" s="11" t="str">
        <f t="shared" si="11"/>
        <v>AnteBraço</v>
      </c>
      <c r="S64" s="11" t="str">
        <f t="shared" si="11"/>
        <v>Rosca punho</v>
      </c>
      <c r="T64" s="11" t="str">
        <f t="shared" si="11"/>
        <v xml:space="preserve">Glúteo </v>
      </c>
      <c r="U64" s="11" t="str">
        <f t="shared" si="11"/>
        <v>Glúteo em pé</v>
      </c>
      <c r="V64" s="12" t="str">
        <f t="shared" si="11"/>
        <v xml:space="preserve">Abdutor </v>
      </c>
      <c r="W64" s="11" t="str">
        <f t="shared" si="11"/>
        <v>Abdutor maq.</v>
      </c>
      <c r="X64" s="12" t="str">
        <f t="shared" si="11"/>
        <v xml:space="preserve">Adutor </v>
      </c>
      <c r="Y64" s="11" t="str">
        <f t="shared" si="11"/>
        <v>Adutor maq</v>
      </c>
      <c r="Z64" s="12" t="str">
        <f t="shared" si="11"/>
        <v>Coxa (Ant)</v>
      </c>
      <c r="AA64" s="11" t="str">
        <f t="shared" si="11"/>
        <v>Agachamento</v>
      </c>
      <c r="AB64" s="12" t="str">
        <f t="shared" si="11"/>
        <v>Coxa (Pos)</v>
      </c>
      <c r="AC64" s="11" t="str">
        <f t="shared" si="11"/>
        <v>Stiff</v>
      </c>
      <c r="AD64" s="12" t="str">
        <f t="shared" si="11"/>
        <v>Perna</v>
      </c>
      <c r="AE64" s="11" t="str">
        <f t="shared" si="11"/>
        <v>Gêmeos em pé</v>
      </c>
      <c r="AF64" s="12" t="str">
        <f t="shared" si="11"/>
        <v>Abdominal</v>
      </c>
      <c r="AG64" s="11" t="str">
        <f t="shared" si="11"/>
        <v>Elevação de pernas</v>
      </c>
    </row>
    <row r="65" spans="1:33" x14ac:dyDescent="0.25">
      <c r="A65" s="344"/>
      <c r="B65" s="11">
        <f t="shared" ref="B65:B80" si="12">B64</f>
        <v>0</v>
      </c>
      <c r="C65" s="11" t="str">
        <f t="shared" ref="C65:C80" si="13">IF(AND(B65=D65),E65,IF(AND(B65=F65),G65,IF(AND(B65=H65),I65,IF(AND(B65=J65),K65,IF(AND(B65=L65),M65,IF(AND(B65=N65),O65,IF(AND(B65=P65),Q65,IF(AND(B65=R65),S65,IF(AND(B65=T65),U65,IF(AND(B65=V65),W65,IF(AND(B65=X65),Y65,IF(AND(B65=Z65),AA65,IF(AND(B65=AB65),AC65,IF(AND(B65=AD65),AE65,IF(AND(B65=AF65),AG65," ")))))))))))))))</f>
        <v xml:space="preserve"> </v>
      </c>
      <c r="D65" s="11" t="str">
        <f t="shared" si="11"/>
        <v xml:space="preserve">Trapézio </v>
      </c>
      <c r="E65" s="11" t="str">
        <f t="shared" si="11"/>
        <v>Remada alta</v>
      </c>
      <c r="F65" s="11" t="str">
        <f t="shared" si="11"/>
        <v>Ombro (Cla/Acr)</v>
      </c>
      <c r="G65" s="11" t="str">
        <f t="shared" si="11"/>
        <v>Levantamento lateral</v>
      </c>
      <c r="H65" s="12" t="str">
        <f t="shared" si="11"/>
        <v>Ombro (Esp)</v>
      </c>
      <c r="I65" s="11" t="str">
        <f t="shared" si="11"/>
        <v>Crucifixo inv.</v>
      </c>
      <c r="J65" s="12" t="str">
        <f t="shared" si="11"/>
        <v>Costa</v>
      </c>
      <c r="K65" s="11" t="str">
        <f t="shared" si="11"/>
        <v>Remada sentada</v>
      </c>
      <c r="L65" s="12" t="str">
        <f t="shared" si="11"/>
        <v>Peito</v>
      </c>
      <c r="M65" s="11" t="str">
        <f t="shared" si="11"/>
        <v>Supino inclinado</v>
      </c>
      <c r="N65" s="12" t="str">
        <f t="shared" si="11"/>
        <v>Bíceps</v>
      </c>
      <c r="O65" s="11" t="str">
        <f t="shared" si="11"/>
        <v>Rosca alternada</v>
      </c>
      <c r="P65" s="12" t="str">
        <f t="shared" si="11"/>
        <v>Tríceps</v>
      </c>
      <c r="Q65" s="11" t="str">
        <f t="shared" si="11"/>
        <v>Rosca francesa</v>
      </c>
      <c r="R65" s="11" t="str">
        <f t="shared" si="11"/>
        <v>AnteBraço</v>
      </c>
      <c r="S65" s="11" t="str">
        <f t="shared" si="11"/>
        <v>Rosca punho inv.</v>
      </c>
      <c r="T65" s="11" t="str">
        <f t="shared" si="11"/>
        <v xml:space="preserve">Glúteo </v>
      </c>
      <c r="U65" s="11" t="str">
        <f t="shared" si="11"/>
        <v>Glúteo 4 apoios</v>
      </c>
      <c r="V65" s="12" t="str">
        <f t="shared" si="11"/>
        <v xml:space="preserve">Abdutor </v>
      </c>
      <c r="W65" s="11" t="str">
        <f t="shared" si="11"/>
        <v>Abdutor apo.</v>
      </c>
      <c r="X65" s="12" t="str">
        <f t="shared" si="11"/>
        <v xml:space="preserve">Adutor </v>
      </c>
      <c r="Y65" s="11" t="str">
        <f t="shared" si="11"/>
        <v>Adutor apo.</v>
      </c>
      <c r="Z65" s="12" t="str">
        <f t="shared" si="11"/>
        <v>Coxa (Ant)</v>
      </c>
      <c r="AA65" s="11" t="str">
        <f t="shared" si="11"/>
        <v>Agachamento hack</v>
      </c>
      <c r="AB65" s="12" t="str">
        <f t="shared" si="11"/>
        <v>Coxa (Pos)</v>
      </c>
      <c r="AC65" s="11" t="str">
        <f t="shared" si="11"/>
        <v>Flexão de perna</v>
      </c>
      <c r="AD65" s="12" t="str">
        <f t="shared" si="11"/>
        <v>Perna</v>
      </c>
      <c r="AE65" s="11" t="str">
        <f t="shared" si="11"/>
        <v>Gêmeos sentado</v>
      </c>
      <c r="AF65" s="12" t="str">
        <f t="shared" si="11"/>
        <v>Abdominal</v>
      </c>
      <c r="AG65" s="11" t="str">
        <f t="shared" si="11"/>
        <v>Supra-abdominal</v>
      </c>
    </row>
    <row r="66" spans="1:33" x14ac:dyDescent="0.25">
      <c r="A66" s="344"/>
      <c r="B66" s="11">
        <f t="shared" si="12"/>
        <v>0</v>
      </c>
      <c r="C66" s="11" t="str">
        <f t="shared" si="13"/>
        <v xml:space="preserve"> </v>
      </c>
      <c r="D66" s="11" t="str">
        <f t="shared" si="11"/>
        <v xml:space="preserve">Trapézio </v>
      </c>
      <c r="E66" s="11">
        <f t="shared" si="11"/>
        <v>0</v>
      </c>
      <c r="F66" s="11" t="str">
        <f t="shared" si="11"/>
        <v>Ombro (Cla/Acr)</v>
      </c>
      <c r="G66" s="11" t="str">
        <f t="shared" si="11"/>
        <v>Elevação frontal</v>
      </c>
      <c r="H66" s="12" t="str">
        <f t="shared" si="11"/>
        <v>Ombro (Esp)</v>
      </c>
      <c r="I66" s="11">
        <f t="shared" si="11"/>
        <v>0</v>
      </c>
      <c r="J66" s="12" t="str">
        <f t="shared" si="11"/>
        <v>Costa</v>
      </c>
      <c r="K66" s="11" t="str">
        <f t="shared" si="11"/>
        <v>Remada unilteral</v>
      </c>
      <c r="L66" s="12" t="str">
        <f t="shared" si="11"/>
        <v>Peito</v>
      </c>
      <c r="M66" s="11" t="str">
        <f t="shared" si="11"/>
        <v>Supino declinado</v>
      </c>
      <c r="N66" s="12" t="str">
        <f t="shared" si="11"/>
        <v>Bíceps</v>
      </c>
      <c r="O66" s="11" t="str">
        <f t="shared" si="11"/>
        <v>Rosca concentrada</v>
      </c>
      <c r="P66" s="12" t="str">
        <f t="shared" si="11"/>
        <v>Tríceps</v>
      </c>
      <c r="Q66" s="11" t="str">
        <f t="shared" si="11"/>
        <v>Extensão de cotovelo (cabo)</v>
      </c>
      <c r="R66" s="11" t="str">
        <f t="shared" si="11"/>
        <v>AnteBraço</v>
      </c>
      <c r="S66" s="11" t="str">
        <f t="shared" si="11"/>
        <v>Rosca direta peg. pro.</v>
      </c>
      <c r="T66" s="11" t="str">
        <f t="shared" si="11"/>
        <v xml:space="preserve">Glúteo </v>
      </c>
      <c r="U66" s="11">
        <f t="shared" si="11"/>
        <v>0</v>
      </c>
      <c r="V66" s="12" t="str">
        <f t="shared" si="11"/>
        <v xml:space="preserve">Abdutor </v>
      </c>
      <c r="W66" s="11" t="str">
        <f t="shared" si="11"/>
        <v>Abdutor cabo</v>
      </c>
      <c r="X66" s="12" t="str">
        <f t="shared" si="11"/>
        <v xml:space="preserve">Adutor </v>
      </c>
      <c r="Y66" s="11" t="str">
        <f t="shared" si="11"/>
        <v>Adutor cabo</v>
      </c>
      <c r="Z66" s="12" t="str">
        <f t="shared" si="11"/>
        <v>Coxa (Ant)</v>
      </c>
      <c r="AA66" s="11" t="str">
        <f t="shared" si="11"/>
        <v>Extensão de perna</v>
      </c>
      <c r="AB66" s="12" t="str">
        <f t="shared" si="11"/>
        <v>Coxa (Pos)</v>
      </c>
      <c r="AC66" s="11" t="str">
        <f t="shared" si="11"/>
        <v>Flexora em pé</v>
      </c>
      <c r="AD66" s="12" t="str">
        <f t="shared" si="11"/>
        <v>Perna</v>
      </c>
      <c r="AE66" s="11" t="str">
        <f t="shared" si="11"/>
        <v>Burrinho maq.</v>
      </c>
      <c r="AF66" s="12" t="str">
        <f t="shared" si="11"/>
        <v>Abdominal</v>
      </c>
      <c r="AG66" s="11" t="str">
        <f t="shared" si="11"/>
        <v>Flexão lateral</v>
      </c>
    </row>
    <row r="67" spans="1:33" x14ac:dyDescent="0.25">
      <c r="A67" s="344"/>
      <c r="B67" s="11">
        <f t="shared" si="12"/>
        <v>0</v>
      </c>
      <c r="C67" s="11" t="str">
        <f t="shared" si="13"/>
        <v xml:space="preserve"> </v>
      </c>
      <c r="D67" s="11" t="str">
        <f t="shared" si="11"/>
        <v xml:space="preserve">Trapézio </v>
      </c>
      <c r="E67" s="11">
        <f t="shared" si="11"/>
        <v>0</v>
      </c>
      <c r="F67" s="11" t="str">
        <f t="shared" si="11"/>
        <v>Ombro (Cla/Acr)</v>
      </c>
      <c r="G67" s="11">
        <f t="shared" si="11"/>
        <v>0</v>
      </c>
      <c r="H67" s="12" t="str">
        <f t="shared" si="11"/>
        <v>Ombro (Esp)</v>
      </c>
      <c r="I67" s="11">
        <f t="shared" si="11"/>
        <v>0</v>
      </c>
      <c r="J67" s="12" t="str">
        <f t="shared" si="11"/>
        <v>Costa</v>
      </c>
      <c r="K67" s="11" t="str">
        <f t="shared" si="11"/>
        <v>Remada curvada</v>
      </c>
      <c r="L67" s="12" t="str">
        <f t="shared" si="11"/>
        <v>Peito</v>
      </c>
      <c r="M67" s="11" t="str">
        <f t="shared" si="11"/>
        <v>Crucifixo</v>
      </c>
      <c r="N67" s="12" t="str">
        <f t="shared" si="11"/>
        <v>Bíceps</v>
      </c>
      <c r="O67" s="11" t="str">
        <f t="shared" si="11"/>
        <v>Rosca scott</v>
      </c>
      <c r="P67" s="12" t="str">
        <f t="shared" si="11"/>
        <v>Tríceps</v>
      </c>
      <c r="Q67" s="11">
        <f t="shared" si="11"/>
        <v>0</v>
      </c>
      <c r="R67" s="11" t="str">
        <f t="shared" si="11"/>
        <v>AnteBraço</v>
      </c>
      <c r="S67" s="11" t="str">
        <f t="shared" si="11"/>
        <v>Extensão de cotovelo</v>
      </c>
      <c r="T67" s="11" t="str">
        <f t="shared" si="11"/>
        <v xml:space="preserve">Glúteo </v>
      </c>
      <c r="U67" s="11">
        <f t="shared" si="11"/>
        <v>0</v>
      </c>
      <c r="V67" s="12" t="str">
        <f t="shared" si="11"/>
        <v xml:space="preserve">Abdutor </v>
      </c>
      <c r="W67" s="11">
        <f t="shared" si="11"/>
        <v>0</v>
      </c>
      <c r="X67" s="12" t="str">
        <f t="shared" si="11"/>
        <v xml:space="preserve">Adutor </v>
      </c>
      <c r="Y67" s="11">
        <f t="shared" si="11"/>
        <v>0</v>
      </c>
      <c r="Z67" s="12" t="str">
        <f t="shared" si="11"/>
        <v>Coxa (Ant)</v>
      </c>
      <c r="AA67" s="11" t="str">
        <f t="shared" si="11"/>
        <v>Leg press</v>
      </c>
      <c r="AB67" s="12" t="str">
        <f t="shared" si="11"/>
        <v>Coxa (Pos)</v>
      </c>
      <c r="AC67" s="11" t="str">
        <f t="shared" si="11"/>
        <v>Flexora sentado</v>
      </c>
      <c r="AD67" s="12" t="str">
        <f t="shared" si="11"/>
        <v>Perna</v>
      </c>
      <c r="AE67" s="11" t="str">
        <f t="shared" si="11"/>
        <v>Tibial</v>
      </c>
      <c r="AF67" s="12" t="str">
        <f t="shared" si="11"/>
        <v>Abdominal</v>
      </c>
      <c r="AG67" s="11">
        <f t="shared" si="11"/>
        <v>0</v>
      </c>
    </row>
    <row r="68" spans="1:33" x14ac:dyDescent="0.25">
      <c r="A68" s="344"/>
      <c r="B68" s="11">
        <f t="shared" si="12"/>
        <v>0</v>
      </c>
      <c r="C68" s="11" t="str">
        <f t="shared" si="13"/>
        <v xml:space="preserve"> </v>
      </c>
      <c r="D68" s="11" t="str">
        <f t="shared" si="11"/>
        <v xml:space="preserve">Trapézio </v>
      </c>
      <c r="E68" s="11">
        <f t="shared" si="11"/>
        <v>0</v>
      </c>
      <c r="F68" s="11" t="str">
        <f t="shared" si="11"/>
        <v>Ombro (Cla/Acr)</v>
      </c>
      <c r="G68" s="11">
        <f t="shared" si="11"/>
        <v>0</v>
      </c>
      <c r="H68" s="12" t="str">
        <f t="shared" si="11"/>
        <v>Ombro (Esp)</v>
      </c>
      <c r="I68" s="11">
        <f t="shared" si="11"/>
        <v>0</v>
      </c>
      <c r="J68" s="12" t="str">
        <f t="shared" si="11"/>
        <v>Costa</v>
      </c>
      <c r="K68" s="11" t="str">
        <f t="shared" si="11"/>
        <v>Levantamento terra</v>
      </c>
      <c r="L68" s="12" t="str">
        <f t="shared" si="11"/>
        <v>Peito</v>
      </c>
      <c r="M68" s="11" t="str">
        <f t="shared" si="11"/>
        <v>Cross over</v>
      </c>
      <c r="N68" s="12" t="str">
        <f t="shared" si="11"/>
        <v>Bíceps</v>
      </c>
      <c r="O68" s="11">
        <f t="shared" si="11"/>
        <v>0</v>
      </c>
      <c r="P68" s="12" t="str">
        <f t="shared" si="11"/>
        <v>Tríceps</v>
      </c>
      <c r="Q68" s="11">
        <f t="shared" si="11"/>
        <v>0</v>
      </c>
      <c r="R68" s="11" t="str">
        <f t="shared" si="11"/>
        <v>AnteBraço</v>
      </c>
      <c r="S68" s="11" t="str">
        <f t="shared" si="11"/>
        <v>Extensão cot. uni.</v>
      </c>
      <c r="T68" s="11" t="str">
        <f t="shared" si="11"/>
        <v xml:space="preserve">Glúteo </v>
      </c>
      <c r="U68" s="11">
        <f t="shared" si="11"/>
        <v>0</v>
      </c>
      <c r="V68" s="12" t="str">
        <f t="shared" si="11"/>
        <v xml:space="preserve">Abdutor </v>
      </c>
      <c r="W68" s="11">
        <f t="shared" si="11"/>
        <v>0</v>
      </c>
      <c r="X68" s="12" t="str">
        <f t="shared" si="11"/>
        <v xml:space="preserve">Adutor </v>
      </c>
      <c r="Y68" s="11">
        <f t="shared" si="11"/>
        <v>0</v>
      </c>
      <c r="Z68" s="12" t="str">
        <f t="shared" si="11"/>
        <v>Coxa (Ant)</v>
      </c>
      <c r="AA68" s="11" t="str">
        <f t="shared" si="11"/>
        <v>Avanço</v>
      </c>
      <c r="AB68" s="12" t="str">
        <f t="shared" si="11"/>
        <v>Coxa (Pos)</v>
      </c>
      <c r="AC68" s="11">
        <f t="shared" si="11"/>
        <v>0</v>
      </c>
      <c r="AD68" s="12" t="str">
        <f t="shared" si="11"/>
        <v>Perna</v>
      </c>
      <c r="AE68" s="11">
        <f t="shared" si="11"/>
        <v>0</v>
      </c>
      <c r="AF68" s="12" t="str">
        <f t="shared" si="11"/>
        <v>Abdominal</v>
      </c>
      <c r="AG68" s="11">
        <f t="shared" si="11"/>
        <v>0</v>
      </c>
    </row>
    <row r="69" spans="1:33" x14ac:dyDescent="0.25">
      <c r="A69" s="344"/>
      <c r="B69" s="11">
        <f t="shared" si="12"/>
        <v>0</v>
      </c>
      <c r="C69" s="11" t="str">
        <f t="shared" si="13"/>
        <v xml:space="preserve"> </v>
      </c>
      <c r="D69" s="11" t="str">
        <f t="shared" si="11"/>
        <v xml:space="preserve">Trapézio </v>
      </c>
      <c r="E69" s="11">
        <f t="shared" si="11"/>
        <v>0</v>
      </c>
      <c r="F69" s="11" t="str">
        <f t="shared" si="11"/>
        <v>Ombro (Cla/Acr)</v>
      </c>
      <c r="G69" s="11">
        <f t="shared" si="11"/>
        <v>0</v>
      </c>
      <c r="H69" s="12" t="str">
        <f t="shared" si="11"/>
        <v>Ombro (Esp)</v>
      </c>
      <c r="I69" s="11">
        <f t="shared" si="11"/>
        <v>0</v>
      </c>
      <c r="J69" s="12" t="str">
        <f t="shared" si="11"/>
        <v>Costa</v>
      </c>
      <c r="K69" s="11" t="str">
        <f t="shared" si="11"/>
        <v>Hiperextensão</v>
      </c>
      <c r="L69" s="12" t="str">
        <f t="shared" si="11"/>
        <v>Peito</v>
      </c>
      <c r="M69" s="11" t="str">
        <f t="shared" si="11"/>
        <v>Voador</v>
      </c>
      <c r="N69" s="12" t="str">
        <f t="shared" si="11"/>
        <v>Bíceps</v>
      </c>
      <c r="O69" s="11">
        <f t="shared" si="11"/>
        <v>0</v>
      </c>
      <c r="P69" s="12" t="str">
        <f t="shared" si="11"/>
        <v>Tríceps</v>
      </c>
      <c r="Q69" s="11">
        <f t="shared" si="11"/>
        <v>0</v>
      </c>
      <c r="R69" s="11" t="str">
        <f t="shared" si="11"/>
        <v>AnteBraço</v>
      </c>
      <c r="S69" s="11" t="str">
        <f t="shared" si="11"/>
        <v>Tríceps uni. Curvado</v>
      </c>
      <c r="T69" s="11" t="str">
        <f t="shared" si="11"/>
        <v xml:space="preserve">Glúteo </v>
      </c>
      <c r="U69" s="11">
        <f t="shared" si="11"/>
        <v>0</v>
      </c>
      <c r="V69" s="12" t="str">
        <f t="shared" si="11"/>
        <v xml:space="preserve">Abdutor </v>
      </c>
      <c r="W69" s="11">
        <f t="shared" si="11"/>
        <v>0</v>
      </c>
      <c r="X69" s="12" t="str">
        <f t="shared" si="11"/>
        <v xml:space="preserve">Adutor </v>
      </c>
      <c r="Y69" s="11">
        <f t="shared" si="11"/>
        <v>0</v>
      </c>
      <c r="Z69" s="12" t="str">
        <f t="shared" si="11"/>
        <v>Coxa (Ant)</v>
      </c>
      <c r="AA69" s="11">
        <f t="shared" si="11"/>
        <v>0</v>
      </c>
      <c r="AB69" s="12" t="str">
        <f t="shared" si="11"/>
        <v>Coxa (Pos)</v>
      </c>
      <c r="AC69" s="11">
        <f t="shared" si="11"/>
        <v>0</v>
      </c>
      <c r="AD69" s="12" t="str">
        <f t="shared" si="11"/>
        <v>Perna</v>
      </c>
      <c r="AE69" s="11">
        <f t="shared" si="11"/>
        <v>0</v>
      </c>
      <c r="AF69" s="12" t="str">
        <f t="shared" si="11"/>
        <v>Abdominal</v>
      </c>
      <c r="AG69" s="11">
        <f t="shared" si="11"/>
        <v>0</v>
      </c>
    </row>
    <row r="70" spans="1:33" x14ac:dyDescent="0.25">
      <c r="A70" s="344"/>
      <c r="B70" s="11">
        <f t="shared" si="12"/>
        <v>0</v>
      </c>
      <c r="C70" s="11" t="str">
        <f t="shared" si="13"/>
        <v xml:space="preserve"> </v>
      </c>
      <c r="D70" s="11" t="str">
        <f t="shared" si="11"/>
        <v xml:space="preserve">Trapézio </v>
      </c>
      <c r="E70" s="11">
        <f t="shared" si="11"/>
        <v>0</v>
      </c>
      <c r="F70" s="11" t="str">
        <f t="shared" si="11"/>
        <v>Ombro (Cla/Acr)</v>
      </c>
      <c r="G70" s="11">
        <f t="shared" si="11"/>
        <v>0</v>
      </c>
      <c r="H70" s="12" t="str">
        <f t="shared" si="11"/>
        <v>Ombro (Esp)</v>
      </c>
      <c r="I70" s="11">
        <f t="shared" si="11"/>
        <v>0</v>
      </c>
      <c r="J70" s="12" t="str">
        <f t="shared" si="11"/>
        <v>Costa</v>
      </c>
      <c r="K70" s="11">
        <f t="shared" si="11"/>
        <v>0</v>
      </c>
      <c r="L70" s="12" t="str">
        <f t="shared" si="11"/>
        <v>Peito</v>
      </c>
      <c r="M70" s="11" t="str">
        <f t="shared" si="11"/>
        <v>Paralelas</v>
      </c>
      <c r="N70" s="12" t="str">
        <f t="shared" si="11"/>
        <v>Bíceps</v>
      </c>
      <c r="O70" s="11">
        <f t="shared" si="11"/>
        <v>0</v>
      </c>
      <c r="P70" s="12" t="str">
        <f t="shared" si="11"/>
        <v>Tríceps</v>
      </c>
      <c r="Q70" s="11">
        <f t="shared" si="11"/>
        <v>0</v>
      </c>
      <c r="R70" s="11" t="str">
        <f t="shared" si="11"/>
        <v>AnteBraço</v>
      </c>
      <c r="S70" s="11">
        <f t="shared" si="11"/>
        <v>0</v>
      </c>
      <c r="T70" s="11" t="str">
        <f t="shared" si="11"/>
        <v xml:space="preserve">Glúteo </v>
      </c>
      <c r="U70" s="11">
        <f t="shared" si="11"/>
        <v>0</v>
      </c>
      <c r="V70" s="12" t="str">
        <f t="shared" si="11"/>
        <v xml:space="preserve">Abdutor </v>
      </c>
      <c r="W70" s="11">
        <f t="shared" si="11"/>
        <v>0</v>
      </c>
      <c r="X70" s="12" t="str">
        <f t="shared" si="11"/>
        <v xml:space="preserve">Adutor </v>
      </c>
      <c r="Y70" s="11">
        <f t="shared" si="11"/>
        <v>0</v>
      </c>
      <c r="Z70" s="12" t="str">
        <f t="shared" si="11"/>
        <v>Coxa (Ant)</v>
      </c>
      <c r="AA70" s="11">
        <f t="shared" si="11"/>
        <v>0</v>
      </c>
      <c r="AB70" s="12" t="str">
        <f t="shared" si="11"/>
        <v>Coxa (Pos)</v>
      </c>
      <c r="AC70" s="11">
        <f t="shared" si="11"/>
        <v>0</v>
      </c>
      <c r="AD70" s="12" t="str">
        <f t="shared" si="11"/>
        <v>Perna</v>
      </c>
      <c r="AE70" s="11">
        <f t="shared" si="11"/>
        <v>0</v>
      </c>
      <c r="AF70" s="12" t="str">
        <f t="shared" si="11"/>
        <v>Abdominal</v>
      </c>
      <c r="AG70" s="11">
        <f t="shared" si="11"/>
        <v>0</v>
      </c>
    </row>
    <row r="71" spans="1:33" x14ac:dyDescent="0.25">
      <c r="A71" s="344"/>
      <c r="B71" s="11">
        <f t="shared" si="12"/>
        <v>0</v>
      </c>
      <c r="C71" s="11" t="str">
        <f t="shared" si="13"/>
        <v xml:space="preserve"> </v>
      </c>
      <c r="D71" s="11" t="str">
        <f t="shared" si="11"/>
        <v xml:space="preserve">Trapézio </v>
      </c>
      <c r="E71" s="11">
        <f t="shared" si="11"/>
        <v>0</v>
      </c>
      <c r="F71" s="11" t="str">
        <f t="shared" si="11"/>
        <v>Ombro (Cla/Acr)</v>
      </c>
      <c r="G71" s="11">
        <f t="shared" si="11"/>
        <v>0</v>
      </c>
      <c r="H71" s="12" t="str">
        <f t="shared" si="11"/>
        <v>Ombro (Esp)</v>
      </c>
      <c r="I71" s="11">
        <f t="shared" si="11"/>
        <v>0</v>
      </c>
      <c r="J71" s="12" t="str">
        <f t="shared" si="11"/>
        <v>Costa</v>
      </c>
      <c r="K71" s="11">
        <f t="shared" si="11"/>
        <v>0</v>
      </c>
      <c r="L71" s="12" t="str">
        <f t="shared" si="11"/>
        <v>Peito</v>
      </c>
      <c r="M71" s="11">
        <f t="shared" si="11"/>
        <v>0</v>
      </c>
      <c r="N71" s="12" t="str">
        <f t="shared" si="11"/>
        <v>Bíceps</v>
      </c>
      <c r="O71" s="11">
        <f t="shared" si="11"/>
        <v>0</v>
      </c>
      <c r="P71" s="12" t="str">
        <f t="shared" si="11"/>
        <v>Tríceps</v>
      </c>
      <c r="Q71" s="11">
        <f t="shared" si="11"/>
        <v>0</v>
      </c>
      <c r="R71" s="11" t="str">
        <f t="shared" si="11"/>
        <v>AnteBraço</v>
      </c>
      <c r="S71" s="11">
        <f t="shared" si="11"/>
        <v>0</v>
      </c>
      <c r="T71" s="11" t="str">
        <f t="shared" si="11"/>
        <v xml:space="preserve">Glúteo </v>
      </c>
      <c r="U71" s="11">
        <f t="shared" si="11"/>
        <v>0</v>
      </c>
      <c r="V71" s="12" t="str">
        <f t="shared" si="11"/>
        <v xml:space="preserve">Abdutor </v>
      </c>
      <c r="W71" s="11">
        <f t="shared" si="11"/>
        <v>0</v>
      </c>
      <c r="X71" s="12" t="str">
        <f t="shared" si="11"/>
        <v xml:space="preserve">Adutor </v>
      </c>
      <c r="Y71" s="11">
        <f t="shared" si="11"/>
        <v>0</v>
      </c>
      <c r="Z71" s="12" t="str">
        <f t="shared" si="11"/>
        <v>Coxa (Ant)</v>
      </c>
      <c r="AA71" s="11">
        <f t="shared" si="11"/>
        <v>0</v>
      </c>
      <c r="AB71" s="12" t="str">
        <f t="shared" si="11"/>
        <v>Coxa (Pos)</v>
      </c>
      <c r="AC71" s="11">
        <f t="shared" si="11"/>
        <v>0</v>
      </c>
      <c r="AD71" s="12" t="str">
        <f t="shared" si="11"/>
        <v>Perna</v>
      </c>
      <c r="AE71" s="11">
        <f t="shared" si="11"/>
        <v>0</v>
      </c>
      <c r="AF71" s="12" t="str">
        <f t="shared" si="11"/>
        <v>Abdominal</v>
      </c>
      <c r="AG71" s="11">
        <f t="shared" si="11"/>
        <v>0</v>
      </c>
    </row>
    <row r="72" spans="1:33" x14ac:dyDescent="0.25">
      <c r="A72" s="344"/>
      <c r="B72" s="11">
        <f t="shared" si="12"/>
        <v>0</v>
      </c>
      <c r="C72" s="11" t="str">
        <f t="shared" si="13"/>
        <v xml:space="preserve"> </v>
      </c>
      <c r="D72" s="11" t="str">
        <f t="shared" si="11"/>
        <v xml:space="preserve">Trapézio </v>
      </c>
      <c r="E72" s="11">
        <f t="shared" si="11"/>
        <v>0</v>
      </c>
      <c r="F72" s="11" t="str">
        <f t="shared" si="11"/>
        <v>Ombro (Cla/Acr)</v>
      </c>
      <c r="G72" s="11">
        <f t="shared" si="11"/>
        <v>0</v>
      </c>
      <c r="H72" s="12" t="str">
        <f t="shared" si="11"/>
        <v>Ombro (Esp)</v>
      </c>
      <c r="I72" s="11">
        <f t="shared" si="11"/>
        <v>0</v>
      </c>
      <c r="J72" s="12" t="str">
        <f t="shared" si="11"/>
        <v>Costa</v>
      </c>
      <c r="K72" s="11">
        <f t="shared" si="11"/>
        <v>0</v>
      </c>
      <c r="L72" s="12" t="str">
        <f t="shared" si="11"/>
        <v>Peito</v>
      </c>
      <c r="M72" s="11">
        <f t="shared" si="11"/>
        <v>0</v>
      </c>
      <c r="N72" s="12" t="str">
        <f t="shared" si="11"/>
        <v>Bíceps</v>
      </c>
      <c r="O72" s="11">
        <f t="shared" si="11"/>
        <v>0</v>
      </c>
      <c r="P72" s="12" t="str">
        <f t="shared" si="11"/>
        <v>Tríceps</v>
      </c>
      <c r="Q72" s="11">
        <f t="shared" si="11"/>
        <v>0</v>
      </c>
      <c r="R72" s="11" t="str">
        <f t="shared" si="11"/>
        <v>AnteBraço</v>
      </c>
      <c r="S72" s="11">
        <f t="shared" ref="S72:AG80" si="14">S52</f>
        <v>0</v>
      </c>
      <c r="T72" s="11" t="str">
        <f t="shared" si="14"/>
        <v xml:space="preserve">Glúteo </v>
      </c>
      <c r="U72" s="11">
        <f t="shared" si="14"/>
        <v>0</v>
      </c>
      <c r="V72" s="12" t="str">
        <f t="shared" si="14"/>
        <v xml:space="preserve">Abdutor </v>
      </c>
      <c r="W72" s="11">
        <f t="shared" si="14"/>
        <v>0</v>
      </c>
      <c r="X72" s="12" t="str">
        <f t="shared" si="14"/>
        <v xml:space="preserve">Adutor </v>
      </c>
      <c r="Y72" s="11">
        <f t="shared" si="14"/>
        <v>0</v>
      </c>
      <c r="Z72" s="12" t="str">
        <f t="shared" si="14"/>
        <v>Coxa (Ant)</v>
      </c>
      <c r="AA72" s="11">
        <f t="shared" si="14"/>
        <v>0</v>
      </c>
      <c r="AB72" s="12" t="str">
        <f t="shared" si="14"/>
        <v>Coxa (Pos)</v>
      </c>
      <c r="AC72" s="11">
        <f t="shared" si="14"/>
        <v>0</v>
      </c>
      <c r="AD72" s="12" t="str">
        <f t="shared" si="14"/>
        <v>Perna</v>
      </c>
      <c r="AE72" s="11">
        <f t="shared" si="14"/>
        <v>0</v>
      </c>
      <c r="AF72" s="12" t="str">
        <f t="shared" si="14"/>
        <v>Abdominal</v>
      </c>
      <c r="AG72" s="11">
        <f t="shared" si="14"/>
        <v>0</v>
      </c>
    </row>
    <row r="73" spans="1:33" x14ac:dyDescent="0.25">
      <c r="A73" s="344"/>
      <c r="B73" s="11">
        <f t="shared" si="12"/>
        <v>0</v>
      </c>
      <c r="C73" s="11" t="str">
        <f t="shared" si="13"/>
        <v xml:space="preserve"> </v>
      </c>
      <c r="D73" s="11" t="str">
        <f t="shared" ref="D73:R80" si="15">D53</f>
        <v xml:space="preserve">Trapézio </v>
      </c>
      <c r="E73" s="11">
        <f t="shared" si="15"/>
        <v>0</v>
      </c>
      <c r="F73" s="11" t="str">
        <f t="shared" si="15"/>
        <v>Ombro (Cla/Acr)</v>
      </c>
      <c r="G73" s="11">
        <f t="shared" si="15"/>
        <v>0</v>
      </c>
      <c r="H73" s="12" t="str">
        <f t="shared" si="15"/>
        <v>Ombro (Esp)</v>
      </c>
      <c r="I73" s="11">
        <f t="shared" si="15"/>
        <v>0</v>
      </c>
      <c r="J73" s="12" t="str">
        <f t="shared" si="15"/>
        <v>Costa</v>
      </c>
      <c r="K73" s="11">
        <f t="shared" si="15"/>
        <v>0</v>
      </c>
      <c r="L73" s="12" t="str">
        <f t="shared" si="15"/>
        <v>Peito</v>
      </c>
      <c r="M73" s="11">
        <f t="shared" si="15"/>
        <v>0</v>
      </c>
      <c r="N73" s="12" t="str">
        <f t="shared" si="15"/>
        <v>Bíceps</v>
      </c>
      <c r="O73" s="11">
        <f t="shared" si="15"/>
        <v>0</v>
      </c>
      <c r="P73" s="12" t="str">
        <f t="shared" si="15"/>
        <v>Tríceps</v>
      </c>
      <c r="Q73" s="11">
        <f t="shared" si="15"/>
        <v>0</v>
      </c>
      <c r="R73" s="11" t="str">
        <f t="shared" si="15"/>
        <v>AnteBraço</v>
      </c>
      <c r="S73" s="11">
        <f t="shared" si="14"/>
        <v>0</v>
      </c>
      <c r="T73" s="11" t="str">
        <f t="shared" si="14"/>
        <v xml:space="preserve">Glúteo </v>
      </c>
      <c r="U73" s="11">
        <f t="shared" si="14"/>
        <v>0</v>
      </c>
      <c r="V73" s="12" t="str">
        <f t="shared" si="14"/>
        <v xml:space="preserve">Abdutor </v>
      </c>
      <c r="W73" s="11">
        <f t="shared" si="14"/>
        <v>0</v>
      </c>
      <c r="X73" s="12" t="str">
        <f t="shared" si="14"/>
        <v xml:space="preserve">Adutor </v>
      </c>
      <c r="Y73" s="11">
        <f t="shared" si="14"/>
        <v>0</v>
      </c>
      <c r="Z73" s="12" t="str">
        <f t="shared" si="14"/>
        <v>Coxa (Ant)</v>
      </c>
      <c r="AA73" s="11">
        <f t="shared" si="14"/>
        <v>0</v>
      </c>
      <c r="AB73" s="12" t="str">
        <f t="shared" si="14"/>
        <v>Coxa (Pos)</v>
      </c>
      <c r="AC73" s="11">
        <f t="shared" si="14"/>
        <v>0</v>
      </c>
      <c r="AD73" s="12" t="str">
        <f t="shared" si="14"/>
        <v>Perna</v>
      </c>
      <c r="AE73" s="11">
        <f t="shared" si="14"/>
        <v>0</v>
      </c>
      <c r="AF73" s="12" t="str">
        <f t="shared" si="14"/>
        <v>Abdominal</v>
      </c>
      <c r="AG73" s="11">
        <f t="shared" si="14"/>
        <v>0</v>
      </c>
    </row>
    <row r="74" spans="1:33" x14ac:dyDescent="0.25">
      <c r="A74" s="344"/>
      <c r="B74" s="11">
        <f t="shared" si="12"/>
        <v>0</v>
      </c>
      <c r="C74" s="11" t="str">
        <f t="shared" si="13"/>
        <v xml:space="preserve"> </v>
      </c>
      <c r="D74" s="11" t="str">
        <f t="shared" si="15"/>
        <v xml:space="preserve">Trapézio </v>
      </c>
      <c r="E74" s="11">
        <f t="shared" si="15"/>
        <v>0</v>
      </c>
      <c r="F74" s="11" t="str">
        <f t="shared" si="15"/>
        <v>Ombro (Cla/Acr)</v>
      </c>
      <c r="G74" s="11">
        <f t="shared" si="15"/>
        <v>0</v>
      </c>
      <c r="H74" s="12" t="str">
        <f t="shared" si="15"/>
        <v>Ombro (Esp)</v>
      </c>
      <c r="I74" s="11">
        <f t="shared" si="15"/>
        <v>0</v>
      </c>
      <c r="J74" s="12" t="str">
        <f t="shared" si="15"/>
        <v>Costa</v>
      </c>
      <c r="K74" s="11">
        <f t="shared" si="15"/>
        <v>0</v>
      </c>
      <c r="L74" s="12" t="str">
        <f t="shared" si="15"/>
        <v>Peito</v>
      </c>
      <c r="M74" s="11">
        <f t="shared" si="15"/>
        <v>0</v>
      </c>
      <c r="N74" s="12" t="str">
        <f t="shared" si="15"/>
        <v>Bíceps</v>
      </c>
      <c r="O74" s="11">
        <f t="shared" si="15"/>
        <v>0</v>
      </c>
      <c r="P74" s="12" t="str">
        <f t="shared" si="15"/>
        <v>Tríceps</v>
      </c>
      <c r="Q74" s="11">
        <f t="shared" si="15"/>
        <v>0</v>
      </c>
      <c r="R74" s="11" t="str">
        <f t="shared" si="15"/>
        <v>AnteBraço</v>
      </c>
      <c r="S74" s="11">
        <f t="shared" si="14"/>
        <v>0</v>
      </c>
      <c r="T74" s="11" t="str">
        <f t="shared" si="14"/>
        <v xml:space="preserve">Glúteo </v>
      </c>
      <c r="U74" s="11">
        <f t="shared" si="14"/>
        <v>0</v>
      </c>
      <c r="V74" s="12" t="str">
        <f t="shared" si="14"/>
        <v xml:space="preserve">Abdutor </v>
      </c>
      <c r="W74" s="11">
        <f t="shared" si="14"/>
        <v>0</v>
      </c>
      <c r="X74" s="12" t="str">
        <f t="shared" si="14"/>
        <v xml:space="preserve">Adutor </v>
      </c>
      <c r="Y74" s="11">
        <f t="shared" si="14"/>
        <v>0</v>
      </c>
      <c r="Z74" s="12" t="str">
        <f t="shared" si="14"/>
        <v>Coxa (Ant)</v>
      </c>
      <c r="AA74" s="11">
        <f t="shared" si="14"/>
        <v>0</v>
      </c>
      <c r="AB74" s="12" t="str">
        <f t="shared" si="14"/>
        <v>Coxa (Pos)</v>
      </c>
      <c r="AC74" s="11">
        <f t="shared" si="14"/>
        <v>0</v>
      </c>
      <c r="AD74" s="12" t="str">
        <f t="shared" si="14"/>
        <v>Perna</v>
      </c>
      <c r="AE74" s="11">
        <f t="shared" si="14"/>
        <v>0</v>
      </c>
      <c r="AF74" s="12" t="str">
        <f t="shared" si="14"/>
        <v>Abdominal</v>
      </c>
      <c r="AG74" s="11">
        <f t="shared" si="14"/>
        <v>0</v>
      </c>
    </row>
    <row r="75" spans="1:33" x14ac:dyDescent="0.25">
      <c r="A75" s="344"/>
      <c r="B75" s="11">
        <f t="shared" si="12"/>
        <v>0</v>
      </c>
      <c r="C75" s="11" t="str">
        <f t="shared" si="13"/>
        <v xml:space="preserve"> </v>
      </c>
      <c r="D75" s="11" t="str">
        <f t="shared" si="15"/>
        <v xml:space="preserve">Trapézio </v>
      </c>
      <c r="E75" s="11">
        <f t="shared" si="15"/>
        <v>0</v>
      </c>
      <c r="F75" s="11" t="str">
        <f t="shared" si="15"/>
        <v>Ombro (Cla/Acr)</v>
      </c>
      <c r="G75" s="11">
        <f t="shared" si="15"/>
        <v>0</v>
      </c>
      <c r="H75" s="12" t="str">
        <f t="shared" si="15"/>
        <v>Ombro (Esp)</v>
      </c>
      <c r="I75" s="11">
        <f t="shared" si="15"/>
        <v>0</v>
      </c>
      <c r="J75" s="12" t="str">
        <f t="shared" si="15"/>
        <v>Costa</v>
      </c>
      <c r="K75" s="11">
        <f t="shared" si="15"/>
        <v>0</v>
      </c>
      <c r="L75" s="12" t="str">
        <f t="shared" si="15"/>
        <v>Peito</v>
      </c>
      <c r="M75" s="11">
        <f t="shared" si="15"/>
        <v>0</v>
      </c>
      <c r="N75" s="12" t="str">
        <f t="shared" si="15"/>
        <v>Bíceps</v>
      </c>
      <c r="O75" s="11">
        <f t="shared" si="15"/>
        <v>0</v>
      </c>
      <c r="P75" s="12" t="str">
        <f t="shared" si="15"/>
        <v>Tríceps</v>
      </c>
      <c r="Q75" s="11">
        <f t="shared" si="15"/>
        <v>0</v>
      </c>
      <c r="R75" s="11" t="str">
        <f t="shared" si="15"/>
        <v>AnteBraço</v>
      </c>
      <c r="S75" s="11">
        <f t="shared" si="14"/>
        <v>0</v>
      </c>
      <c r="T75" s="11" t="str">
        <f t="shared" si="14"/>
        <v xml:space="preserve">Glúteo </v>
      </c>
      <c r="U75" s="11">
        <f t="shared" si="14"/>
        <v>0</v>
      </c>
      <c r="V75" s="12" t="str">
        <f t="shared" si="14"/>
        <v xml:space="preserve">Abdutor </v>
      </c>
      <c r="W75" s="11">
        <f t="shared" si="14"/>
        <v>0</v>
      </c>
      <c r="X75" s="12" t="str">
        <f t="shared" si="14"/>
        <v xml:space="preserve">Adutor </v>
      </c>
      <c r="Y75" s="11">
        <f t="shared" si="14"/>
        <v>0</v>
      </c>
      <c r="Z75" s="12" t="str">
        <f t="shared" si="14"/>
        <v>Coxa (Ant)</v>
      </c>
      <c r="AA75" s="11">
        <f t="shared" si="14"/>
        <v>0</v>
      </c>
      <c r="AB75" s="12" t="str">
        <f t="shared" si="14"/>
        <v>Coxa (Pos)</v>
      </c>
      <c r="AC75" s="11">
        <f t="shared" si="14"/>
        <v>0</v>
      </c>
      <c r="AD75" s="12" t="str">
        <f t="shared" si="14"/>
        <v>Perna</v>
      </c>
      <c r="AE75" s="11">
        <f t="shared" si="14"/>
        <v>0</v>
      </c>
      <c r="AF75" s="12" t="str">
        <f t="shared" si="14"/>
        <v>Abdominal</v>
      </c>
      <c r="AG75" s="11">
        <f t="shared" si="14"/>
        <v>0</v>
      </c>
    </row>
    <row r="76" spans="1:33" x14ac:dyDescent="0.25">
      <c r="A76" s="344"/>
      <c r="B76" s="11">
        <f t="shared" si="12"/>
        <v>0</v>
      </c>
      <c r="C76" s="11" t="str">
        <f t="shared" si="13"/>
        <v xml:space="preserve"> </v>
      </c>
      <c r="D76" s="11" t="str">
        <f t="shared" si="15"/>
        <v xml:space="preserve">Trapézio </v>
      </c>
      <c r="E76" s="11">
        <f t="shared" si="15"/>
        <v>0</v>
      </c>
      <c r="F76" s="11" t="str">
        <f t="shared" si="15"/>
        <v>Ombro (Cla/Acr)</v>
      </c>
      <c r="G76" s="11">
        <f t="shared" si="15"/>
        <v>0</v>
      </c>
      <c r="H76" s="12" t="str">
        <f t="shared" si="15"/>
        <v>Ombro (Esp)</v>
      </c>
      <c r="I76" s="11">
        <f t="shared" si="15"/>
        <v>0</v>
      </c>
      <c r="J76" s="12" t="str">
        <f t="shared" si="15"/>
        <v>Costa</v>
      </c>
      <c r="K76" s="11">
        <f t="shared" si="15"/>
        <v>0</v>
      </c>
      <c r="L76" s="12" t="str">
        <f t="shared" si="15"/>
        <v>Peito</v>
      </c>
      <c r="M76" s="11">
        <f t="shared" si="15"/>
        <v>0</v>
      </c>
      <c r="N76" s="12" t="str">
        <f t="shared" si="15"/>
        <v>Bíceps</v>
      </c>
      <c r="O76" s="11">
        <f t="shared" si="15"/>
        <v>0</v>
      </c>
      <c r="P76" s="12" t="str">
        <f t="shared" si="15"/>
        <v>Tríceps</v>
      </c>
      <c r="Q76" s="11">
        <f t="shared" si="15"/>
        <v>0</v>
      </c>
      <c r="R76" s="11" t="str">
        <f t="shared" si="15"/>
        <v>AnteBraço</v>
      </c>
      <c r="S76" s="11">
        <f t="shared" si="14"/>
        <v>0</v>
      </c>
      <c r="T76" s="11" t="str">
        <f t="shared" si="14"/>
        <v xml:space="preserve">Glúteo </v>
      </c>
      <c r="U76" s="11">
        <f t="shared" si="14"/>
        <v>0</v>
      </c>
      <c r="V76" s="12" t="str">
        <f t="shared" si="14"/>
        <v xml:space="preserve">Abdutor </v>
      </c>
      <c r="W76" s="11">
        <f t="shared" si="14"/>
        <v>0</v>
      </c>
      <c r="X76" s="12" t="str">
        <f t="shared" si="14"/>
        <v xml:space="preserve">Adutor </v>
      </c>
      <c r="Y76" s="11">
        <f t="shared" si="14"/>
        <v>0</v>
      </c>
      <c r="Z76" s="12" t="str">
        <f t="shared" si="14"/>
        <v>Coxa (Ant)</v>
      </c>
      <c r="AA76" s="11">
        <f t="shared" si="14"/>
        <v>0</v>
      </c>
      <c r="AB76" s="12" t="str">
        <f t="shared" si="14"/>
        <v>Coxa (Pos)</v>
      </c>
      <c r="AC76" s="11">
        <f t="shared" si="14"/>
        <v>0</v>
      </c>
      <c r="AD76" s="12" t="str">
        <f t="shared" si="14"/>
        <v>Perna</v>
      </c>
      <c r="AE76" s="11">
        <f t="shared" si="14"/>
        <v>0</v>
      </c>
      <c r="AF76" s="12" t="str">
        <f t="shared" si="14"/>
        <v>Abdominal</v>
      </c>
      <c r="AG76" s="11">
        <f t="shared" si="14"/>
        <v>0</v>
      </c>
    </row>
    <row r="77" spans="1:33" x14ac:dyDescent="0.25">
      <c r="A77" s="344"/>
      <c r="B77" s="11">
        <f t="shared" si="12"/>
        <v>0</v>
      </c>
      <c r="C77" s="11" t="str">
        <f t="shared" si="13"/>
        <v xml:space="preserve"> </v>
      </c>
      <c r="D77" s="11" t="str">
        <f t="shared" si="15"/>
        <v xml:space="preserve">Trapézio </v>
      </c>
      <c r="E77" s="11">
        <f t="shared" si="15"/>
        <v>0</v>
      </c>
      <c r="F77" s="11" t="str">
        <f t="shared" si="15"/>
        <v>Ombro (Cla/Acr)</v>
      </c>
      <c r="G77" s="11">
        <f t="shared" si="15"/>
        <v>0</v>
      </c>
      <c r="H77" s="12" t="str">
        <f t="shared" si="15"/>
        <v>Ombro (Esp)</v>
      </c>
      <c r="I77" s="11">
        <f t="shared" si="15"/>
        <v>0</v>
      </c>
      <c r="J77" s="12" t="str">
        <f t="shared" si="15"/>
        <v>Costa</v>
      </c>
      <c r="K77" s="11">
        <f t="shared" si="15"/>
        <v>0</v>
      </c>
      <c r="L77" s="12" t="str">
        <f t="shared" si="15"/>
        <v>Peito</v>
      </c>
      <c r="M77" s="11">
        <f t="shared" si="15"/>
        <v>0</v>
      </c>
      <c r="N77" s="12" t="str">
        <f t="shared" si="15"/>
        <v>Bíceps</v>
      </c>
      <c r="O77" s="11">
        <f t="shared" si="15"/>
        <v>0</v>
      </c>
      <c r="P77" s="12" t="str">
        <f t="shared" si="15"/>
        <v>Tríceps</v>
      </c>
      <c r="Q77" s="11">
        <f t="shared" si="15"/>
        <v>0</v>
      </c>
      <c r="R77" s="11" t="str">
        <f t="shared" si="15"/>
        <v>AnteBraço</v>
      </c>
      <c r="S77" s="11">
        <f t="shared" si="14"/>
        <v>0</v>
      </c>
      <c r="T77" s="11" t="str">
        <f t="shared" si="14"/>
        <v xml:space="preserve">Glúteo </v>
      </c>
      <c r="U77" s="11">
        <f t="shared" si="14"/>
        <v>0</v>
      </c>
      <c r="V77" s="12" t="str">
        <f t="shared" si="14"/>
        <v xml:space="preserve">Abdutor </v>
      </c>
      <c r="W77" s="11">
        <f t="shared" si="14"/>
        <v>0</v>
      </c>
      <c r="X77" s="12" t="str">
        <f t="shared" si="14"/>
        <v xml:space="preserve">Adutor </v>
      </c>
      <c r="Y77" s="11">
        <f t="shared" si="14"/>
        <v>0</v>
      </c>
      <c r="Z77" s="12" t="str">
        <f t="shared" si="14"/>
        <v>Coxa (Ant)</v>
      </c>
      <c r="AA77" s="11">
        <f t="shared" si="14"/>
        <v>0</v>
      </c>
      <c r="AB77" s="12" t="str">
        <f t="shared" si="14"/>
        <v>Coxa (Pos)</v>
      </c>
      <c r="AC77" s="11">
        <f t="shared" si="14"/>
        <v>0</v>
      </c>
      <c r="AD77" s="12" t="str">
        <f t="shared" si="14"/>
        <v>Perna</v>
      </c>
      <c r="AE77" s="11">
        <f t="shared" si="14"/>
        <v>0</v>
      </c>
      <c r="AF77" s="12" t="str">
        <f t="shared" si="14"/>
        <v>Abdominal</v>
      </c>
      <c r="AG77" s="11">
        <f t="shared" si="14"/>
        <v>0</v>
      </c>
    </row>
    <row r="78" spans="1:33" x14ac:dyDescent="0.25">
      <c r="A78" s="344"/>
      <c r="B78" s="11">
        <f t="shared" si="12"/>
        <v>0</v>
      </c>
      <c r="C78" s="11" t="str">
        <f t="shared" si="13"/>
        <v xml:space="preserve"> </v>
      </c>
      <c r="D78" s="11" t="str">
        <f t="shared" si="15"/>
        <v xml:space="preserve">Trapézio </v>
      </c>
      <c r="E78" s="11">
        <f t="shared" si="15"/>
        <v>0</v>
      </c>
      <c r="F78" s="11" t="str">
        <f t="shared" si="15"/>
        <v>Ombro (Cla/Acr)</v>
      </c>
      <c r="G78" s="11">
        <f t="shared" si="15"/>
        <v>0</v>
      </c>
      <c r="H78" s="12" t="str">
        <f t="shared" si="15"/>
        <v>Ombro (Esp)</v>
      </c>
      <c r="I78" s="11">
        <f t="shared" si="15"/>
        <v>0</v>
      </c>
      <c r="J78" s="12" t="str">
        <f t="shared" si="15"/>
        <v>Costa</v>
      </c>
      <c r="K78" s="11">
        <f t="shared" si="15"/>
        <v>0</v>
      </c>
      <c r="L78" s="12" t="str">
        <f t="shared" si="15"/>
        <v>Peito</v>
      </c>
      <c r="M78" s="11">
        <f t="shared" si="15"/>
        <v>0</v>
      </c>
      <c r="N78" s="12" t="str">
        <f t="shared" si="15"/>
        <v>Bíceps</v>
      </c>
      <c r="O78" s="11">
        <f t="shared" si="15"/>
        <v>0</v>
      </c>
      <c r="P78" s="12" t="str">
        <f t="shared" si="15"/>
        <v>Tríceps</v>
      </c>
      <c r="Q78" s="11">
        <f t="shared" si="15"/>
        <v>0</v>
      </c>
      <c r="R78" s="11" t="str">
        <f t="shared" si="15"/>
        <v>AnteBraço</v>
      </c>
      <c r="S78" s="11">
        <f t="shared" si="14"/>
        <v>0</v>
      </c>
      <c r="T78" s="11" t="str">
        <f t="shared" si="14"/>
        <v xml:space="preserve">Glúteo </v>
      </c>
      <c r="U78" s="11">
        <f t="shared" si="14"/>
        <v>0</v>
      </c>
      <c r="V78" s="12" t="str">
        <f t="shared" si="14"/>
        <v xml:space="preserve">Abdutor </v>
      </c>
      <c r="W78" s="11">
        <f t="shared" si="14"/>
        <v>0</v>
      </c>
      <c r="X78" s="12" t="str">
        <f t="shared" si="14"/>
        <v xml:space="preserve">Adutor </v>
      </c>
      <c r="Y78" s="11">
        <f t="shared" si="14"/>
        <v>0</v>
      </c>
      <c r="Z78" s="12" t="str">
        <f t="shared" si="14"/>
        <v>Coxa (Ant)</v>
      </c>
      <c r="AA78" s="11">
        <f t="shared" si="14"/>
        <v>0</v>
      </c>
      <c r="AB78" s="12" t="str">
        <f t="shared" si="14"/>
        <v>Coxa (Pos)</v>
      </c>
      <c r="AC78" s="11">
        <f t="shared" si="14"/>
        <v>0</v>
      </c>
      <c r="AD78" s="12" t="str">
        <f t="shared" si="14"/>
        <v>Perna</v>
      </c>
      <c r="AE78" s="11">
        <f t="shared" si="14"/>
        <v>0</v>
      </c>
      <c r="AF78" s="12" t="str">
        <f t="shared" si="14"/>
        <v>Abdominal</v>
      </c>
      <c r="AG78" s="11">
        <f t="shared" si="14"/>
        <v>0</v>
      </c>
    </row>
    <row r="79" spans="1:33" x14ac:dyDescent="0.25">
      <c r="A79" s="344"/>
      <c r="B79" s="11">
        <f t="shared" si="12"/>
        <v>0</v>
      </c>
      <c r="C79" s="11" t="str">
        <f t="shared" si="13"/>
        <v xml:space="preserve"> </v>
      </c>
      <c r="D79" s="11" t="str">
        <f t="shared" si="15"/>
        <v xml:space="preserve">Trapézio </v>
      </c>
      <c r="E79" s="11">
        <f t="shared" si="15"/>
        <v>0</v>
      </c>
      <c r="F79" s="11" t="str">
        <f t="shared" si="15"/>
        <v>Ombro (Cla/Acr)</v>
      </c>
      <c r="G79" s="11">
        <f t="shared" si="15"/>
        <v>0</v>
      </c>
      <c r="H79" s="12" t="str">
        <f t="shared" si="15"/>
        <v>Ombro (Esp)</v>
      </c>
      <c r="I79" s="11">
        <f t="shared" si="15"/>
        <v>0</v>
      </c>
      <c r="J79" s="12" t="str">
        <f t="shared" si="15"/>
        <v>Costa</v>
      </c>
      <c r="K79" s="11">
        <f t="shared" si="15"/>
        <v>0</v>
      </c>
      <c r="L79" s="12" t="str">
        <f t="shared" si="15"/>
        <v>Peito</v>
      </c>
      <c r="M79" s="11">
        <f t="shared" si="15"/>
        <v>0</v>
      </c>
      <c r="N79" s="12" t="str">
        <f t="shared" si="15"/>
        <v>Bíceps</v>
      </c>
      <c r="O79" s="11">
        <f t="shared" si="15"/>
        <v>0</v>
      </c>
      <c r="P79" s="12" t="str">
        <f t="shared" si="15"/>
        <v>Tríceps</v>
      </c>
      <c r="Q79" s="11">
        <f t="shared" si="15"/>
        <v>0</v>
      </c>
      <c r="R79" s="11" t="str">
        <f t="shared" si="15"/>
        <v>AnteBraço</v>
      </c>
      <c r="S79" s="11">
        <f t="shared" si="14"/>
        <v>0</v>
      </c>
      <c r="T79" s="11" t="str">
        <f t="shared" si="14"/>
        <v xml:space="preserve">Glúteo </v>
      </c>
      <c r="U79" s="11">
        <f t="shared" si="14"/>
        <v>0</v>
      </c>
      <c r="V79" s="12" t="str">
        <f t="shared" si="14"/>
        <v xml:space="preserve">Abdutor </v>
      </c>
      <c r="W79" s="11">
        <f t="shared" si="14"/>
        <v>0</v>
      </c>
      <c r="X79" s="12" t="str">
        <f t="shared" si="14"/>
        <v xml:space="preserve">Adutor </v>
      </c>
      <c r="Y79" s="11">
        <f t="shared" si="14"/>
        <v>0</v>
      </c>
      <c r="Z79" s="12" t="str">
        <f t="shared" si="14"/>
        <v>Coxa (Ant)</v>
      </c>
      <c r="AA79" s="11">
        <f t="shared" si="14"/>
        <v>0</v>
      </c>
      <c r="AB79" s="12" t="str">
        <f t="shared" si="14"/>
        <v>Coxa (Pos)</v>
      </c>
      <c r="AC79" s="11">
        <f t="shared" si="14"/>
        <v>0</v>
      </c>
      <c r="AD79" s="12" t="str">
        <f t="shared" si="14"/>
        <v>Perna</v>
      </c>
      <c r="AE79" s="11">
        <f t="shared" si="14"/>
        <v>0</v>
      </c>
      <c r="AF79" s="12" t="str">
        <f t="shared" si="14"/>
        <v>Abdominal</v>
      </c>
      <c r="AG79" s="11">
        <f t="shared" si="14"/>
        <v>0</v>
      </c>
    </row>
    <row r="80" spans="1:33" x14ac:dyDescent="0.25">
      <c r="A80" s="344"/>
      <c r="B80" s="11">
        <f t="shared" si="12"/>
        <v>0</v>
      </c>
      <c r="C80" s="11" t="str">
        <f t="shared" si="13"/>
        <v xml:space="preserve"> </v>
      </c>
      <c r="D80" s="11" t="str">
        <f t="shared" si="15"/>
        <v xml:space="preserve">Trapézio </v>
      </c>
      <c r="E80" s="11">
        <f t="shared" si="15"/>
        <v>0</v>
      </c>
      <c r="F80" s="11" t="str">
        <f t="shared" si="15"/>
        <v>Ombro (Cla/Acr)</v>
      </c>
      <c r="G80" s="11">
        <f t="shared" si="15"/>
        <v>0</v>
      </c>
      <c r="H80" s="12" t="str">
        <f t="shared" si="15"/>
        <v>Ombro (Esp)</v>
      </c>
      <c r="I80" s="11">
        <f t="shared" si="15"/>
        <v>0</v>
      </c>
      <c r="J80" s="12" t="str">
        <f t="shared" si="15"/>
        <v>Costa</v>
      </c>
      <c r="K80" s="11">
        <f t="shared" si="15"/>
        <v>0</v>
      </c>
      <c r="L80" s="12" t="str">
        <f t="shared" si="15"/>
        <v>Peito</v>
      </c>
      <c r="M80" s="11">
        <f t="shared" si="15"/>
        <v>0</v>
      </c>
      <c r="N80" s="12" t="str">
        <f t="shared" si="15"/>
        <v>Bíceps</v>
      </c>
      <c r="O80" s="11">
        <f t="shared" si="15"/>
        <v>0</v>
      </c>
      <c r="P80" s="12" t="str">
        <f t="shared" si="15"/>
        <v>Tríceps</v>
      </c>
      <c r="Q80" s="11">
        <f t="shared" si="15"/>
        <v>0</v>
      </c>
      <c r="R80" s="11" t="str">
        <f t="shared" si="15"/>
        <v>AnteBraço</v>
      </c>
      <c r="S80" s="11">
        <f t="shared" si="14"/>
        <v>0</v>
      </c>
      <c r="T80" s="11" t="str">
        <f t="shared" si="14"/>
        <v xml:space="preserve">Glúteo </v>
      </c>
      <c r="U80" s="11">
        <f t="shared" si="14"/>
        <v>0</v>
      </c>
      <c r="V80" s="12" t="str">
        <f t="shared" si="14"/>
        <v xml:space="preserve">Abdutor </v>
      </c>
      <c r="W80" s="11">
        <f t="shared" si="14"/>
        <v>0</v>
      </c>
      <c r="X80" s="12" t="str">
        <f t="shared" si="14"/>
        <v xml:space="preserve">Adutor </v>
      </c>
      <c r="Y80" s="11">
        <f t="shared" si="14"/>
        <v>0</v>
      </c>
      <c r="Z80" s="12" t="str">
        <f t="shared" si="14"/>
        <v>Coxa (Ant)</v>
      </c>
      <c r="AA80" s="11">
        <f t="shared" si="14"/>
        <v>0</v>
      </c>
      <c r="AB80" s="12" t="str">
        <f t="shared" si="14"/>
        <v>Coxa (Pos)</v>
      </c>
      <c r="AC80" s="11">
        <f t="shared" si="14"/>
        <v>0</v>
      </c>
      <c r="AD80" s="12" t="str">
        <f t="shared" si="14"/>
        <v>Perna</v>
      </c>
      <c r="AE80" s="11">
        <f t="shared" si="14"/>
        <v>0</v>
      </c>
      <c r="AF80" s="12" t="str">
        <f t="shared" si="14"/>
        <v>Abdominal</v>
      </c>
      <c r="AG80" s="11">
        <f t="shared" si="14"/>
        <v>0</v>
      </c>
    </row>
    <row r="81" spans="1:3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x14ac:dyDescent="0.25">
      <c r="A82" s="11" t="s">
        <v>40</v>
      </c>
      <c r="B82" s="11" t="s">
        <v>41</v>
      </c>
      <c r="C82" s="11"/>
      <c r="D82" s="341" t="str">
        <f>D62</f>
        <v xml:space="preserve">Trapézio </v>
      </c>
      <c r="E82" s="341"/>
      <c r="F82" s="341" t="str">
        <f>F62</f>
        <v>Ombro (Cla/Acr)</v>
      </c>
      <c r="G82" s="341"/>
      <c r="H82" s="341" t="str">
        <f>H62</f>
        <v>Ombro (Esp)</v>
      </c>
      <c r="I82" s="341"/>
      <c r="J82" s="341" t="str">
        <f>J62</f>
        <v>Costa</v>
      </c>
      <c r="K82" s="341"/>
      <c r="L82" s="341" t="str">
        <f>L62</f>
        <v>Peito</v>
      </c>
      <c r="M82" s="341"/>
      <c r="N82" s="341" t="str">
        <f>N62</f>
        <v>Bíceps</v>
      </c>
      <c r="O82" s="341"/>
      <c r="P82" s="341" t="str">
        <f>P62</f>
        <v>Tríceps</v>
      </c>
      <c r="Q82" s="341"/>
      <c r="R82" s="341" t="str">
        <f>R62</f>
        <v>AnteBraço</v>
      </c>
      <c r="S82" s="341"/>
      <c r="T82" s="341" t="str">
        <f>T62</f>
        <v xml:space="preserve">Glúteo </v>
      </c>
      <c r="U82" s="341"/>
      <c r="V82" s="341" t="str">
        <f>V62</f>
        <v xml:space="preserve">Abdutor </v>
      </c>
      <c r="W82" s="341"/>
      <c r="X82" s="341" t="str">
        <f>X62</f>
        <v xml:space="preserve">Adutor </v>
      </c>
      <c r="Y82" s="341"/>
      <c r="Z82" s="341" t="str">
        <f>Z62</f>
        <v>Coxa (Ant)</v>
      </c>
      <c r="AA82" s="341"/>
      <c r="AB82" s="341" t="str">
        <f>AB62</f>
        <v>Coxa (Pos)</v>
      </c>
      <c r="AC82" s="341"/>
      <c r="AD82" s="341" t="str">
        <f>AD62</f>
        <v>Perna</v>
      </c>
      <c r="AE82" s="341"/>
      <c r="AF82" s="341" t="str">
        <f>AF62</f>
        <v>Abdominal</v>
      </c>
      <c r="AG82" s="341"/>
    </row>
    <row r="83" spans="1:33" x14ac:dyDescent="0.25">
      <c r="A83" s="11"/>
      <c r="B83" s="343">
        <f>Planilha!D219</f>
        <v>0</v>
      </c>
      <c r="C83" s="343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</row>
    <row r="84" spans="1:33" x14ac:dyDescent="0.25">
      <c r="A84" s="344">
        <v>5</v>
      </c>
      <c r="B84" s="11">
        <f>B83</f>
        <v>0</v>
      </c>
      <c r="C84" s="11" t="str">
        <f>IF(AND(B84=D84),E84,IF(AND(B84=F84),G84,IF(AND(B84=H84),I84,IF(AND(B84=J84),K84,IF(AND(B84=L84),M84,IF(AND(B84=N84),O84,IF(AND(B84=P84),Q84,IF(AND(B84=R84),S84,IF(AND(B84=T84),U84,IF(AND(B84=V84),W84,IF(AND(B84=X84),Y84,IF(AND(B84=Z84),AA84,IF(AND(B84=AB84),AC84,IF(AND(B84=AD84),AE84,IF(AND(B84=AF84),AG84," ")))))))))))))))</f>
        <v xml:space="preserve"> </v>
      </c>
      <c r="D84" s="11" t="str">
        <f t="shared" ref="D84:AG92" si="16">D64</f>
        <v xml:space="preserve">Trapézio </v>
      </c>
      <c r="E84" s="11" t="str">
        <f t="shared" si="16"/>
        <v>Elevação de ombros</v>
      </c>
      <c r="F84" s="11" t="str">
        <f t="shared" si="16"/>
        <v>Ombro (Cla/Acr)</v>
      </c>
      <c r="G84" s="11" t="str">
        <f t="shared" si="16"/>
        <v>Desenvolvimento</v>
      </c>
      <c r="H84" s="12" t="str">
        <f t="shared" si="16"/>
        <v>Ombro (Esp)</v>
      </c>
      <c r="I84" s="11" t="str">
        <f t="shared" si="16"/>
        <v>Voador inv.</v>
      </c>
      <c r="J84" s="12" t="str">
        <f t="shared" si="16"/>
        <v>Costa</v>
      </c>
      <c r="K84" s="11" t="str">
        <f t="shared" si="16"/>
        <v>Puxada à frente</v>
      </c>
      <c r="L84" s="12" t="str">
        <f t="shared" si="16"/>
        <v>Peito</v>
      </c>
      <c r="M84" s="11" t="str">
        <f t="shared" si="16"/>
        <v>Supino</v>
      </c>
      <c r="N84" s="12" t="str">
        <f t="shared" si="16"/>
        <v>Bíceps</v>
      </c>
      <c r="O84" s="11" t="str">
        <f t="shared" si="16"/>
        <v>Rosca direta</v>
      </c>
      <c r="P84" s="12" t="str">
        <f t="shared" si="16"/>
        <v>Tríceps</v>
      </c>
      <c r="Q84" s="11" t="str">
        <f t="shared" si="16"/>
        <v>Rosca testa</v>
      </c>
      <c r="R84" s="11" t="str">
        <f t="shared" si="16"/>
        <v>AnteBraço</v>
      </c>
      <c r="S84" s="11" t="str">
        <f t="shared" si="16"/>
        <v>Rosca punho</v>
      </c>
      <c r="T84" s="11" t="str">
        <f t="shared" si="16"/>
        <v xml:space="preserve">Glúteo </v>
      </c>
      <c r="U84" s="11" t="str">
        <f t="shared" si="16"/>
        <v>Glúteo em pé</v>
      </c>
      <c r="V84" s="12" t="str">
        <f t="shared" si="16"/>
        <v xml:space="preserve">Abdutor </v>
      </c>
      <c r="W84" s="11" t="str">
        <f t="shared" si="16"/>
        <v>Abdutor maq.</v>
      </c>
      <c r="X84" s="12" t="str">
        <f t="shared" si="16"/>
        <v xml:space="preserve">Adutor </v>
      </c>
      <c r="Y84" s="11" t="str">
        <f t="shared" si="16"/>
        <v>Adutor maq</v>
      </c>
      <c r="Z84" s="12" t="str">
        <f t="shared" si="16"/>
        <v>Coxa (Ant)</v>
      </c>
      <c r="AA84" s="11" t="str">
        <f t="shared" si="16"/>
        <v>Agachamento</v>
      </c>
      <c r="AB84" s="12" t="str">
        <f t="shared" si="16"/>
        <v>Coxa (Pos)</v>
      </c>
      <c r="AC84" s="11" t="str">
        <f t="shared" si="16"/>
        <v>Stiff</v>
      </c>
      <c r="AD84" s="12" t="str">
        <f t="shared" si="16"/>
        <v>Perna</v>
      </c>
      <c r="AE84" s="11" t="str">
        <f t="shared" si="16"/>
        <v>Gêmeos em pé</v>
      </c>
      <c r="AF84" s="12" t="str">
        <f t="shared" si="16"/>
        <v>Abdominal</v>
      </c>
      <c r="AG84" s="11" t="str">
        <f t="shared" si="16"/>
        <v>Elevação de pernas</v>
      </c>
    </row>
    <row r="85" spans="1:33" x14ac:dyDescent="0.25">
      <c r="A85" s="344"/>
      <c r="B85" s="11">
        <f t="shared" ref="B85:B100" si="17">B84</f>
        <v>0</v>
      </c>
      <c r="C85" s="11" t="str">
        <f t="shared" ref="C85:C100" si="18">IF(AND(B85=D85),E85,IF(AND(B85=F85),G85,IF(AND(B85=H85),I85,IF(AND(B85=J85),K85,IF(AND(B85=L85),M85,IF(AND(B85=N85),O85,IF(AND(B85=P85),Q85,IF(AND(B85=R85),S85,IF(AND(B85=T85),U85,IF(AND(B85=V85),W85,IF(AND(B85=X85),Y85,IF(AND(B85=Z85),AA85,IF(AND(B85=AB85),AC85,IF(AND(B85=AD85),AE85,IF(AND(B85=AF85),AG85," ")))))))))))))))</f>
        <v xml:space="preserve"> </v>
      </c>
      <c r="D85" s="11" t="str">
        <f t="shared" si="16"/>
        <v xml:space="preserve">Trapézio </v>
      </c>
      <c r="E85" s="11" t="str">
        <f t="shared" si="16"/>
        <v>Remada alta</v>
      </c>
      <c r="F85" s="11" t="str">
        <f t="shared" si="16"/>
        <v>Ombro (Cla/Acr)</v>
      </c>
      <c r="G85" s="11" t="str">
        <f t="shared" si="16"/>
        <v>Levantamento lateral</v>
      </c>
      <c r="H85" s="12" t="str">
        <f t="shared" si="16"/>
        <v>Ombro (Esp)</v>
      </c>
      <c r="I85" s="11" t="str">
        <f t="shared" si="16"/>
        <v>Crucifixo inv.</v>
      </c>
      <c r="J85" s="12" t="str">
        <f t="shared" si="16"/>
        <v>Costa</v>
      </c>
      <c r="K85" s="11" t="str">
        <f t="shared" si="16"/>
        <v>Remada sentada</v>
      </c>
      <c r="L85" s="12" t="str">
        <f t="shared" si="16"/>
        <v>Peito</v>
      </c>
      <c r="M85" s="11" t="str">
        <f t="shared" si="16"/>
        <v>Supino inclinado</v>
      </c>
      <c r="N85" s="12" t="str">
        <f t="shared" si="16"/>
        <v>Bíceps</v>
      </c>
      <c r="O85" s="11" t="str">
        <f t="shared" si="16"/>
        <v>Rosca alternada</v>
      </c>
      <c r="P85" s="12" t="str">
        <f t="shared" si="16"/>
        <v>Tríceps</v>
      </c>
      <c r="Q85" s="11" t="str">
        <f t="shared" si="16"/>
        <v>Rosca francesa</v>
      </c>
      <c r="R85" s="11" t="str">
        <f t="shared" si="16"/>
        <v>AnteBraço</v>
      </c>
      <c r="S85" s="11" t="str">
        <f t="shared" si="16"/>
        <v>Rosca punho inv.</v>
      </c>
      <c r="T85" s="11" t="str">
        <f t="shared" si="16"/>
        <v xml:space="preserve">Glúteo </v>
      </c>
      <c r="U85" s="11" t="str">
        <f t="shared" si="16"/>
        <v>Glúteo 4 apoios</v>
      </c>
      <c r="V85" s="12" t="str">
        <f t="shared" si="16"/>
        <v xml:space="preserve">Abdutor </v>
      </c>
      <c r="W85" s="11" t="str">
        <f t="shared" si="16"/>
        <v>Abdutor apo.</v>
      </c>
      <c r="X85" s="12" t="str">
        <f t="shared" si="16"/>
        <v xml:space="preserve">Adutor </v>
      </c>
      <c r="Y85" s="11" t="str">
        <f t="shared" si="16"/>
        <v>Adutor apo.</v>
      </c>
      <c r="Z85" s="12" t="str">
        <f t="shared" si="16"/>
        <v>Coxa (Ant)</v>
      </c>
      <c r="AA85" s="11" t="str">
        <f t="shared" si="16"/>
        <v>Agachamento hack</v>
      </c>
      <c r="AB85" s="12" t="str">
        <f t="shared" si="16"/>
        <v>Coxa (Pos)</v>
      </c>
      <c r="AC85" s="11" t="str">
        <f t="shared" si="16"/>
        <v>Flexão de perna</v>
      </c>
      <c r="AD85" s="12" t="str">
        <f t="shared" si="16"/>
        <v>Perna</v>
      </c>
      <c r="AE85" s="11" t="str">
        <f t="shared" si="16"/>
        <v>Gêmeos sentado</v>
      </c>
      <c r="AF85" s="12" t="str">
        <f t="shared" si="16"/>
        <v>Abdominal</v>
      </c>
      <c r="AG85" s="11" t="str">
        <f t="shared" si="16"/>
        <v>Supra-abdominal</v>
      </c>
    </row>
    <row r="86" spans="1:33" x14ac:dyDescent="0.25">
      <c r="A86" s="344"/>
      <c r="B86" s="11">
        <f t="shared" si="17"/>
        <v>0</v>
      </c>
      <c r="C86" s="11" t="str">
        <f t="shared" si="18"/>
        <v xml:space="preserve"> </v>
      </c>
      <c r="D86" s="11" t="str">
        <f t="shared" si="16"/>
        <v xml:space="preserve">Trapézio </v>
      </c>
      <c r="E86" s="11">
        <f t="shared" si="16"/>
        <v>0</v>
      </c>
      <c r="F86" s="11" t="str">
        <f t="shared" si="16"/>
        <v>Ombro (Cla/Acr)</v>
      </c>
      <c r="G86" s="11" t="str">
        <f t="shared" si="16"/>
        <v>Elevação frontal</v>
      </c>
      <c r="H86" s="12" t="str">
        <f t="shared" si="16"/>
        <v>Ombro (Esp)</v>
      </c>
      <c r="I86" s="11">
        <f t="shared" si="16"/>
        <v>0</v>
      </c>
      <c r="J86" s="12" t="str">
        <f t="shared" si="16"/>
        <v>Costa</v>
      </c>
      <c r="K86" s="11" t="str">
        <f t="shared" si="16"/>
        <v>Remada unilteral</v>
      </c>
      <c r="L86" s="12" t="str">
        <f t="shared" si="16"/>
        <v>Peito</v>
      </c>
      <c r="M86" s="11" t="str">
        <f t="shared" si="16"/>
        <v>Supino declinado</v>
      </c>
      <c r="N86" s="12" t="str">
        <f t="shared" si="16"/>
        <v>Bíceps</v>
      </c>
      <c r="O86" s="11" t="str">
        <f t="shared" si="16"/>
        <v>Rosca concentrada</v>
      </c>
      <c r="P86" s="12" t="str">
        <f t="shared" si="16"/>
        <v>Tríceps</v>
      </c>
      <c r="Q86" s="11" t="str">
        <f t="shared" si="16"/>
        <v>Extensão de cotovelo (cabo)</v>
      </c>
      <c r="R86" s="11" t="str">
        <f t="shared" si="16"/>
        <v>AnteBraço</v>
      </c>
      <c r="S86" s="11" t="str">
        <f t="shared" si="16"/>
        <v>Rosca direta peg. pro.</v>
      </c>
      <c r="T86" s="11" t="str">
        <f t="shared" si="16"/>
        <v xml:space="preserve">Glúteo </v>
      </c>
      <c r="U86" s="11">
        <f t="shared" si="16"/>
        <v>0</v>
      </c>
      <c r="V86" s="12" t="str">
        <f t="shared" si="16"/>
        <v xml:space="preserve">Abdutor </v>
      </c>
      <c r="W86" s="11" t="str">
        <f t="shared" si="16"/>
        <v>Abdutor cabo</v>
      </c>
      <c r="X86" s="12" t="str">
        <f t="shared" si="16"/>
        <v xml:space="preserve">Adutor </v>
      </c>
      <c r="Y86" s="11" t="str">
        <f t="shared" si="16"/>
        <v>Adutor cabo</v>
      </c>
      <c r="Z86" s="12" t="str">
        <f t="shared" si="16"/>
        <v>Coxa (Ant)</v>
      </c>
      <c r="AA86" s="11" t="str">
        <f t="shared" si="16"/>
        <v>Extensão de perna</v>
      </c>
      <c r="AB86" s="12" t="str">
        <f t="shared" si="16"/>
        <v>Coxa (Pos)</v>
      </c>
      <c r="AC86" s="11" t="str">
        <f t="shared" si="16"/>
        <v>Flexora em pé</v>
      </c>
      <c r="AD86" s="12" t="str">
        <f t="shared" si="16"/>
        <v>Perna</v>
      </c>
      <c r="AE86" s="11" t="str">
        <f t="shared" si="16"/>
        <v>Burrinho maq.</v>
      </c>
      <c r="AF86" s="12" t="str">
        <f t="shared" si="16"/>
        <v>Abdominal</v>
      </c>
      <c r="AG86" s="11" t="str">
        <f t="shared" si="16"/>
        <v>Flexão lateral</v>
      </c>
    </row>
    <row r="87" spans="1:33" x14ac:dyDescent="0.25">
      <c r="A87" s="344"/>
      <c r="B87" s="11">
        <f t="shared" si="17"/>
        <v>0</v>
      </c>
      <c r="C87" s="11" t="str">
        <f t="shared" si="18"/>
        <v xml:space="preserve"> </v>
      </c>
      <c r="D87" s="11" t="str">
        <f t="shared" si="16"/>
        <v xml:space="preserve">Trapézio </v>
      </c>
      <c r="E87" s="11">
        <f t="shared" si="16"/>
        <v>0</v>
      </c>
      <c r="F87" s="11" t="str">
        <f t="shared" si="16"/>
        <v>Ombro (Cla/Acr)</v>
      </c>
      <c r="G87" s="11">
        <f t="shared" si="16"/>
        <v>0</v>
      </c>
      <c r="H87" s="12" t="str">
        <f t="shared" si="16"/>
        <v>Ombro (Esp)</v>
      </c>
      <c r="I87" s="11">
        <f t="shared" si="16"/>
        <v>0</v>
      </c>
      <c r="J87" s="12" t="str">
        <f t="shared" si="16"/>
        <v>Costa</v>
      </c>
      <c r="K87" s="11" t="str">
        <f t="shared" si="16"/>
        <v>Remada curvada</v>
      </c>
      <c r="L87" s="12" t="str">
        <f t="shared" si="16"/>
        <v>Peito</v>
      </c>
      <c r="M87" s="11" t="str">
        <f t="shared" si="16"/>
        <v>Crucifixo</v>
      </c>
      <c r="N87" s="12" t="str">
        <f t="shared" si="16"/>
        <v>Bíceps</v>
      </c>
      <c r="O87" s="11" t="str">
        <f t="shared" si="16"/>
        <v>Rosca scott</v>
      </c>
      <c r="P87" s="12" t="str">
        <f t="shared" si="16"/>
        <v>Tríceps</v>
      </c>
      <c r="Q87" s="11">
        <f t="shared" si="16"/>
        <v>0</v>
      </c>
      <c r="R87" s="11" t="str">
        <f t="shared" si="16"/>
        <v>AnteBraço</v>
      </c>
      <c r="S87" s="11" t="str">
        <f t="shared" si="16"/>
        <v>Extensão de cotovelo</v>
      </c>
      <c r="T87" s="11" t="str">
        <f t="shared" si="16"/>
        <v xml:space="preserve">Glúteo </v>
      </c>
      <c r="U87" s="11">
        <f t="shared" si="16"/>
        <v>0</v>
      </c>
      <c r="V87" s="12" t="str">
        <f t="shared" si="16"/>
        <v xml:space="preserve">Abdutor </v>
      </c>
      <c r="W87" s="11">
        <f t="shared" si="16"/>
        <v>0</v>
      </c>
      <c r="X87" s="12" t="str">
        <f t="shared" si="16"/>
        <v xml:space="preserve">Adutor </v>
      </c>
      <c r="Y87" s="11">
        <f t="shared" si="16"/>
        <v>0</v>
      </c>
      <c r="Z87" s="12" t="str">
        <f t="shared" si="16"/>
        <v>Coxa (Ant)</v>
      </c>
      <c r="AA87" s="11" t="str">
        <f t="shared" si="16"/>
        <v>Leg press</v>
      </c>
      <c r="AB87" s="12" t="str">
        <f t="shared" si="16"/>
        <v>Coxa (Pos)</v>
      </c>
      <c r="AC87" s="11" t="str">
        <f t="shared" si="16"/>
        <v>Flexora sentado</v>
      </c>
      <c r="AD87" s="12" t="str">
        <f t="shared" si="16"/>
        <v>Perna</v>
      </c>
      <c r="AE87" s="11" t="str">
        <f t="shared" si="16"/>
        <v>Tibial</v>
      </c>
      <c r="AF87" s="12" t="str">
        <f t="shared" si="16"/>
        <v>Abdominal</v>
      </c>
      <c r="AG87" s="11">
        <f t="shared" si="16"/>
        <v>0</v>
      </c>
    </row>
    <row r="88" spans="1:33" x14ac:dyDescent="0.25">
      <c r="A88" s="344"/>
      <c r="B88" s="11">
        <f t="shared" si="17"/>
        <v>0</v>
      </c>
      <c r="C88" s="11" t="str">
        <f t="shared" si="18"/>
        <v xml:space="preserve"> </v>
      </c>
      <c r="D88" s="11" t="str">
        <f t="shared" si="16"/>
        <v xml:space="preserve">Trapézio </v>
      </c>
      <c r="E88" s="11">
        <f t="shared" si="16"/>
        <v>0</v>
      </c>
      <c r="F88" s="11" t="str">
        <f t="shared" si="16"/>
        <v>Ombro (Cla/Acr)</v>
      </c>
      <c r="G88" s="11">
        <f t="shared" si="16"/>
        <v>0</v>
      </c>
      <c r="H88" s="12" t="str">
        <f t="shared" si="16"/>
        <v>Ombro (Esp)</v>
      </c>
      <c r="I88" s="11">
        <f t="shared" si="16"/>
        <v>0</v>
      </c>
      <c r="J88" s="12" t="str">
        <f t="shared" si="16"/>
        <v>Costa</v>
      </c>
      <c r="K88" s="11" t="str">
        <f t="shared" si="16"/>
        <v>Levantamento terra</v>
      </c>
      <c r="L88" s="12" t="str">
        <f t="shared" si="16"/>
        <v>Peito</v>
      </c>
      <c r="M88" s="11" t="str">
        <f t="shared" si="16"/>
        <v>Cross over</v>
      </c>
      <c r="N88" s="12" t="str">
        <f t="shared" si="16"/>
        <v>Bíceps</v>
      </c>
      <c r="O88" s="11">
        <f t="shared" si="16"/>
        <v>0</v>
      </c>
      <c r="P88" s="12" t="str">
        <f t="shared" si="16"/>
        <v>Tríceps</v>
      </c>
      <c r="Q88" s="11">
        <f t="shared" si="16"/>
        <v>0</v>
      </c>
      <c r="R88" s="11" t="str">
        <f t="shared" si="16"/>
        <v>AnteBraço</v>
      </c>
      <c r="S88" s="11" t="str">
        <f t="shared" si="16"/>
        <v>Extensão cot. uni.</v>
      </c>
      <c r="T88" s="11" t="str">
        <f t="shared" si="16"/>
        <v xml:space="preserve">Glúteo </v>
      </c>
      <c r="U88" s="11">
        <f t="shared" si="16"/>
        <v>0</v>
      </c>
      <c r="V88" s="12" t="str">
        <f t="shared" si="16"/>
        <v xml:space="preserve">Abdutor </v>
      </c>
      <c r="W88" s="11">
        <f t="shared" si="16"/>
        <v>0</v>
      </c>
      <c r="X88" s="12" t="str">
        <f t="shared" si="16"/>
        <v xml:space="preserve">Adutor </v>
      </c>
      <c r="Y88" s="11">
        <f t="shared" si="16"/>
        <v>0</v>
      </c>
      <c r="Z88" s="12" t="str">
        <f t="shared" si="16"/>
        <v>Coxa (Ant)</v>
      </c>
      <c r="AA88" s="11" t="str">
        <f t="shared" si="16"/>
        <v>Avanço</v>
      </c>
      <c r="AB88" s="12" t="str">
        <f t="shared" si="16"/>
        <v>Coxa (Pos)</v>
      </c>
      <c r="AC88" s="11">
        <f t="shared" si="16"/>
        <v>0</v>
      </c>
      <c r="AD88" s="12" t="str">
        <f t="shared" si="16"/>
        <v>Perna</v>
      </c>
      <c r="AE88" s="11">
        <f t="shared" si="16"/>
        <v>0</v>
      </c>
      <c r="AF88" s="12" t="str">
        <f t="shared" si="16"/>
        <v>Abdominal</v>
      </c>
      <c r="AG88" s="11">
        <f t="shared" si="16"/>
        <v>0</v>
      </c>
    </row>
    <row r="89" spans="1:33" x14ac:dyDescent="0.25">
      <c r="A89" s="344"/>
      <c r="B89" s="11">
        <f t="shared" si="17"/>
        <v>0</v>
      </c>
      <c r="C89" s="11" t="str">
        <f t="shared" si="18"/>
        <v xml:space="preserve"> </v>
      </c>
      <c r="D89" s="11" t="str">
        <f t="shared" si="16"/>
        <v xml:space="preserve">Trapézio </v>
      </c>
      <c r="E89" s="11">
        <f t="shared" si="16"/>
        <v>0</v>
      </c>
      <c r="F89" s="11" t="str">
        <f t="shared" si="16"/>
        <v>Ombro (Cla/Acr)</v>
      </c>
      <c r="G89" s="11">
        <f t="shared" si="16"/>
        <v>0</v>
      </c>
      <c r="H89" s="12" t="str">
        <f t="shared" si="16"/>
        <v>Ombro (Esp)</v>
      </c>
      <c r="I89" s="11">
        <f t="shared" si="16"/>
        <v>0</v>
      </c>
      <c r="J89" s="12" t="str">
        <f t="shared" si="16"/>
        <v>Costa</v>
      </c>
      <c r="K89" s="11" t="str">
        <f t="shared" si="16"/>
        <v>Hiperextensão</v>
      </c>
      <c r="L89" s="12" t="str">
        <f t="shared" si="16"/>
        <v>Peito</v>
      </c>
      <c r="M89" s="11" t="str">
        <f t="shared" si="16"/>
        <v>Voador</v>
      </c>
      <c r="N89" s="12" t="str">
        <f t="shared" si="16"/>
        <v>Bíceps</v>
      </c>
      <c r="O89" s="11">
        <f t="shared" si="16"/>
        <v>0</v>
      </c>
      <c r="P89" s="12" t="str">
        <f t="shared" si="16"/>
        <v>Tríceps</v>
      </c>
      <c r="Q89" s="11">
        <f t="shared" si="16"/>
        <v>0</v>
      </c>
      <c r="R89" s="11" t="str">
        <f t="shared" si="16"/>
        <v>AnteBraço</v>
      </c>
      <c r="S89" s="11" t="str">
        <f t="shared" si="16"/>
        <v>Tríceps uni. Curvado</v>
      </c>
      <c r="T89" s="11" t="str">
        <f t="shared" si="16"/>
        <v xml:space="preserve">Glúteo </v>
      </c>
      <c r="U89" s="11">
        <f t="shared" si="16"/>
        <v>0</v>
      </c>
      <c r="V89" s="12" t="str">
        <f t="shared" si="16"/>
        <v xml:space="preserve">Abdutor </v>
      </c>
      <c r="W89" s="11">
        <f t="shared" si="16"/>
        <v>0</v>
      </c>
      <c r="X89" s="12" t="str">
        <f t="shared" si="16"/>
        <v xml:space="preserve">Adutor </v>
      </c>
      <c r="Y89" s="11">
        <f t="shared" si="16"/>
        <v>0</v>
      </c>
      <c r="Z89" s="12" t="str">
        <f t="shared" si="16"/>
        <v>Coxa (Ant)</v>
      </c>
      <c r="AA89" s="11">
        <f t="shared" si="16"/>
        <v>0</v>
      </c>
      <c r="AB89" s="12" t="str">
        <f t="shared" si="16"/>
        <v>Coxa (Pos)</v>
      </c>
      <c r="AC89" s="11">
        <f t="shared" si="16"/>
        <v>0</v>
      </c>
      <c r="AD89" s="12" t="str">
        <f t="shared" si="16"/>
        <v>Perna</v>
      </c>
      <c r="AE89" s="11">
        <f t="shared" si="16"/>
        <v>0</v>
      </c>
      <c r="AF89" s="12" t="str">
        <f t="shared" si="16"/>
        <v>Abdominal</v>
      </c>
      <c r="AG89" s="11">
        <f t="shared" si="16"/>
        <v>0</v>
      </c>
    </row>
    <row r="90" spans="1:33" x14ac:dyDescent="0.25">
      <c r="A90" s="344"/>
      <c r="B90" s="11">
        <f t="shared" si="17"/>
        <v>0</v>
      </c>
      <c r="C90" s="11" t="str">
        <f t="shared" si="18"/>
        <v xml:space="preserve"> </v>
      </c>
      <c r="D90" s="11" t="str">
        <f t="shared" si="16"/>
        <v xml:space="preserve">Trapézio </v>
      </c>
      <c r="E90" s="11">
        <f t="shared" si="16"/>
        <v>0</v>
      </c>
      <c r="F90" s="11" t="str">
        <f t="shared" si="16"/>
        <v>Ombro (Cla/Acr)</v>
      </c>
      <c r="G90" s="11">
        <f t="shared" si="16"/>
        <v>0</v>
      </c>
      <c r="H90" s="12" t="str">
        <f t="shared" si="16"/>
        <v>Ombro (Esp)</v>
      </c>
      <c r="I90" s="11">
        <f t="shared" si="16"/>
        <v>0</v>
      </c>
      <c r="J90" s="12" t="str">
        <f t="shared" si="16"/>
        <v>Costa</v>
      </c>
      <c r="K90" s="11">
        <f t="shared" si="16"/>
        <v>0</v>
      </c>
      <c r="L90" s="12" t="str">
        <f t="shared" si="16"/>
        <v>Peito</v>
      </c>
      <c r="M90" s="11" t="str">
        <f t="shared" si="16"/>
        <v>Paralelas</v>
      </c>
      <c r="N90" s="12" t="str">
        <f t="shared" si="16"/>
        <v>Bíceps</v>
      </c>
      <c r="O90" s="11">
        <f t="shared" si="16"/>
        <v>0</v>
      </c>
      <c r="P90" s="12" t="str">
        <f t="shared" si="16"/>
        <v>Tríceps</v>
      </c>
      <c r="Q90" s="11">
        <f t="shared" si="16"/>
        <v>0</v>
      </c>
      <c r="R90" s="11" t="str">
        <f t="shared" si="16"/>
        <v>AnteBraço</v>
      </c>
      <c r="S90" s="11">
        <f t="shared" si="16"/>
        <v>0</v>
      </c>
      <c r="T90" s="11" t="str">
        <f t="shared" si="16"/>
        <v xml:space="preserve">Glúteo </v>
      </c>
      <c r="U90" s="11">
        <f t="shared" si="16"/>
        <v>0</v>
      </c>
      <c r="V90" s="12" t="str">
        <f t="shared" si="16"/>
        <v xml:space="preserve">Abdutor </v>
      </c>
      <c r="W90" s="11">
        <f t="shared" si="16"/>
        <v>0</v>
      </c>
      <c r="X90" s="12" t="str">
        <f t="shared" si="16"/>
        <v xml:space="preserve">Adutor </v>
      </c>
      <c r="Y90" s="11">
        <f t="shared" si="16"/>
        <v>0</v>
      </c>
      <c r="Z90" s="12" t="str">
        <f t="shared" si="16"/>
        <v>Coxa (Ant)</v>
      </c>
      <c r="AA90" s="11">
        <f t="shared" si="16"/>
        <v>0</v>
      </c>
      <c r="AB90" s="12" t="str">
        <f t="shared" si="16"/>
        <v>Coxa (Pos)</v>
      </c>
      <c r="AC90" s="11">
        <f t="shared" si="16"/>
        <v>0</v>
      </c>
      <c r="AD90" s="12" t="str">
        <f t="shared" si="16"/>
        <v>Perna</v>
      </c>
      <c r="AE90" s="11">
        <f t="shared" si="16"/>
        <v>0</v>
      </c>
      <c r="AF90" s="12" t="str">
        <f t="shared" si="16"/>
        <v>Abdominal</v>
      </c>
      <c r="AG90" s="11">
        <f t="shared" si="16"/>
        <v>0</v>
      </c>
    </row>
    <row r="91" spans="1:33" x14ac:dyDescent="0.25">
      <c r="A91" s="344"/>
      <c r="B91" s="11">
        <f t="shared" si="17"/>
        <v>0</v>
      </c>
      <c r="C91" s="11" t="str">
        <f t="shared" si="18"/>
        <v xml:space="preserve"> </v>
      </c>
      <c r="D91" s="11" t="str">
        <f t="shared" si="16"/>
        <v xml:space="preserve">Trapézio </v>
      </c>
      <c r="E91" s="11">
        <f t="shared" si="16"/>
        <v>0</v>
      </c>
      <c r="F91" s="11" t="str">
        <f t="shared" si="16"/>
        <v>Ombro (Cla/Acr)</v>
      </c>
      <c r="G91" s="11">
        <f t="shared" si="16"/>
        <v>0</v>
      </c>
      <c r="H91" s="12" t="str">
        <f t="shared" si="16"/>
        <v>Ombro (Esp)</v>
      </c>
      <c r="I91" s="11">
        <f t="shared" si="16"/>
        <v>0</v>
      </c>
      <c r="J91" s="12" t="str">
        <f t="shared" si="16"/>
        <v>Costa</v>
      </c>
      <c r="K91" s="11">
        <f t="shared" si="16"/>
        <v>0</v>
      </c>
      <c r="L91" s="12" t="str">
        <f t="shared" si="16"/>
        <v>Peito</v>
      </c>
      <c r="M91" s="11">
        <f t="shared" si="16"/>
        <v>0</v>
      </c>
      <c r="N91" s="12" t="str">
        <f t="shared" si="16"/>
        <v>Bíceps</v>
      </c>
      <c r="O91" s="11">
        <f t="shared" si="16"/>
        <v>0</v>
      </c>
      <c r="P91" s="12" t="str">
        <f t="shared" si="16"/>
        <v>Tríceps</v>
      </c>
      <c r="Q91" s="11">
        <f t="shared" si="16"/>
        <v>0</v>
      </c>
      <c r="R91" s="11" t="str">
        <f t="shared" si="16"/>
        <v>AnteBraço</v>
      </c>
      <c r="S91" s="11">
        <f t="shared" si="16"/>
        <v>0</v>
      </c>
      <c r="T91" s="11" t="str">
        <f t="shared" si="16"/>
        <v xml:space="preserve">Glúteo </v>
      </c>
      <c r="U91" s="11">
        <f t="shared" si="16"/>
        <v>0</v>
      </c>
      <c r="V91" s="12" t="str">
        <f t="shared" si="16"/>
        <v xml:space="preserve">Abdutor </v>
      </c>
      <c r="W91" s="11">
        <f t="shared" si="16"/>
        <v>0</v>
      </c>
      <c r="X91" s="12" t="str">
        <f t="shared" si="16"/>
        <v xml:space="preserve">Adutor </v>
      </c>
      <c r="Y91" s="11">
        <f t="shared" si="16"/>
        <v>0</v>
      </c>
      <c r="Z91" s="12" t="str">
        <f t="shared" si="16"/>
        <v>Coxa (Ant)</v>
      </c>
      <c r="AA91" s="11">
        <f t="shared" si="16"/>
        <v>0</v>
      </c>
      <c r="AB91" s="12" t="str">
        <f t="shared" si="16"/>
        <v>Coxa (Pos)</v>
      </c>
      <c r="AC91" s="11">
        <f t="shared" si="16"/>
        <v>0</v>
      </c>
      <c r="AD91" s="12" t="str">
        <f t="shared" si="16"/>
        <v>Perna</v>
      </c>
      <c r="AE91" s="11">
        <f t="shared" si="16"/>
        <v>0</v>
      </c>
      <c r="AF91" s="12" t="str">
        <f t="shared" si="16"/>
        <v>Abdominal</v>
      </c>
      <c r="AG91" s="11">
        <f t="shared" si="16"/>
        <v>0</v>
      </c>
    </row>
    <row r="92" spans="1:33" x14ac:dyDescent="0.25">
      <c r="A92" s="344"/>
      <c r="B92" s="11">
        <f t="shared" si="17"/>
        <v>0</v>
      </c>
      <c r="C92" s="11" t="str">
        <f t="shared" si="18"/>
        <v xml:space="preserve"> </v>
      </c>
      <c r="D92" s="11" t="str">
        <f t="shared" si="16"/>
        <v xml:space="preserve">Trapézio </v>
      </c>
      <c r="E92" s="11">
        <f t="shared" si="16"/>
        <v>0</v>
      </c>
      <c r="F92" s="11" t="str">
        <f t="shared" si="16"/>
        <v>Ombro (Cla/Acr)</v>
      </c>
      <c r="G92" s="11">
        <f t="shared" si="16"/>
        <v>0</v>
      </c>
      <c r="H92" s="12" t="str">
        <f t="shared" si="16"/>
        <v>Ombro (Esp)</v>
      </c>
      <c r="I92" s="11">
        <f t="shared" si="16"/>
        <v>0</v>
      </c>
      <c r="J92" s="12" t="str">
        <f t="shared" si="16"/>
        <v>Costa</v>
      </c>
      <c r="K92" s="11">
        <f t="shared" si="16"/>
        <v>0</v>
      </c>
      <c r="L92" s="12" t="str">
        <f t="shared" si="16"/>
        <v>Peito</v>
      </c>
      <c r="M92" s="11">
        <f t="shared" si="16"/>
        <v>0</v>
      </c>
      <c r="N92" s="12" t="str">
        <f t="shared" si="16"/>
        <v>Bíceps</v>
      </c>
      <c r="O92" s="11">
        <f t="shared" si="16"/>
        <v>0</v>
      </c>
      <c r="P92" s="12" t="str">
        <f t="shared" si="16"/>
        <v>Tríceps</v>
      </c>
      <c r="Q92" s="11">
        <f t="shared" si="16"/>
        <v>0</v>
      </c>
      <c r="R92" s="11" t="str">
        <f t="shared" si="16"/>
        <v>AnteBraço</v>
      </c>
      <c r="S92" s="11">
        <f t="shared" ref="D92:AG100" si="19">S72</f>
        <v>0</v>
      </c>
      <c r="T92" s="11" t="str">
        <f t="shared" si="19"/>
        <v xml:space="preserve">Glúteo </v>
      </c>
      <c r="U92" s="11">
        <f t="shared" si="19"/>
        <v>0</v>
      </c>
      <c r="V92" s="12" t="str">
        <f t="shared" si="19"/>
        <v xml:space="preserve">Abdutor </v>
      </c>
      <c r="W92" s="11">
        <f t="shared" si="19"/>
        <v>0</v>
      </c>
      <c r="X92" s="12" t="str">
        <f t="shared" si="19"/>
        <v xml:space="preserve">Adutor </v>
      </c>
      <c r="Y92" s="11">
        <f t="shared" si="19"/>
        <v>0</v>
      </c>
      <c r="Z92" s="12" t="str">
        <f t="shared" si="19"/>
        <v>Coxa (Ant)</v>
      </c>
      <c r="AA92" s="11">
        <f t="shared" si="19"/>
        <v>0</v>
      </c>
      <c r="AB92" s="12" t="str">
        <f t="shared" si="19"/>
        <v>Coxa (Pos)</v>
      </c>
      <c r="AC92" s="11">
        <f t="shared" si="19"/>
        <v>0</v>
      </c>
      <c r="AD92" s="12" t="str">
        <f t="shared" si="19"/>
        <v>Perna</v>
      </c>
      <c r="AE92" s="11">
        <f t="shared" si="19"/>
        <v>0</v>
      </c>
      <c r="AF92" s="12" t="str">
        <f t="shared" si="19"/>
        <v>Abdominal</v>
      </c>
      <c r="AG92" s="11">
        <f t="shared" si="19"/>
        <v>0</v>
      </c>
    </row>
    <row r="93" spans="1:33" x14ac:dyDescent="0.25">
      <c r="A93" s="344"/>
      <c r="B93" s="11">
        <f t="shared" si="17"/>
        <v>0</v>
      </c>
      <c r="C93" s="11" t="str">
        <f t="shared" si="18"/>
        <v xml:space="preserve"> </v>
      </c>
      <c r="D93" s="11" t="str">
        <f t="shared" si="19"/>
        <v xml:space="preserve">Trapézio </v>
      </c>
      <c r="E93" s="11">
        <f t="shared" si="19"/>
        <v>0</v>
      </c>
      <c r="F93" s="11" t="str">
        <f t="shared" si="19"/>
        <v>Ombro (Cla/Acr)</v>
      </c>
      <c r="G93" s="11">
        <f t="shared" si="19"/>
        <v>0</v>
      </c>
      <c r="H93" s="12" t="str">
        <f t="shared" si="19"/>
        <v>Ombro (Esp)</v>
      </c>
      <c r="I93" s="11">
        <f t="shared" si="19"/>
        <v>0</v>
      </c>
      <c r="J93" s="12" t="str">
        <f t="shared" si="19"/>
        <v>Costa</v>
      </c>
      <c r="K93" s="11">
        <f t="shared" si="19"/>
        <v>0</v>
      </c>
      <c r="L93" s="12" t="str">
        <f t="shared" si="19"/>
        <v>Peito</v>
      </c>
      <c r="M93" s="11">
        <f t="shared" si="19"/>
        <v>0</v>
      </c>
      <c r="N93" s="12" t="str">
        <f t="shared" si="19"/>
        <v>Bíceps</v>
      </c>
      <c r="O93" s="11">
        <f t="shared" si="19"/>
        <v>0</v>
      </c>
      <c r="P93" s="12" t="str">
        <f t="shared" si="19"/>
        <v>Tríceps</v>
      </c>
      <c r="Q93" s="11">
        <f t="shared" si="19"/>
        <v>0</v>
      </c>
      <c r="R93" s="11" t="str">
        <f t="shared" si="19"/>
        <v>AnteBraço</v>
      </c>
      <c r="S93" s="11">
        <f t="shared" si="19"/>
        <v>0</v>
      </c>
      <c r="T93" s="11" t="str">
        <f t="shared" si="19"/>
        <v xml:space="preserve">Glúteo </v>
      </c>
      <c r="U93" s="11">
        <f t="shared" si="19"/>
        <v>0</v>
      </c>
      <c r="V93" s="12" t="str">
        <f t="shared" si="19"/>
        <v xml:space="preserve">Abdutor </v>
      </c>
      <c r="W93" s="11">
        <f t="shared" si="19"/>
        <v>0</v>
      </c>
      <c r="X93" s="12" t="str">
        <f t="shared" si="19"/>
        <v xml:space="preserve">Adutor </v>
      </c>
      <c r="Y93" s="11">
        <f t="shared" si="19"/>
        <v>0</v>
      </c>
      <c r="Z93" s="12" t="str">
        <f t="shared" si="19"/>
        <v>Coxa (Ant)</v>
      </c>
      <c r="AA93" s="11">
        <f t="shared" si="19"/>
        <v>0</v>
      </c>
      <c r="AB93" s="12" t="str">
        <f t="shared" si="19"/>
        <v>Coxa (Pos)</v>
      </c>
      <c r="AC93" s="11">
        <f t="shared" si="19"/>
        <v>0</v>
      </c>
      <c r="AD93" s="12" t="str">
        <f t="shared" si="19"/>
        <v>Perna</v>
      </c>
      <c r="AE93" s="11">
        <f t="shared" si="19"/>
        <v>0</v>
      </c>
      <c r="AF93" s="12" t="str">
        <f t="shared" si="19"/>
        <v>Abdominal</v>
      </c>
      <c r="AG93" s="11">
        <f t="shared" si="19"/>
        <v>0</v>
      </c>
    </row>
    <row r="94" spans="1:33" x14ac:dyDescent="0.25">
      <c r="A94" s="344"/>
      <c r="B94" s="11">
        <f t="shared" si="17"/>
        <v>0</v>
      </c>
      <c r="C94" s="11" t="str">
        <f t="shared" si="18"/>
        <v xml:space="preserve"> </v>
      </c>
      <c r="D94" s="11" t="str">
        <f t="shared" si="19"/>
        <v xml:space="preserve">Trapézio </v>
      </c>
      <c r="E94" s="11">
        <f t="shared" si="19"/>
        <v>0</v>
      </c>
      <c r="F94" s="11" t="str">
        <f t="shared" si="19"/>
        <v>Ombro (Cla/Acr)</v>
      </c>
      <c r="G94" s="11">
        <f t="shared" si="19"/>
        <v>0</v>
      </c>
      <c r="H94" s="12" t="str">
        <f t="shared" si="19"/>
        <v>Ombro (Esp)</v>
      </c>
      <c r="I94" s="11">
        <f t="shared" si="19"/>
        <v>0</v>
      </c>
      <c r="J94" s="12" t="str">
        <f t="shared" si="19"/>
        <v>Costa</v>
      </c>
      <c r="K94" s="11">
        <f t="shared" si="19"/>
        <v>0</v>
      </c>
      <c r="L94" s="12" t="str">
        <f t="shared" si="19"/>
        <v>Peito</v>
      </c>
      <c r="M94" s="11">
        <f t="shared" si="19"/>
        <v>0</v>
      </c>
      <c r="N94" s="12" t="str">
        <f t="shared" si="19"/>
        <v>Bíceps</v>
      </c>
      <c r="O94" s="11">
        <f t="shared" si="19"/>
        <v>0</v>
      </c>
      <c r="P94" s="12" t="str">
        <f t="shared" si="19"/>
        <v>Tríceps</v>
      </c>
      <c r="Q94" s="11">
        <f t="shared" si="19"/>
        <v>0</v>
      </c>
      <c r="R94" s="11" t="str">
        <f t="shared" si="19"/>
        <v>AnteBraço</v>
      </c>
      <c r="S94" s="11">
        <f t="shared" si="19"/>
        <v>0</v>
      </c>
      <c r="T94" s="11" t="str">
        <f t="shared" si="19"/>
        <v xml:space="preserve">Glúteo </v>
      </c>
      <c r="U94" s="11">
        <f t="shared" si="19"/>
        <v>0</v>
      </c>
      <c r="V94" s="12" t="str">
        <f t="shared" si="19"/>
        <v xml:space="preserve">Abdutor </v>
      </c>
      <c r="W94" s="11">
        <f t="shared" si="19"/>
        <v>0</v>
      </c>
      <c r="X94" s="12" t="str">
        <f t="shared" si="19"/>
        <v xml:space="preserve">Adutor </v>
      </c>
      <c r="Y94" s="11">
        <f t="shared" si="19"/>
        <v>0</v>
      </c>
      <c r="Z94" s="12" t="str">
        <f t="shared" si="19"/>
        <v>Coxa (Ant)</v>
      </c>
      <c r="AA94" s="11">
        <f t="shared" si="19"/>
        <v>0</v>
      </c>
      <c r="AB94" s="12" t="str">
        <f t="shared" si="19"/>
        <v>Coxa (Pos)</v>
      </c>
      <c r="AC94" s="11">
        <f t="shared" si="19"/>
        <v>0</v>
      </c>
      <c r="AD94" s="12" t="str">
        <f t="shared" si="19"/>
        <v>Perna</v>
      </c>
      <c r="AE94" s="11">
        <f t="shared" si="19"/>
        <v>0</v>
      </c>
      <c r="AF94" s="12" t="str">
        <f t="shared" si="19"/>
        <v>Abdominal</v>
      </c>
      <c r="AG94" s="11">
        <f t="shared" si="19"/>
        <v>0</v>
      </c>
    </row>
    <row r="95" spans="1:33" x14ac:dyDescent="0.25">
      <c r="A95" s="344"/>
      <c r="B95" s="11">
        <f t="shared" si="17"/>
        <v>0</v>
      </c>
      <c r="C95" s="11" t="str">
        <f t="shared" si="18"/>
        <v xml:space="preserve"> </v>
      </c>
      <c r="D95" s="11" t="str">
        <f t="shared" si="19"/>
        <v xml:space="preserve">Trapézio </v>
      </c>
      <c r="E95" s="11">
        <f t="shared" si="19"/>
        <v>0</v>
      </c>
      <c r="F95" s="11" t="str">
        <f t="shared" si="19"/>
        <v>Ombro (Cla/Acr)</v>
      </c>
      <c r="G95" s="11">
        <f t="shared" si="19"/>
        <v>0</v>
      </c>
      <c r="H95" s="12" t="str">
        <f t="shared" si="19"/>
        <v>Ombro (Esp)</v>
      </c>
      <c r="I95" s="11">
        <f t="shared" si="19"/>
        <v>0</v>
      </c>
      <c r="J95" s="12" t="str">
        <f t="shared" si="19"/>
        <v>Costa</v>
      </c>
      <c r="K95" s="11">
        <f t="shared" si="19"/>
        <v>0</v>
      </c>
      <c r="L95" s="12" t="str">
        <f t="shared" si="19"/>
        <v>Peito</v>
      </c>
      <c r="M95" s="11">
        <f t="shared" si="19"/>
        <v>0</v>
      </c>
      <c r="N95" s="12" t="str">
        <f t="shared" si="19"/>
        <v>Bíceps</v>
      </c>
      <c r="O95" s="11">
        <f t="shared" si="19"/>
        <v>0</v>
      </c>
      <c r="P95" s="12" t="str">
        <f t="shared" si="19"/>
        <v>Tríceps</v>
      </c>
      <c r="Q95" s="11">
        <f t="shared" si="19"/>
        <v>0</v>
      </c>
      <c r="R95" s="11" t="str">
        <f t="shared" si="19"/>
        <v>AnteBraço</v>
      </c>
      <c r="S95" s="11">
        <f t="shared" si="19"/>
        <v>0</v>
      </c>
      <c r="T95" s="11" t="str">
        <f t="shared" si="19"/>
        <v xml:space="preserve">Glúteo </v>
      </c>
      <c r="U95" s="11">
        <f t="shared" si="19"/>
        <v>0</v>
      </c>
      <c r="V95" s="12" t="str">
        <f t="shared" si="19"/>
        <v xml:space="preserve">Abdutor </v>
      </c>
      <c r="W95" s="11">
        <f t="shared" si="19"/>
        <v>0</v>
      </c>
      <c r="X95" s="12" t="str">
        <f t="shared" si="19"/>
        <v xml:space="preserve">Adutor </v>
      </c>
      <c r="Y95" s="11">
        <f t="shared" si="19"/>
        <v>0</v>
      </c>
      <c r="Z95" s="12" t="str">
        <f t="shared" si="19"/>
        <v>Coxa (Ant)</v>
      </c>
      <c r="AA95" s="11">
        <f t="shared" si="19"/>
        <v>0</v>
      </c>
      <c r="AB95" s="12" t="str">
        <f t="shared" si="19"/>
        <v>Coxa (Pos)</v>
      </c>
      <c r="AC95" s="11">
        <f t="shared" si="19"/>
        <v>0</v>
      </c>
      <c r="AD95" s="12" t="str">
        <f t="shared" si="19"/>
        <v>Perna</v>
      </c>
      <c r="AE95" s="11">
        <f t="shared" si="19"/>
        <v>0</v>
      </c>
      <c r="AF95" s="12" t="str">
        <f t="shared" si="19"/>
        <v>Abdominal</v>
      </c>
      <c r="AG95" s="11">
        <f t="shared" si="19"/>
        <v>0</v>
      </c>
    </row>
    <row r="96" spans="1:33" x14ac:dyDescent="0.25">
      <c r="A96" s="344"/>
      <c r="B96" s="11">
        <f t="shared" si="17"/>
        <v>0</v>
      </c>
      <c r="C96" s="11" t="str">
        <f t="shared" si="18"/>
        <v xml:space="preserve"> </v>
      </c>
      <c r="D96" s="11" t="str">
        <f t="shared" si="19"/>
        <v xml:space="preserve">Trapézio </v>
      </c>
      <c r="E96" s="11">
        <f t="shared" si="19"/>
        <v>0</v>
      </c>
      <c r="F96" s="11" t="str">
        <f t="shared" si="19"/>
        <v>Ombro (Cla/Acr)</v>
      </c>
      <c r="G96" s="11">
        <f t="shared" si="19"/>
        <v>0</v>
      </c>
      <c r="H96" s="12" t="str">
        <f t="shared" si="19"/>
        <v>Ombro (Esp)</v>
      </c>
      <c r="I96" s="11">
        <f t="shared" si="19"/>
        <v>0</v>
      </c>
      <c r="J96" s="12" t="str">
        <f t="shared" si="19"/>
        <v>Costa</v>
      </c>
      <c r="K96" s="11">
        <f t="shared" si="19"/>
        <v>0</v>
      </c>
      <c r="L96" s="12" t="str">
        <f t="shared" si="19"/>
        <v>Peito</v>
      </c>
      <c r="M96" s="11">
        <f t="shared" si="19"/>
        <v>0</v>
      </c>
      <c r="N96" s="12" t="str">
        <f t="shared" si="19"/>
        <v>Bíceps</v>
      </c>
      <c r="O96" s="11">
        <f t="shared" si="19"/>
        <v>0</v>
      </c>
      <c r="P96" s="12" t="str">
        <f t="shared" si="19"/>
        <v>Tríceps</v>
      </c>
      <c r="Q96" s="11">
        <f t="shared" si="19"/>
        <v>0</v>
      </c>
      <c r="R96" s="11" t="str">
        <f t="shared" si="19"/>
        <v>AnteBraço</v>
      </c>
      <c r="S96" s="11">
        <f t="shared" si="19"/>
        <v>0</v>
      </c>
      <c r="T96" s="11" t="str">
        <f t="shared" si="19"/>
        <v xml:space="preserve">Glúteo </v>
      </c>
      <c r="U96" s="11">
        <f t="shared" si="19"/>
        <v>0</v>
      </c>
      <c r="V96" s="12" t="str">
        <f t="shared" si="19"/>
        <v xml:space="preserve">Abdutor </v>
      </c>
      <c r="W96" s="11">
        <f t="shared" si="19"/>
        <v>0</v>
      </c>
      <c r="X96" s="12" t="str">
        <f t="shared" si="19"/>
        <v xml:space="preserve">Adutor </v>
      </c>
      <c r="Y96" s="11">
        <f t="shared" si="19"/>
        <v>0</v>
      </c>
      <c r="Z96" s="12" t="str">
        <f t="shared" si="19"/>
        <v>Coxa (Ant)</v>
      </c>
      <c r="AA96" s="11">
        <f t="shared" si="19"/>
        <v>0</v>
      </c>
      <c r="AB96" s="12" t="str">
        <f t="shared" si="19"/>
        <v>Coxa (Pos)</v>
      </c>
      <c r="AC96" s="11">
        <f t="shared" si="19"/>
        <v>0</v>
      </c>
      <c r="AD96" s="12" t="str">
        <f t="shared" si="19"/>
        <v>Perna</v>
      </c>
      <c r="AE96" s="11">
        <f t="shared" si="19"/>
        <v>0</v>
      </c>
      <c r="AF96" s="12" t="str">
        <f t="shared" si="19"/>
        <v>Abdominal</v>
      </c>
      <c r="AG96" s="11">
        <f t="shared" si="19"/>
        <v>0</v>
      </c>
    </row>
    <row r="97" spans="1:33" x14ac:dyDescent="0.25">
      <c r="A97" s="344"/>
      <c r="B97" s="11">
        <f t="shared" si="17"/>
        <v>0</v>
      </c>
      <c r="C97" s="11" t="str">
        <f t="shared" si="18"/>
        <v xml:space="preserve"> </v>
      </c>
      <c r="D97" s="11" t="str">
        <f t="shared" si="19"/>
        <v xml:space="preserve">Trapézio </v>
      </c>
      <c r="E97" s="11">
        <f t="shared" si="19"/>
        <v>0</v>
      </c>
      <c r="F97" s="11" t="str">
        <f t="shared" si="19"/>
        <v>Ombro (Cla/Acr)</v>
      </c>
      <c r="G97" s="11">
        <f t="shared" si="19"/>
        <v>0</v>
      </c>
      <c r="H97" s="12" t="str">
        <f t="shared" si="19"/>
        <v>Ombro (Esp)</v>
      </c>
      <c r="I97" s="11">
        <f t="shared" si="19"/>
        <v>0</v>
      </c>
      <c r="J97" s="12" t="str">
        <f t="shared" si="19"/>
        <v>Costa</v>
      </c>
      <c r="K97" s="11">
        <f t="shared" si="19"/>
        <v>0</v>
      </c>
      <c r="L97" s="12" t="str">
        <f t="shared" si="19"/>
        <v>Peito</v>
      </c>
      <c r="M97" s="11">
        <f t="shared" si="19"/>
        <v>0</v>
      </c>
      <c r="N97" s="12" t="str">
        <f t="shared" si="19"/>
        <v>Bíceps</v>
      </c>
      <c r="O97" s="11">
        <f t="shared" si="19"/>
        <v>0</v>
      </c>
      <c r="P97" s="12" t="str">
        <f t="shared" si="19"/>
        <v>Tríceps</v>
      </c>
      <c r="Q97" s="11">
        <f t="shared" si="19"/>
        <v>0</v>
      </c>
      <c r="R97" s="11" t="str">
        <f t="shared" si="19"/>
        <v>AnteBraço</v>
      </c>
      <c r="S97" s="11">
        <f t="shared" si="19"/>
        <v>0</v>
      </c>
      <c r="T97" s="11" t="str">
        <f t="shared" si="19"/>
        <v xml:space="preserve">Glúteo </v>
      </c>
      <c r="U97" s="11">
        <f t="shared" si="19"/>
        <v>0</v>
      </c>
      <c r="V97" s="12" t="str">
        <f t="shared" si="19"/>
        <v xml:space="preserve">Abdutor </v>
      </c>
      <c r="W97" s="11">
        <f t="shared" si="19"/>
        <v>0</v>
      </c>
      <c r="X97" s="12" t="str">
        <f t="shared" si="19"/>
        <v xml:space="preserve">Adutor </v>
      </c>
      <c r="Y97" s="11">
        <f t="shared" si="19"/>
        <v>0</v>
      </c>
      <c r="Z97" s="12" t="str">
        <f t="shared" si="19"/>
        <v>Coxa (Ant)</v>
      </c>
      <c r="AA97" s="11">
        <f t="shared" si="19"/>
        <v>0</v>
      </c>
      <c r="AB97" s="12" t="str">
        <f t="shared" si="19"/>
        <v>Coxa (Pos)</v>
      </c>
      <c r="AC97" s="11">
        <f t="shared" si="19"/>
        <v>0</v>
      </c>
      <c r="AD97" s="12" t="str">
        <f t="shared" si="19"/>
        <v>Perna</v>
      </c>
      <c r="AE97" s="11">
        <f t="shared" si="19"/>
        <v>0</v>
      </c>
      <c r="AF97" s="12" t="str">
        <f t="shared" si="19"/>
        <v>Abdominal</v>
      </c>
      <c r="AG97" s="11">
        <f t="shared" si="19"/>
        <v>0</v>
      </c>
    </row>
    <row r="98" spans="1:33" x14ac:dyDescent="0.25">
      <c r="A98" s="344"/>
      <c r="B98" s="11">
        <f t="shared" si="17"/>
        <v>0</v>
      </c>
      <c r="C98" s="11" t="str">
        <f t="shared" si="18"/>
        <v xml:space="preserve"> </v>
      </c>
      <c r="D98" s="11" t="str">
        <f t="shared" si="19"/>
        <v xml:space="preserve">Trapézio </v>
      </c>
      <c r="E98" s="11">
        <f t="shared" si="19"/>
        <v>0</v>
      </c>
      <c r="F98" s="11" t="str">
        <f t="shared" si="19"/>
        <v>Ombro (Cla/Acr)</v>
      </c>
      <c r="G98" s="11">
        <f t="shared" si="19"/>
        <v>0</v>
      </c>
      <c r="H98" s="12" t="str">
        <f t="shared" si="19"/>
        <v>Ombro (Esp)</v>
      </c>
      <c r="I98" s="11">
        <f t="shared" si="19"/>
        <v>0</v>
      </c>
      <c r="J98" s="12" t="str">
        <f t="shared" si="19"/>
        <v>Costa</v>
      </c>
      <c r="K98" s="11">
        <f t="shared" si="19"/>
        <v>0</v>
      </c>
      <c r="L98" s="12" t="str">
        <f t="shared" si="19"/>
        <v>Peito</v>
      </c>
      <c r="M98" s="11">
        <f t="shared" si="19"/>
        <v>0</v>
      </c>
      <c r="N98" s="12" t="str">
        <f t="shared" si="19"/>
        <v>Bíceps</v>
      </c>
      <c r="O98" s="11">
        <f t="shared" si="19"/>
        <v>0</v>
      </c>
      <c r="P98" s="12" t="str">
        <f t="shared" si="19"/>
        <v>Tríceps</v>
      </c>
      <c r="Q98" s="11">
        <f t="shared" si="19"/>
        <v>0</v>
      </c>
      <c r="R98" s="11" t="str">
        <f t="shared" si="19"/>
        <v>AnteBraço</v>
      </c>
      <c r="S98" s="11">
        <f t="shared" si="19"/>
        <v>0</v>
      </c>
      <c r="T98" s="11" t="str">
        <f t="shared" si="19"/>
        <v xml:space="preserve">Glúteo </v>
      </c>
      <c r="U98" s="11">
        <f t="shared" si="19"/>
        <v>0</v>
      </c>
      <c r="V98" s="12" t="str">
        <f t="shared" si="19"/>
        <v xml:space="preserve">Abdutor </v>
      </c>
      <c r="W98" s="11">
        <f t="shared" si="19"/>
        <v>0</v>
      </c>
      <c r="X98" s="12" t="str">
        <f t="shared" si="19"/>
        <v xml:space="preserve">Adutor </v>
      </c>
      <c r="Y98" s="11">
        <f t="shared" si="19"/>
        <v>0</v>
      </c>
      <c r="Z98" s="12" t="str">
        <f t="shared" si="19"/>
        <v>Coxa (Ant)</v>
      </c>
      <c r="AA98" s="11">
        <f t="shared" si="19"/>
        <v>0</v>
      </c>
      <c r="AB98" s="12" t="str">
        <f t="shared" si="19"/>
        <v>Coxa (Pos)</v>
      </c>
      <c r="AC98" s="11">
        <f t="shared" si="19"/>
        <v>0</v>
      </c>
      <c r="AD98" s="12" t="str">
        <f t="shared" si="19"/>
        <v>Perna</v>
      </c>
      <c r="AE98" s="11">
        <f t="shared" si="19"/>
        <v>0</v>
      </c>
      <c r="AF98" s="12" t="str">
        <f t="shared" si="19"/>
        <v>Abdominal</v>
      </c>
      <c r="AG98" s="11">
        <f t="shared" si="19"/>
        <v>0</v>
      </c>
    </row>
    <row r="99" spans="1:33" x14ac:dyDescent="0.25">
      <c r="A99" s="344"/>
      <c r="B99" s="11">
        <f t="shared" si="17"/>
        <v>0</v>
      </c>
      <c r="C99" s="11" t="str">
        <f t="shared" si="18"/>
        <v xml:space="preserve"> </v>
      </c>
      <c r="D99" s="11" t="str">
        <f t="shared" si="19"/>
        <v xml:space="preserve">Trapézio </v>
      </c>
      <c r="E99" s="11">
        <f t="shared" si="19"/>
        <v>0</v>
      </c>
      <c r="F99" s="11" t="str">
        <f t="shared" si="19"/>
        <v>Ombro (Cla/Acr)</v>
      </c>
      <c r="G99" s="11">
        <f t="shared" si="19"/>
        <v>0</v>
      </c>
      <c r="H99" s="12" t="str">
        <f t="shared" si="19"/>
        <v>Ombro (Esp)</v>
      </c>
      <c r="I99" s="11">
        <f t="shared" si="19"/>
        <v>0</v>
      </c>
      <c r="J99" s="12" t="str">
        <f t="shared" si="19"/>
        <v>Costa</v>
      </c>
      <c r="K99" s="11">
        <f t="shared" si="19"/>
        <v>0</v>
      </c>
      <c r="L99" s="12" t="str">
        <f t="shared" si="19"/>
        <v>Peito</v>
      </c>
      <c r="M99" s="11">
        <f t="shared" si="19"/>
        <v>0</v>
      </c>
      <c r="N99" s="12" t="str">
        <f t="shared" si="19"/>
        <v>Bíceps</v>
      </c>
      <c r="O99" s="11">
        <f t="shared" si="19"/>
        <v>0</v>
      </c>
      <c r="P99" s="12" t="str">
        <f t="shared" si="19"/>
        <v>Tríceps</v>
      </c>
      <c r="Q99" s="11">
        <f t="shared" si="19"/>
        <v>0</v>
      </c>
      <c r="R99" s="11" t="str">
        <f t="shared" si="19"/>
        <v>AnteBraço</v>
      </c>
      <c r="S99" s="11">
        <f t="shared" si="19"/>
        <v>0</v>
      </c>
      <c r="T99" s="11" t="str">
        <f t="shared" si="19"/>
        <v xml:space="preserve">Glúteo </v>
      </c>
      <c r="U99" s="11">
        <f t="shared" si="19"/>
        <v>0</v>
      </c>
      <c r="V99" s="12" t="str">
        <f t="shared" si="19"/>
        <v xml:space="preserve">Abdutor </v>
      </c>
      <c r="W99" s="11">
        <f t="shared" si="19"/>
        <v>0</v>
      </c>
      <c r="X99" s="12" t="str">
        <f t="shared" si="19"/>
        <v xml:space="preserve">Adutor </v>
      </c>
      <c r="Y99" s="11">
        <f t="shared" si="19"/>
        <v>0</v>
      </c>
      <c r="Z99" s="12" t="str">
        <f t="shared" si="19"/>
        <v>Coxa (Ant)</v>
      </c>
      <c r="AA99" s="11">
        <f t="shared" si="19"/>
        <v>0</v>
      </c>
      <c r="AB99" s="12" t="str">
        <f t="shared" si="19"/>
        <v>Coxa (Pos)</v>
      </c>
      <c r="AC99" s="11">
        <f t="shared" si="19"/>
        <v>0</v>
      </c>
      <c r="AD99" s="12" t="str">
        <f t="shared" si="19"/>
        <v>Perna</v>
      </c>
      <c r="AE99" s="11">
        <f t="shared" si="19"/>
        <v>0</v>
      </c>
      <c r="AF99" s="12" t="str">
        <f t="shared" si="19"/>
        <v>Abdominal</v>
      </c>
      <c r="AG99" s="11">
        <f t="shared" si="19"/>
        <v>0</v>
      </c>
    </row>
    <row r="100" spans="1:33" x14ac:dyDescent="0.25">
      <c r="A100" s="344"/>
      <c r="B100" s="11">
        <f t="shared" si="17"/>
        <v>0</v>
      </c>
      <c r="C100" s="11" t="str">
        <f t="shared" si="18"/>
        <v xml:space="preserve"> </v>
      </c>
      <c r="D100" s="11" t="str">
        <f t="shared" si="19"/>
        <v xml:space="preserve">Trapézio </v>
      </c>
      <c r="E100" s="11">
        <f t="shared" si="19"/>
        <v>0</v>
      </c>
      <c r="F100" s="11" t="str">
        <f t="shared" si="19"/>
        <v>Ombro (Cla/Acr)</v>
      </c>
      <c r="G100" s="11">
        <f t="shared" si="19"/>
        <v>0</v>
      </c>
      <c r="H100" s="12" t="str">
        <f t="shared" si="19"/>
        <v>Ombro (Esp)</v>
      </c>
      <c r="I100" s="11">
        <f t="shared" si="19"/>
        <v>0</v>
      </c>
      <c r="J100" s="12" t="str">
        <f t="shared" si="19"/>
        <v>Costa</v>
      </c>
      <c r="K100" s="11">
        <f t="shared" si="19"/>
        <v>0</v>
      </c>
      <c r="L100" s="12" t="str">
        <f t="shared" si="19"/>
        <v>Peito</v>
      </c>
      <c r="M100" s="11">
        <f t="shared" si="19"/>
        <v>0</v>
      </c>
      <c r="N100" s="12" t="str">
        <f t="shared" si="19"/>
        <v>Bíceps</v>
      </c>
      <c r="O100" s="11">
        <f t="shared" si="19"/>
        <v>0</v>
      </c>
      <c r="P100" s="12" t="str">
        <f t="shared" si="19"/>
        <v>Tríceps</v>
      </c>
      <c r="Q100" s="11">
        <f t="shared" si="19"/>
        <v>0</v>
      </c>
      <c r="R100" s="11" t="str">
        <f t="shared" si="19"/>
        <v>AnteBraço</v>
      </c>
      <c r="S100" s="11">
        <f t="shared" si="19"/>
        <v>0</v>
      </c>
      <c r="T100" s="11" t="str">
        <f t="shared" si="19"/>
        <v xml:space="preserve">Glúteo </v>
      </c>
      <c r="U100" s="11">
        <f t="shared" si="19"/>
        <v>0</v>
      </c>
      <c r="V100" s="12" t="str">
        <f t="shared" si="19"/>
        <v xml:space="preserve">Abdutor </v>
      </c>
      <c r="W100" s="11">
        <f t="shared" si="19"/>
        <v>0</v>
      </c>
      <c r="X100" s="12" t="str">
        <f t="shared" si="19"/>
        <v xml:space="preserve">Adutor </v>
      </c>
      <c r="Y100" s="11">
        <f t="shared" si="19"/>
        <v>0</v>
      </c>
      <c r="Z100" s="12" t="str">
        <f t="shared" si="19"/>
        <v>Coxa (Ant)</v>
      </c>
      <c r="AA100" s="11">
        <f t="shared" si="19"/>
        <v>0</v>
      </c>
      <c r="AB100" s="12" t="str">
        <f t="shared" si="19"/>
        <v>Coxa (Pos)</v>
      </c>
      <c r="AC100" s="11">
        <f t="shared" si="19"/>
        <v>0</v>
      </c>
      <c r="AD100" s="12" t="str">
        <f t="shared" si="19"/>
        <v>Perna</v>
      </c>
      <c r="AE100" s="11">
        <f t="shared" si="19"/>
        <v>0</v>
      </c>
      <c r="AF100" s="12" t="str">
        <f t="shared" si="19"/>
        <v>Abdominal</v>
      </c>
      <c r="AG100" s="11">
        <f t="shared" si="19"/>
        <v>0</v>
      </c>
    </row>
    <row r="101" spans="1:3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:33" x14ac:dyDescent="0.25">
      <c r="A102" s="11" t="s">
        <v>40</v>
      </c>
      <c r="B102" s="11" t="s">
        <v>41</v>
      </c>
      <c r="C102" s="11"/>
      <c r="D102" s="341" t="str">
        <f>D82</f>
        <v xml:space="preserve">Trapézio </v>
      </c>
      <c r="E102" s="341"/>
      <c r="F102" s="341" t="str">
        <f>F82</f>
        <v>Ombro (Cla/Acr)</v>
      </c>
      <c r="G102" s="341"/>
      <c r="H102" s="341" t="str">
        <f>H82</f>
        <v>Ombro (Esp)</v>
      </c>
      <c r="I102" s="341"/>
      <c r="J102" s="341" t="str">
        <f>J82</f>
        <v>Costa</v>
      </c>
      <c r="K102" s="341"/>
      <c r="L102" s="341" t="str">
        <f>L82</f>
        <v>Peito</v>
      </c>
      <c r="M102" s="341"/>
      <c r="N102" s="341" t="str">
        <f>N82</f>
        <v>Bíceps</v>
      </c>
      <c r="O102" s="341"/>
      <c r="P102" s="341" t="str">
        <f>P82</f>
        <v>Tríceps</v>
      </c>
      <c r="Q102" s="341"/>
      <c r="R102" s="341" t="str">
        <f>R82</f>
        <v>AnteBraço</v>
      </c>
      <c r="S102" s="341"/>
      <c r="T102" s="341" t="str">
        <f>T82</f>
        <v xml:space="preserve">Glúteo </v>
      </c>
      <c r="U102" s="341"/>
      <c r="V102" s="341" t="str">
        <f>V82</f>
        <v xml:space="preserve">Abdutor </v>
      </c>
      <c r="W102" s="341"/>
      <c r="X102" s="341" t="str">
        <f>X82</f>
        <v xml:space="preserve">Adutor </v>
      </c>
      <c r="Y102" s="341"/>
      <c r="Z102" s="341" t="str">
        <f>Z82</f>
        <v>Coxa (Ant)</v>
      </c>
      <c r="AA102" s="341"/>
      <c r="AB102" s="341" t="str">
        <f>AB82</f>
        <v>Coxa (Pos)</v>
      </c>
      <c r="AC102" s="341"/>
      <c r="AD102" s="341" t="str">
        <f>AD82</f>
        <v>Perna</v>
      </c>
      <c r="AE102" s="341"/>
      <c r="AF102" s="341" t="str">
        <f>AF82</f>
        <v>Abdominal</v>
      </c>
      <c r="AG102" s="341"/>
    </row>
    <row r="103" spans="1:33" x14ac:dyDescent="0.25">
      <c r="A103" s="11"/>
      <c r="B103" s="343">
        <f>Planilha!D220</f>
        <v>0</v>
      </c>
      <c r="C103" s="343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</row>
    <row r="104" spans="1:33" x14ac:dyDescent="0.25">
      <c r="A104" s="344">
        <v>6</v>
      </c>
      <c r="B104" s="11">
        <f>B103</f>
        <v>0</v>
      </c>
      <c r="C104" s="11" t="str">
        <f>IF(AND(B104=D104),E104,IF(AND(B104=F104),G104,IF(AND(B104=H104),I104,IF(AND(B104=J104),K104,IF(AND(B104=L104),M104,IF(AND(B104=N104),O104,IF(AND(B104=P104),Q104,IF(AND(B104=R104),S104,IF(AND(B104=T104),U104,IF(AND(B104=V104),W104,IF(AND(B104=X104),Y104,IF(AND(B104=Z104),AA104,IF(AND(B104=AB104),AC104,IF(AND(B104=AD104),AE104,IF(AND(B104=AF104),AG104," ")))))))))))))))</f>
        <v xml:space="preserve"> </v>
      </c>
      <c r="D104" s="11" t="str">
        <f t="shared" ref="D104:AG112" si="20">D84</f>
        <v xml:space="preserve">Trapézio </v>
      </c>
      <c r="E104" s="11" t="str">
        <f t="shared" si="20"/>
        <v>Elevação de ombros</v>
      </c>
      <c r="F104" s="11" t="str">
        <f t="shared" si="20"/>
        <v>Ombro (Cla/Acr)</v>
      </c>
      <c r="G104" s="11" t="str">
        <f t="shared" si="20"/>
        <v>Desenvolvimento</v>
      </c>
      <c r="H104" s="12" t="str">
        <f t="shared" si="20"/>
        <v>Ombro (Esp)</v>
      </c>
      <c r="I104" s="11" t="str">
        <f t="shared" si="20"/>
        <v>Voador inv.</v>
      </c>
      <c r="J104" s="12" t="str">
        <f t="shared" si="20"/>
        <v>Costa</v>
      </c>
      <c r="K104" s="11" t="str">
        <f t="shared" si="20"/>
        <v>Puxada à frente</v>
      </c>
      <c r="L104" s="12" t="str">
        <f t="shared" si="20"/>
        <v>Peito</v>
      </c>
      <c r="M104" s="11" t="str">
        <f t="shared" si="20"/>
        <v>Supino</v>
      </c>
      <c r="N104" s="12" t="str">
        <f t="shared" si="20"/>
        <v>Bíceps</v>
      </c>
      <c r="O104" s="11" t="str">
        <f t="shared" si="20"/>
        <v>Rosca direta</v>
      </c>
      <c r="P104" s="12" t="str">
        <f t="shared" si="20"/>
        <v>Tríceps</v>
      </c>
      <c r="Q104" s="11" t="str">
        <f t="shared" si="20"/>
        <v>Rosca testa</v>
      </c>
      <c r="R104" s="11" t="str">
        <f t="shared" si="20"/>
        <v>AnteBraço</v>
      </c>
      <c r="S104" s="11" t="str">
        <f t="shared" si="20"/>
        <v>Rosca punho</v>
      </c>
      <c r="T104" s="11" t="str">
        <f t="shared" si="20"/>
        <v xml:space="preserve">Glúteo </v>
      </c>
      <c r="U104" s="11" t="str">
        <f t="shared" si="20"/>
        <v>Glúteo em pé</v>
      </c>
      <c r="V104" s="12" t="str">
        <f t="shared" si="20"/>
        <v xml:space="preserve">Abdutor </v>
      </c>
      <c r="W104" s="11" t="str">
        <f t="shared" si="20"/>
        <v>Abdutor maq.</v>
      </c>
      <c r="X104" s="12" t="str">
        <f t="shared" si="20"/>
        <v xml:space="preserve">Adutor </v>
      </c>
      <c r="Y104" s="11" t="str">
        <f t="shared" si="20"/>
        <v>Adutor maq</v>
      </c>
      <c r="Z104" s="12" t="str">
        <f t="shared" si="20"/>
        <v>Coxa (Ant)</v>
      </c>
      <c r="AA104" s="11" t="str">
        <f t="shared" si="20"/>
        <v>Agachamento</v>
      </c>
      <c r="AB104" s="12" t="str">
        <f t="shared" si="20"/>
        <v>Coxa (Pos)</v>
      </c>
      <c r="AC104" s="11" t="str">
        <f t="shared" si="20"/>
        <v>Stiff</v>
      </c>
      <c r="AD104" s="12" t="str">
        <f t="shared" si="20"/>
        <v>Perna</v>
      </c>
      <c r="AE104" s="11" t="str">
        <f t="shared" si="20"/>
        <v>Gêmeos em pé</v>
      </c>
      <c r="AF104" s="12" t="str">
        <f t="shared" si="20"/>
        <v>Abdominal</v>
      </c>
      <c r="AG104" s="11" t="str">
        <f t="shared" si="20"/>
        <v>Elevação de pernas</v>
      </c>
    </row>
    <row r="105" spans="1:33" x14ac:dyDescent="0.25">
      <c r="A105" s="344"/>
      <c r="B105" s="11">
        <f t="shared" ref="B105:B120" si="21">B104</f>
        <v>0</v>
      </c>
      <c r="C105" s="11" t="str">
        <f t="shared" ref="C105:C120" si="22">IF(AND(B105=D105),E105,IF(AND(B105=F105),G105,IF(AND(B105=H105),I105,IF(AND(B105=J105),K105,IF(AND(B105=L105),M105,IF(AND(B105=N105),O105,IF(AND(B105=P105),Q105,IF(AND(B105=R105),S105,IF(AND(B105=T105),U105,IF(AND(B105=V105),W105,IF(AND(B105=X105),Y105,IF(AND(B105=Z105),AA105,IF(AND(B105=AB105),AC105,IF(AND(B105=AD105),AE105,IF(AND(B105=AF105),AG105," ")))))))))))))))</f>
        <v xml:space="preserve"> </v>
      </c>
      <c r="D105" s="11" t="str">
        <f t="shared" si="20"/>
        <v xml:space="preserve">Trapézio </v>
      </c>
      <c r="E105" s="11" t="str">
        <f t="shared" si="20"/>
        <v>Remada alta</v>
      </c>
      <c r="F105" s="11" t="str">
        <f t="shared" si="20"/>
        <v>Ombro (Cla/Acr)</v>
      </c>
      <c r="G105" s="11" t="str">
        <f t="shared" si="20"/>
        <v>Levantamento lateral</v>
      </c>
      <c r="H105" s="12" t="str">
        <f t="shared" si="20"/>
        <v>Ombro (Esp)</v>
      </c>
      <c r="I105" s="11" t="str">
        <f t="shared" si="20"/>
        <v>Crucifixo inv.</v>
      </c>
      <c r="J105" s="12" t="str">
        <f t="shared" si="20"/>
        <v>Costa</v>
      </c>
      <c r="K105" s="11" t="str">
        <f t="shared" si="20"/>
        <v>Remada sentada</v>
      </c>
      <c r="L105" s="12" t="str">
        <f t="shared" si="20"/>
        <v>Peito</v>
      </c>
      <c r="M105" s="11" t="str">
        <f t="shared" si="20"/>
        <v>Supino inclinado</v>
      </c>
      <c r="N105" s="12" t="str">
        <f t="shared" si="20"/>
        <v>Bíceps</v>
      </c>
      <c r="O105" s="11" t="str">
        <f t="shared" si="20"/>
        <v>Rosca alternada</v>
      </c>
      <c r="P105" s="12" t="str">
        <f t="shared" si="20"/>
        <v>Tríceps</v>
      </c>
      <c r="Q105" s="11" t="str">
        <f t="shared" si="20"/>
        <v>Rosca francesa</v>
      </c>
      <c r="R105" s="11" t="str">
        <f t="shared" si="20"/>
        <v>AnteBraço</v>
      </c>
      <c r="S105" s="11" t="str">
        <f t="shared" si="20"/>
        <v>Rosca punho inv.</v>
      </c>
      <c r="T105" s="11" t="str">
        <f t="shared" si="20"/>
        <v xml:space="preserve">Glúteo </v>
      </c>
      <c r="U105" s="11" t="str">
        <f t="shared" si="20"/>
        <v>Glúteo 4 apoios</v>
      </c>
      <c r="V105" s="12" t="str">
        <f t="shared" si="20"/>
        <v xml:space="preserve">Abdutor </v>
      </c>
      <c r="W105" s="11" t="str">
        <f t="shared" si="20"/>
        <v>Abdutor apo.</v>
      </c>
      <c r="X105" s="12" t="str">
        <f t="shared" si="20"/>
        <v xml:space="preserve">Adutor </v>
      </c>
      <c r="Y105" s="11" t="str">
        <f t="shared" si="20"/>
        <v>Adutor apo.</v>
      </c>
      <c r="Z105" s="12" t="str">
        <f t="shared" si="20"/>
        <v>Coxa (Ant)</v>
      </c>
      <c r="AA105" s="11" t="str">
        <f t="shared" si="20"/>
        <v>Agachamento hack</v>
      </c>
      <c r="AB105" s="12" t="str">
        <f t="shared" si="20"/>
        <v>Coxa (Pos)</v>
      </c>
      <c r="AC105" s="11" t="str">
        <f t="shared" si="20"/>
        <v>Flexão de perna</v>
      </c>
      <c r="AD105" s="12" t="str">
        <f t="shared" si="20"/>
        <v>Perna</v>
      </c>
      <c r="AE105" s="11" t="str">
        <f t="shared" si="20"/>
        <v>Gêmeos sentado</v>
      </c>
      <c r="AF105" s="12" t="str">
        <f t="shared" si="20"/>
        <v>Abdominal</v>
      </c>
      <c r="AG105" s="11" t="str">
        <f t="shared" si="20"/>
        <v>Supra-abdominal</v>
      </c>
    </row>
    <row r="106" spans="1:33" x14ac:dyDescent="0.25">
      <c r="A106" s="344"/>
      <c r="B106" s="11">
        <f t="shared" si="21"/>
        <v>0</v>
      </c>
      <c r="C106" s="11" t="str">
        <f t="shared" si="22"/>
        <v xml:space="preserve"> </v>
      </c>
      <c r="D106" s="11" t="str">
        <f t="shared" si="20"/>
        <v xml:space="preserve">Trapézio </v>
      </c>
      <c r="E106" s="11">
        <f t="shared" si="20"/>
        <v>0</v>
      </c>
      <c r="F106" s="11" t="str">
        <f t="shared" si="20"/>
        <v>Ombro (Cla/Acr)</v>
      </c>
      <c r="G106" s="11" t="str">
        <f t="shared" si="20"/>
        <v>Elevação frontal</v>
      </c>
      <c r="H106" s="12" t="str">
        <f t="shared" si="20"/>
        <v>Ombro (Esp)</v>
      </c>
      <c r="I106" s="11">
        <f t="shared" si="20"/>
        <v>0</v>
      </c>
      <c r="J106" s="12" t="str">
        <f t="shared" si="20"/>
        <v>Costa</v>
      </c>
      <c r="K106" s="11" t="str">
        <f t="shared" si="20"/>
        <v>Remada unilteral</v>
      </c>
      <c r="L106" s="12" t="str">
        <f t="shared" si="20"/>
        <v>Peito</v>
      </c>
      <c r="M106" s="11" t="str">
        <f t="shared" si="20"/>
        <v>Supino declinado</v>
      </c>
      <c r="N106" s="12" t="str">
        <f t="shared" si="20"/>
        <v>Bíceps</v>
      </c>
      <c r="O106" s="11" t="str">
        <f t="shared" si="20"/>
        <v>Rosca concentrada</v>
      </c>
      <c r="P106" s="12" t="str">
        <f t="shared" si="20"/>
        <v>Tríceps</v>
      </c>
      <c r="Q106" s="11" t="str">
        <f t="shared" si="20"/>
        <v>Extensão de cotovelo (cabo)</v>
      </c>
      <c r="R106" s="11" t="str">
        <f t="shared" si="20"/>
        <v>AnteBraço</v>
      </c>
      <c r="S106" s="11" t="str">
        <f t="shared" si="20"/>
        <v>Rosca direta peg. pro.</v>
      </c>
      <c r="T106" s="11" t="str">
        <f t="shared" si="20"/>
        <v xml:space="preserve">Glúteo </v>
      </c>
      <c r="U106" s="11">
        <f t="shared" si="20"/>
        <v>0</v>
      </c>
      <c r="V106" s="12" t="str">
        <f t="shared" si="20"/>
        <v xml:space="preserve">Abdutor </v>
      </c>
      <c r="W106" s="11" t="str">
        <f t="shared" si="20"/>
        <v>Abdutor cabo</v>
      </c>
      <c r="X106" s="12" t="str">
        <f t="shared" si="20"/>
        <v xml:space="preserve">Adutor </v>
      </c>
      <c r="Y106" s="11" t="str">
        <f t="shared" si="20"/>
        <v>Adutor cabo</v>
      </c>
      <c r="Z106" s="12" t="str">
        <f t="shared" si="20"/>
        <v>Coxa (Ant)</v>
      </c>
      <c r="AA106" s="11" t="str">
        <f t="shared" si="20"/>
        <v>Extensão de perna</v>
      </c>
      <c r="AB106" s="12" t="str">
        <f t="shared" si="20"/>
        <v>Coxa (Pos)</v>
      </c>
      <c r="AC106" s="11" t="str">
        <f t="shared" si="20"/>
        <v>Flexora em pé</v>
      </c>
      <c r="AD106" s="12" t="str">
        <f t="shared" si="20"/>
        <v>Perna</v>
      </c>
      <c r="AE106" s="11" t="str">
        <f t="shared" si="20"/>
        <v>Burrinho maq.</v>
      </c>
      <c r="AF106" s="12" t="str">
        <f t="shared" si="20"/>
        <v>Abdominal</v>
      </c>
      <c r="AG106" s="11" t="str">
        <f t="shared" si="20"/>
        <v>Flexão lateral</v>
      </c>
    </row>
    <row r="107" spans="1:33" x14ac:dyDescent="0.25">
      <c r="A107" s="344"/>
      <c r="B107" s="11">
        <f t="shared" si="21"/>
        <v>0</v>
      </c>
      <c r="C107" s="11" t="str">
        <f t="shared" si="22"/>
        <v xml:space="preserve"> </v>
      </c>
      <c r="D107" s="11" t="str">
        <f t="shared" si="20"/>
        <v xml:space="preserve">Trapézio </v>
      </c>
      <c r="E107" s="11">
        <f t="shared" si="20"/>
        <v>0</v>
      </c>
      <c r="F107" s="11" t="str">
        <f t="shared" si="20"/>
        <v>Ombro (Cla/Acr)</v>
      </c>
      <c r="G107" s="11">
        <f t="shared" si="20"/>
        <v>0</v>
      </c>
      <c r="H107" s="12" t="str">
        <f t="shared" si="20"/>
        <v>Ombro (Esp)</v>
      </c>
      <c r="I107" s="11">
        <f t="shared" si="20"/>
        <v>0</v>
      </c>
      <c r="J107" s="12" t="str">
        <f t="shared" si="20"/>
        <v>Costa</v>
      </c>
      <c r="K107" s="11" t="str">
        <f t="shared" si="20"/>
        <v>Remada curvada</v>
      </c>
      <c r="L107" s="12" t="str">
        <f t="shared" si="20"/>
        <v>Peito</v>
      </c>
      <c r="M107" s="11" t="str">
        <f t="shared" si="20"/>
        <v>Crucifixo</v>
      </c>
      <c r="N107" s="12" t="str">
        <f t="shared" si="20"/>
        <v>Bíceps</v>
      </c>
      <c r="O107" s="11" t="str">
        <f t="shared" si="20"/>
        <v>Rosca scott</v>
      </c>
      <c r="P107" s="12" t="str">
        <f t="shared" si="20"/>
        <v>Tríceps</v>
      </c>
      <c r="Q107" s="11">
        <f t="shared" si="20"/>
        <v>0</v>
      </c>
      <c r="R107" s="11" t="str">
        <f t="shared" si="20"/>
        <v>AnteBraço</v>
      </c>
      <c r="S107" s="11" t="str">
        <f t="shared" si="20"/>
        <v>Extensão de cotovelo</v>
      </c>
      <c r="T107" s="11" t="str">
        <f t="shared" si="20"/>
        <v xml:space="preserve">Glúteo </v>
      </c>
      <c r="U107" s="11">
        <f t="shared" si="20"/>
        <v>0</v>
      </c>
      <c r="V107" s="12" t="str">
        <f t="shared" si="20"/>
        <v xml:space="preserve">Abdutor </v>
      </c>
      <c r="W107" s="11">
        <f t="shared" si="20"/>
        <v>0</v>
      </c>
      <c r="X107" s="12" t="str">
        <f t="shared" si="20"/>
        <v xml:space="preserve">Adutor </v>
      </c>
      <c r="Y107" s="11">
        <f t="shared" si="20"/>
        <v>0</v>
      </c>
      <c r="Z107" s="12" t="str">
        <f t="shared" si="20"/>
        <v>Coxa (Ant)</v>
      </c>
      <c r="AA107" s="11" t="str">
        <f t="shared" si="20"/>
        <v>Leg press</v>
      </c>
      <c r="AB107" s="12" t="str">
        <f t="shared" si="20"/>
        <v>Coxa (Pos)</v>
      </c>
      <c r="AC107" s="11" t="str">
        <f t="shared" si="20"/>
        <v>Flexora sentado</v>
      </c>
      <c r="AD107" s="12" t="str">
        <f t="shared" si="20"/>
        <v>Perna</v>
      </c>
      <c r="AE107" s="11" t="str">
        <f t="shared" si="20"/>
        <v>Tibial</v>
      </c>
      <c r="AF107" s="12" t="str">
        <f t="shared" si="20"/>
        <v>Abdominal</v>
      </c>
      <c r="AG107" s="11">
        <f t="shared" si="20"/>
        <v>0</v>
      </c>
    </row>
    <row r="108" spans="1:33" x14ac:dyDescent="0.25">
      <c r="A108" s="344"/>
      <c r="B108" s="11">
        <f t="shared" si="21"/>
        <v>0</v>
      </c>
      <c r="C108" s="11" t="str">
        <f t="shared" si="22"/>
        <v xml:space="preserve"> </v>
      </c>
      <c r="D108" s="11" t="str">
        <f t="shared" si="20"/>
        <v xml:space="preserve">Trapézio </v>
      </c>
      <c r="E108" s="11">
        <f t="shared" si="20"/>
        <v>0</v>
      </c>
      <c r="F108" s="11" t="str">
        <f t="shared" si="20"/>
        <v>Ombro (Cla/Acr)</v>
      </c>
      <c r="G108" s="11">
        <f t="shared" si="20"/>
        <v>0</v>
      </c>
      <c r="H108" s="12" t="str">
        <f t="shared" si="20"/>
        <v>Ombro (Esp)</v>
      </c>
      <c r="I108" s="11">
        <f t="shared" si="20"/>
        <v>0</v>
      </c>
      <c r="J108" s="12" t="str">
        <f t="shared" si="20"/>
        <v>Costa</v>
      </c>
      <c r="K108" s="11" t="str">
        <f t="shared" si="20"/>
        <v>Levantamento terra</v>
      </c>
      <c r="L108" s="12" t="str">
        <f t="shared" si="20"/>
        <v>Peito</v>
      </c>
      <c r="M108" s="11" t="str">
        <f t="shared" si="20"/>
        <v>Cross over</v>
      </c>
      <c r="N108" s="12" t="str">
        <f t="shared" si="20"/>
        <v>Bíceps</v>
      </c>
      <c r="O108" s="11">
        <f t="shared" si="20"/>
        <v>0</v>
      </c>
      <c r="P108" s="12" t="str">
        <f t="shared" si="20"/>
        <v>Tríceps</v>
      </c>
      <c r="Q108" s="11">
        <f t="shared" si="20"/>
        <v>0</v>
      </c>
      <c r="R108" s="11" t="str">
        <f t="shared" si="20"/>
        <v>AnteBraço</v>
      </c>
      <c r="S108" s="11" t="str">
        <f t="shared" si="20"/>
        <v>Extensão cot. uni.</v>
      </c>
      <c r="T108" s="11" t="str">
        <f t="shared" si="20"/>
        <v xml:space="preserve">Glúteo </v>
      </c>
      <c r="U108" s="11">
        <f t="shared" si="20"/>
        <v>0</v>
      </c>
      <c r="V108" s="12" t="str">
        <f t="shared" si="20"/>
        <v xml:space="preserve">Abdutor </v>
      </c>
      <c r="W108" s="11">
        <f t="shared" si="20"/>
        <v>0</v>
      </c>
      <c r="X108" s="12" t="str">
        <f t="shared" si="20"/>
        <v xml:space="preserve">Adutor </v>
      </c>
      <c r="Y108" s="11">
        <f t="shared" si="20"/>
        <v>0</v>
      </c>
      <c r="Z108" s="12" t="str">
        <f t="shared" si="20"/>
        <v>Coxa (Ant)</v>
      </c>
      <c r="AA108" s="11" t="str">
        <f t="shared" si="20"/>
        <v>Avanço</v>
      </c>
      <c r="AB108" s="12" t="str">
        <f t="shared" si="20"/>
        <v>Coxa (Pos)</v>
      </c>
      <c r="AC108" s="11">
        <f t="shared" si="20"/>
        <v>0</v>
      </c>
      <c r="AD108" s="12" t="str">
        <f t="shared" si="20"/>
        <v>Perna</v>
      </c>
      <c r="AE108" s="11">
        <f t="shared" si="20"/>
        <v>0</v>
      </c>
      <c r="AF108" s="12" t="str">
        <f t="shared" si="20"/>
        <v>Abdominal</v>
      </c>
      <c r="AG108" s="11">
        <f t="shared" si="20"/>
        <v>0</v>
      </c>
    </row>
    <row r="109" spans="1:33" x14ac:dyDescent="0.25">
      <c r="A109" s="344"/>
      <c r="B109" s="11">
        <f t="shared" si="21"/>
        <v>0</v>
      </c>
      <c r="C109" s="11" t="str">
        <f t="shared" si="22"/>
        <v xml:space="preserve"> </v>
      </c>
      <c r="D109" s="11" t="str">
        <f t="shared" si="20"/>
        <v xml:space="preserve">Trapézio </v>
      </c>
      <c r="E109" s="11">
        <f t="shared" si="20"/>
        <v>0</v>
      </c>
      <c r="F109" s="11" t="str">
        <f t="shared" si="20"/>
        <v>Ombro (Cla/Acr)</v>
      </c>
      <c r="G109" s="11">
        <f t="shared" si="20"/>
        <v>0</v>
      </c>
      <c r="H109" s="12" t="str">
        <f t="shared" si="20"/>
        <v>Ombro (Esp)</v>
      </c>
      <c r="I109" s="11">
        <f t="shared" si="20"/>
        <v>0</v>
      </c>
      <c r="J109" s="12" t="str">
        <f t="shared" si="20"/>
        <v>Costa</v>
      </c>
      <c r="K109" s="11" t="str">
        <f t="shared" si="20"/>
        <v>Hiperextensão</v>
      </c>
      <c r="L109" s="12" t="str">
        <f t="shared" si="20"/>
        <v>Peito</v>
      </c>
      <c r="M109" s="11" t="str">
        <f t="shared" si="20"/>
        <v>Voador</v>
      </c>
      <c r="N109" s="12" t="str">
        <f t="shared" si="20"/>
        <v>Bíceps</v>
      </c>
      <c r="O109" s="11">
        <f t="shared" si="20"/>
        <v>0</v>
      </c>
      <c r="P109" s="12" t="str">
        <f t="shared" si="20"/>
        <v>Tríceps</v>
      </c>
      <c r="Q109" s="11">
        <f t="shared" si="20"/>
        <v>0</v>
      </c>
      <c r="R109" s="11" t="str">
        <f t="shared" si="20"/>
        <v>AnteBraço</v>
      </c>
      <c r="S109" s="11" t="str">
        <f t="shared" si="20"/>
        <v>Tríceps uni. Curvado</v>
      </c>
      <c r="T109" s="11" t="str">
        <f t="shared" si="20"/>
        <v xml:space="preserve">Glúteo </v>
      </c>
      <c r="U109" s="11">
        <f t="shared" si="20"/>
        <v>0</v>
      </c>
      <c r="V109" s="12" t="str">
        <f t="shared" si="20"/>
        <v xml:space="preserve">Abdutor </v>
      </c>
      <c r="W109" s="11">
        <f t="shared" si="20"/>
        <v>0</v>
      </c>
      <c r="X109" s="12" t="str">
        <f t="shared" si="20"/>
        <v xml:space="preserve">Adutor </v>
      </c>
      <c r="Y109" s="11">
        <f t="shared" si="20"/>
        <v>0</v>
      </c>
      <c r="Z109" s="12" t="str">
        <f t="shared" si="20"/>
        <v>Coxa (Ant)</v>
      </c>
      <c r="AA109" s="11">
        <f t="shared" si="20"/>
        <v>0</v>
      </c>
      <c r="AB109" s="12" t="str">
        <f t="shared" si="20"/>
        <v>Coxa (Pos)</v>
      </c>
      <c r="AC109" s="11">
        <f t="shared" si="20"/>
        <v>0</v>
      </c>
      <c r="AD109" s="12" t="str">
        <f t="shared" si="20"/>
        <v>Perna</v>
      </c>
      <c r="AE109" s="11">
        <f t="shared" si="20"/>
        <v>0</v>
      </c>
      <c r="AF109" s="12" t="str">
        <f t="shared" si="20"/>
        <v>Abdominal</v>
      </c>
      <c r="AG109" s="11">
        <f t="shared" si="20"/>
        <v>0</v>
      </c>
    </row>
    <row r="110" spans="1:33" x14ac:dyDescent="0.25">
      <c r="A110" s="344"/>
      <c r="B110" s="11">
        <f t="shared" si="21"/>
        <v>0</v>
      </c>
      <c r="C110" s="11" t="str">
        <f t="shared" si="22"/>
        <v xml:space="preserve"> </v>
      </c>
      <c r="D110" s="11" t="str">
        <f t="shared" si="20"/>
        <v xml:space="preserve">Trapézio </v>
      </c>
      <c r="E110" s="11">
        <f t="shared" si="20"/>
        <v>0</v>
      </c>
      <c r="F110" s="11" t="str">
        <f t="shared" si="20"/>
        <v>Ombro (Cla/Acr)</v>
      </c>
      <c r="G110" s="11">
        <f t="shared" si="20"/>
        <v>0</v>
      </c>
      <c r="H110" s="12" t="str">
        <f t="shared" si="20"/>
        <v>Ombro (Esp)</v>
      </c>
      <c r="I110" s="11">
        <f t="shared" si="20"/>
        <v>0</v>
      </c>
      <c r="J110" s="12" t="str">
        <f t="shared" si="20"/>
        <v>Costa</v>
      </c>
      <c r="K110" s="11">
        <f t="shared" si="20"/>
        <v>0</v>
      </c>
      <c r="L110" s="12" t="str">
        <f t="shared" si="20"/>
        <v>Peito</v>
      </c>
      <c r="M110" s="11" t="str">
        <f t="shared" si="20"/>
        <v>Paralelas</v>
      </c>
      <c r="N110" s="12" t="str">
        <f t="shared" si="20"/>
        <v>Bíceps</v>
      </c>
      <c r="O110" s="11">
        <f t="shared" si="20"/>
        <v>0</v>
      </c>
      <c r="P110" s="12" t="str">
        <f t="shared" si="20"/>
        <v>Tríceps</v>
      </c>
      <c r="Q110" s="11">
        <f t="shared" si="20"/>
        <v>0</v>
      </c>
      <c r="R110" s="11" t="str">
        <f t="shared" si="20"/>
        <v>AnteBraço</v>
      </c>
      <c r="S110" s="11">
        <f t="shared" si="20"/>
        <v>0</v>
      </c>
      <c r="T110" s="11" t="str">
        <f t="shared" si="20"/>
        <v xml:space="preserve">Glúteo </v>
      </c>
      <c r="U110" s="11">
        <f t="shared" si="20"/>
        <v>0</v>
      </c>
      <c r="V110" s="12" t="str">
        <f t="shared" si="20"/>
        <v xml:space="preserve">Abdutor </v>
      </c>
      <c r="W110" s="11">
        <f t="shared" si="20"/>
        <v>0</v>
      </c>
      <c r="X110" s="12" t="str">
        <f t="shared" si="20"/>
        <v xml:space="preserve">Adutor </v>
      </c>
      <c r="Y110" s="11">
        <f t="shared" si="20"/>
        <v>0</v>
      </c>
      <c r="Z110" s="12" t="str">
        <f t="shared" si="20"/>
        <v>Coxa (Ant)</v>
      </c>
      <c r="AA110" s="11">
        <f t="shared" si="20"/>
        <v>0</v>
      </c>
      <c r="AB110" s="12" t="str">
        <f t="shared" si="20"/>
        <v>Coxa (Pos)</v>
      </c>
      <c r="AC110" s="11">
        <f t="shared" si="20"/>
        <v>0</v>
      </c>
      <c r="AD110" s="12" t="str">
        <f t="shared" si="20"/>
        <v>Perna</v>
      </c>
      <c r="AE110" s="11">
        <f t="shared" si="20"/>
        <v>0</v>
      </c>
      <c r="AF110" s="12" t="str">
        <f t="shared" si="20"/>
        <v>Abdominal</v>
      </c>
      <c r="AG110" s="11">
        <f t="shared" si="20"/>
        <v>0</v>
      </c>
    </row>
    <row r="111" spans="1:33" x14ac:dyDescent="0.25">
      <c r="A111" s="344"/>
      <c r="B111" s="11">
        <f t="shared" si="21"/>
        <v>0</v>
      </c>
      <c r="C111" s="11" t="str">
        <f t="shared" si="22"/>
        <v xml:space="preserve"> </v>
      </c>
      <c r="D111" s="11" t="str">
        <f t="shared" si="20"/>
        <v xml:space="preserve">Trapézio </v>
      </c>
      <c r="E111" s="11">
        <f t="shared" si="20"/>
        <v>0</v>
      </c>
      <c r="F111" s="11" t="str">
        <f t="shared" si="20"/>
        <v>Ombro (Cla/Acr)</v>
      </c>
      <c r="G111" s="11">
        <f t="shared" si="20"/>
        <v>0</v>
      </c>
      <c r="H111" s="12" t="str">
        <f t="shared" si="20"/>
        <v>Ombro (Esp)</v>
      </c>
      <c r="I111" s="11">
        <f t="shared" si="20"/>
        <v>0</v>
      </c>
      <c r="J111" s="12" t="str">
        <f t="shared" si="20"/>
        <v>Costa</v>
      </c>
      <c r="K111" s="11">
        <f t="shared" si="20"/>
        <v>0</v>
      </c>
      <c r="L111" s="12" t="str">
        <f t="shared" si="20"/>
        <v>Peito</v>
      </c>
      <c r="M111" s="11">
        <f t="shared" si="20"/>
        <v>0</v>
      </c>
      <c r="N111" s="12" t="str">
        <f t="shared" si="20"/>
        <v>Bíceps</v>
      </c>
      <c r="O111" s="11">
        <f t="shared" si="20"/>
        <v>0</v>
      </c>
      <c r="P111" s="12" t="str">
        <f t="shared" si="20"/>
        <v>Tríceps</v>
      </c>
      <c r="Q111" s="11">
        <f t="shared" si="20"/>
        <v>0</v>
      </c>
      <c r="R111" s="11" t="str">
        <f t="shared" si="20"/>
        <v>AnteBraço</v>
      </c>
      <c r="S111" s="11">
        <f t="shared" si="20"/>
        <v>0</v>
      </c>
      <c r="T111" s="11" t="str">
        <f t="shared" si="20"/>
        <v xml:space="preserve">Glúteo </v>
      </c>
      <c r="U111" s="11">
        <f t="shared" si="20"/>
        <v>0</v>
      </c>
      <c r="V111" s="12" t="str">
        <f t="shared" si="20"/>
        <v xml:space="preserve">Abdutor </v>
      </c>
      <c r="W111" s="11">
        <f t="shared" si="20"/>
        <v>0</v>
      </c>
      <c r="X111" s="12" t="str">
        <f t="shared" si="20"/>
        <v xml:space="preserve">Adutor </v>
      </c>
      <c r="Y111" s="11">
        <f t="shared" si="20"/>
        <v>0</v>
      </c>
      <c r="Z111" s="12" t="str">
        <f t="shared" si="20"/>
        <v>Coxa (Ant)</v>
      </c>
      <c r="AA111" s="11">
        <f t="shared" si="20"/>
        <v>0</v>
      </c>
      <c r="AB111" s="12" t="str">
        <f t="shared" si="20"/>
        <v>Coxa (Pos)</v>
      </c>
      <c r="AC111" s="11">
        <f t="shared" si="20"/>
        <v>0</v>
      </c>
      <c r="AD111" s="12" t="str">
        <f t="shared" si="20"/>
        <v>Perna</v>
      </c>
      <c r="AE111" s="11">
        <f t="shared" si="20"/>
        <v>0</v>
      </c>
      <c r="AF111" s="12" t="str">
        <f t="shared" si="20"/>
        <v>Abdominal</v>
      </c>
      <c r="AG111" s="11">
        <f t="shared" si="20"/>
        <v>0</v>
      </c>
    </row>
    <row r="112" spans="1:33" x14ac:dyDescent="0.25">
      <c r="A112" s="344"/>
      <c r="B112" s="11">
        <f t="shared" si="21"/>
        <v>0</v>
      </c>
      <c r="C112" s="11" t="str">
        <f t="shared" si="22"/>
        <v xml:space="preserve"> </v>
      </c>
      <c r="D112" s="11" t="str">
        <f t="shared" si="20"/>
        <v xml:space="preserve">Trapézio </v>
      </c>
      <c r="E112" s="11">
        <f t="shared" si="20"/>
        <v>0</v>
      </c>
      <c r="F112" s="11" t="str">
        <f t="shared" si="20"/>
        <v>Ombro (Cla/Acr)</v>
      </c>
      <c r="G112" s="11">
        <f t="shared" si="20"/>
        <v>0</v>
      </c>
      <c r="H112" s="12" t="str">
        <f t="shared" si="20"/>
        <v>Ombro (Esp)</v>
      </c>
      <c r="I112" s="11">
        <f t="shared" si="20"/>
        <v>0</v>
      </c>
      <c r="J112" s="12" t="str">
        <f t="shared" si="20"/>
        <v>Costa</v>
      </c>
      <c r="K112" s="11">
        <f t="shared" si="20"/>
        <v>0</v>
      </c>
      <c r="L112" s="12" t="str">
        <f t="shared" si="20"/>
        <v>Peito</v>
      </c>
      <c r="M112" s="11">
        <f t="shared" si="20"/>
        <v>0</v>
      </c>
      <c r="N112" s="12" t="str">
        <f t="shared" si="20"/>
        <v>Bíceps</v>
      </c>
      <c r="O112" s="11">
        <f t="shared" si="20"/>
        <v>0</v>
      </c>
      <c r="P112" s="12" t="str">
        <f t="shared" si="20"/>
        <v>Tríceps</v>
      </c>
      <c r="Q112" s="11">
        <f t="shared" si="20"/>
        <v>0</v>
      </c>
      <c r="R112" s="11" t="str">
        <f t="shared" si="20"/>
        <v>AnteBraço</v>
      </c>
      <c r="S112" s="11">
        <f t="shared" ref="S112:AG120" si="23">S92</f>
        <v>0</v>
      </c>
      <c r="T112" s="11" t="str">
        <f t="shared" si="23"/>
        <v xml:space="preserve">Glúteo </v>
      </c>
      <c r="U112" s="11">
        <f t="shared" si="23"/>
        <v>0</v>
      </c>
      <c r="V112" s="12" t="str">
        <f t="shared" si="23"/>
        <v xml:space="preserve">Abdutor </v>
      </c>
      <c r="W112" s="11">
        <f t="shared" si="23"/>
        <v>0</v>
      </c>
      <c r="X112" s="12" t="str">
        <f t="shared" si="23"/>
        <v xml:space="preserve">Adutor </v>
      </c>
      <c r="Y112" s="11">
        <f t="shared" si="23"/>
        <v>0</v>
      </c>
      <c r="Z112" s="12" t="str">
        <f t="shared" si="23"/>
        <v>Coxa (Ant)</v>
      </c>
      <c r="AA112" s="11">
        <f t="shared" si="23"/>
        <v>0</v>
      </c>
      <c r="AB112" s="12" t="str">
        <f t="shared" si="23"/>
        <v>Coxa (Pos)</v>
      </c>
      <c r="AC112" s="11">
        <f t="shared" si="23"/>
        <v>0</v>
      </c>
      <c r="AD112" s="12" t="str">
        <f t="shared" si="23"/>
        <v>Perna</v>
      </c>
      <c r="AE112" s="11">
        <f t="shared" si="23"/>
        <v>0</v>
      </c>
      <c r="AF112" s="12" t="str">
        <f t="shared" si="23"/>
        <v>Abdominal</v>
      </c>
      <c r="AG112" s="11">
        <f t="shared" si="23"/>
        <v>0</v>
      </c>
    </row>
    <row r="113" spans="1:33" x14ac:dyDescent="0.25">
      <c r="A113" s="344"/>
      <c r="B113" s="11">
        <f t="shared" si="21"/>
        <v>0</v>
      </c>
      <c r="C113" s="11" t="str">
        <f t="shared" si="22"/>
        <v xml:space="preserve"> </v>
      </c>
      <c r="D113" s="11" t="str">
        <f t="shared" ref="D113:R120" si="24">D93</f>
        <v xml:space="preserve">Trapézio </v>
      </c>
      <c r="E113" s="11">
        <f t="shared" si="24"/>
        <v>0</v>
      </c>
      <c r="F113" s="11" t="str">
        <f t="shared" si="24"/>
        <v>Ombro (Cla/Acr)</v>
      </c>
      <c r="G113" s="11">
        <f t="shared" si="24"/>
        <v>0</v>
      </c>
      <c r="H113" s="12" t="str">
        <f t="shared" si="24"/>
        <v>Ombro (Esp)</v>
      </c>
      <c r="I113" s="11">
        <f t="shared" si="24"/>
        <v>0</v>
      </c>
      <c r="J113" s="12" t="str">
        <f t="shared" si="24"/>
        <v>Costa</v>
      </c>
      <c r="K113" s="11">
        <f t="shared" si="24"/>
        <v>0</v>
      </c>
      <c r="L113" s="12" t="str">
        <f t="shared" si="24"/>
        <v>Peito</v>
      </c>
      <c r="M113" s="11">
        <f t="shared" si="24"/>
        <v>0</v>
      </c>
      <c r="N113" s="12" t="str">
        <f t="shared" si="24"/>
        <v>Bíceps</v>
      </c>
      <c r="O113" s="11">
        <f t="shared" si="24"/>
        <v>0</v>
      </c>
      <c r="P113" s="12" t="str">
        <f t="shared" si="24"/>
        <v>Tríceps</v>
      </c>
      <c r="Q113" s="11">
        <f t="shared" si="24"/>
        <v>0</v>
      </c>
      <c r="R113" s="11" t="str">
        <f t="shared" si="24"/>
        <v>AnteBraço</v>
      </c>
      <c r="S113" s="11">
        <f t="shared" si="23"/>
        <v>0</v>
      </c>
      <c r="T113" s="11" t="str">
        <f t="shared" si="23"/>
        <v xml:space="preserve">Glúteo </v>
      </c>
      <c r="U113" s="11">
        <f t="shared" si="23"/>
        <v>0</v>
      </c>
      <c r="V113" s="12" t="str">
        <f t="shared" si="23"/>
        <v xml:space="preserve">Abdutor </v>
      </c>
      <c r="W113" s="11">
        <f t="shared" si="23"/>
        <v>0</v>
      </c>
      <c r="X113" s="12" t="str">
        <f t="shared" si="23"/>
        <v xml:space="preserve">Adutor </v>
      </c>
      <c r="Y113" s="11">
        <f t="shared" si="23"/>
        <v>0</v>
      </c>
      <c r="Z113" s="12" t="str">
        <f t="shared" si="23"/>
        <v>Coxa (Ant)</v>
      </c>
      <c r="AA113" s="11">
        <f t="shared" si="23"/>
        <v>0</v>
      </c>
      <c r="AB113" s="12" t="str">
        <f t="shared" si="23"/>
        <v>Coxa (Pos)</v>
      </c>
      <c r="AC113" s="11">
        <f t="shared" si="23"/>
        <v>0</v>
      </c>
      <c r="AD113" s="12" t="str">
        <f t="shared" si="23"/>
        <v>Perna</v>
      </c>
      <c r="AE113" s="11">
        <f t="shared" si="23"/>
        <v>0</v>
      </c>
      <c r="AF113" s="12" t="str">
        <f t="shared" si="23"/>
        <v>Abdominal</v>
      </c>
      <c r="AG113" s="11">
        <f t="shared" si="23"/>
        <v>0</v>
      </c>
    </row>
    <row r="114" spans="1:33" x14ac:dyDescent="0.25">
      <c r="A114" s="344"/>
      <c r="B114" s="11">
        <f t="shared" si="21"/>
        <v>0</v>
      </c>
      <c r="C114" s="11" t="str">
        <f t="shared" si="22"/>
        <v xml:space="preserve"> </v>
      </c>
      <c r="D114" s="11" t="str">
        <f t="shared" si="24"/>
        <v xml:space="preserve">Trapézio </v>
      </c>
      <c r="E114" s="11">
        <f t="shared" si="24"/>
        <v>0</v>
      </c>
      <c r="F114" s="11" t="str">
        <f t="shared" si="24"/>
        <v>Ombro (Cla/Acr)</v>
      </c>
      <c r="G114" s="11">
        <f t="shared" si="24"/>
        <v>0</v>
      </c>
      <c r="H114" s="12" t="str">
        <f t="shared" si="24"/>
        <v>Ombro (Esp)</v>
      </c>
      <c r="I114" s="11">
        <f t="shared" si="24"/>
        <v>0</v>
      </c>
      <c r="J114" s="12" t="str">
        <f t="shared" si="24"/>
        <v>Costa</v>
      </c>
      <c r="K114" s="11">
        <f t="shared" si="24"/>
        <v>0</v>
      </c>
      <c r="L114" s="12" t="str">
        <f t="shared" si="24"/>
        <v>Peito</v>
      </c>
      <c r="M114" s="11">
        <f t="shared" si="24"/>
        <v>0</v>
      </c>
      <c r="N114" s="12" t="str">
        <f t="shared" si="24"/>
        <v>Bíceps</v>
      </c>
      <c r="O114" s="11">
        <f t="shared" si="24"/>
        <v>0</v>
      </c>
      <c r="P114" s="12" t="str">
        <f t="shared" si="24"/>
        <v>Tríceps</v>
      </c>
      <c r="Q114" s="11">
        <f t="shared" si="24"/>
        <v>0</v>
      </c>
      <c r="R114" s="11" t="str">
        <f t="shared" si="24"/>
        <v>AnteBraço</v>
      </c>
      <c r="S114" s="11">
        <f t="shared" si="23"/>
        <v>0</v>
      </c>
      <c r="T114" s="11" t="str">
        <f t="shared" si="23"/>
        <v xml:space="preserve">Glúteo </v>
      </c>
      <c r="U114" s="11">
        <f t="shared" si="23"/>
        <v>0</v>
      </c>
      <c r="V114" s="12" t="str">
        <f t="shared" si="23"/>
        <v xml:space="preserve">Abdutor </v>
      </c>
      <c r="W114" s="11">
        <f t="shared" si="23"/>
        <v>0</v>
      </c>
      <c r="X114" s="12" t="str">
        <f t="shared" si="23"/>
        <v xml:space="preserve">Adutor </v>
      </c>
      <c r="Y114" s="11">
        <f t="shared" si="23"/>
        <v>0</v>
      </c>
      <c r="Z114" s="12" t="str">
        <f t="shared" si="23"/>
        <v>Coxa (Ant)</v>
      </c>
      <c r="AA114" s="11">
        <f t="shared" si="23"/>
        <v>0</v>
      </c>
      <c r="AB114" s="12" t="str">
        <f t="shared" si="23"/>
        <v>Coxa (Pos)</v>
      </c>
      <c r="AC114" s="11">
        <f t="shared" si="23"/>
        <v>0</v>
      </c>
      <c r="AD114" s="12" t="str">
        <f t="shared" si="23"/>
        <v>Perna</v>
      </c>
      <c r="AE114" s="11">
        <f t="shared" si="23"/>
        <v>0</v>
      </c>
      <c r="AF114" s="12" t="str">
        <f t="shared" si="23"/>
        <v>Abdominal</v>
      </c>
      <c r="AG114" s="11">
        <f t="shared" si="23"/>
        <v>0</v>
      </c>
    </row>
    <row r="115" spans="1:33" x14ac:dyDescent="0.25">
      <c r="A115" s="344"/>
      <c r="B115" s="11">
        <f t="shared" si="21"/>
        <v>0</v>
      </c>
      <c r="C115" s="11" t="str">
        <f t="shared" si="22"/>
        <v xml:space="preserve"> </v>
      </c>
      <c r="D115" s="11" t="str">
        <f t="shared" si="24"/>
        <v xml:space="preserve">Trapézio </v>
      </c>
      <c r="E115" s="11">
        <f t="shared" si="24"/>
        <v>0</v>
      </c>
      <c r="F115" s="11" t="str">
        <f t="shared" si="24"/>
        <v>Ombro (Cla/Acr)</v>
      </c>
      <c r="G115" s="11">
        <f t="shared" si="24"/>
        <v>0</v>
      </c>
      <c r="H115" s="12" t="str">
        <f t="shared" si="24"/>
        <v>Ombro (Esp)</v>
      </c>
      <c r="I115" s="11">
        <f t="shared" si="24"/>
        <v>0</v>
      </c>
      <c r="J115" s="12" t="str">
        <f t="shared" si="24"/>
        <v>Costa</v>
      </c>
      <c r="K115" s="11">
        <f t="shared" si="24"/>
        <v>0</v>
      </c>
      <c r="L115" s="12" t="str">
        <f t="shared" si="24"/>
        <v>Peito</v>
      </c>
      <c r="M115" s="11">
        <f t="shared" si="24"/>
        <v>0</v>
      </c>
      <c r="N115" s="12" t="str">
        <f t="shared" si="24"/>
        <v>Bíceps</v>
      </c>
      <c r="O115" s="11">
        <f t="shared" si="24"/>
        <v>0</v>
      </c>
      <c r="P115" s="12" t="str">
        <f t="shared" si="24"/>
        <v>Tríceps</v>
      </c>
      <c r="Q115" s="11">
        <f t="shared" si="24"/>
        <v>0</v>
      </c>
      <c r="R115" s="11" t="str">
        <f t="shared" si="24"/>
        <v>AnteBraço</v>
      </c>
      <c r="S115" s="11">
        <f t="shared" si="23"/>
        <v>0</v>
      </c>
      <c r="T115" s="11" t="str">
        <f t="shared" si="23"/>
        <v xml:space="preserve">Glúteo </v>
      </c>
      <c r="U115" s="11">
        <f t="shared" si="23"/>
        <v>0</v>
      </c>
      <c r="V115" s="12" t="str">
        <f t="shared" si="23"/>
        <v xml:space="preserve">Abdutor </v>
      </c>
      <c r="W115" s="11">
        <f t="shared" si="23"/>
        <v>0</v>
      </c>
      <c r="X115" s="12" t="str">
        <f t="shared" si="23"/>
        <v xml:space="preserve">Adutor </v>
      </c>
      <c r="Y115" s="11">
        <f t="shared" si="23"/>
        <v>0</v>
      </c>
      <c r="Z115" s="12" t="str">
        <f t="shared" si="23"/>
        <v>Coxa (Ant)</v>
      </c>
      <c r="AA115" s="11">
        <f t="shared" si="23"/>
        <v>0</v>
      </c>
      <c r="AB115" s="12" t="str">
        <f t="shared" si="23"/>
        <v>Coxa (Pos)</v>
      </c>
      <c r="AC115" s="11">
        <f t="shared" si="23"/>
        <v>0</v>
      </c>
      <c r="AD115" s="12" t="str">
        <f t="shared" si="23"/>
        <v>Perna</v>
      </c>
      <c r="AE115" s="11">
        <f t="shared" si="23"/>
        <v>0</v>
      </c>
      <c r="AF115" s="12" t="str">
        <f t="shared" si="23"/>
        <v>Abdominal</v>
      </c>
      <c r="AG115" s="11">
        <f t="shared" si="23"/>
        <v>0</v>
      </c>
    </row>
    <row r="116" spans="1:33" x14ac:dyDescent="0.25">
      <c r="A116" s="344"/>
      <c r="B116" s="11">
        <f t="shared" si="21"/>
        <v>0</v>
      </c>
      <c r="C116" s="11" t="str">
        <f t="shared" si="22"/>
        <v xml:space="preserve"> </v>
      </c>
      <c r="D116" s="11" t="str">
        <f t="shared" si="24"/>
        <v xml:space="preserve">Trapézio </v>
      </c>
      <c r="E116" s="11">
        <f t="shared" si="24"/>
        <v>0</v>
      </c>
      <c r="F116" s="11" t="str">
        <f t="shared" si="24"/>
        <v>Ombro (Cla/Acr)</v>
      </c>
      <c r="G116" s="11">
        <f t="shared" si="24"/>
        <v>0</v>
      </c>
      <c r="H116" s="12" t="str">
        <f t="shared" si="24"/>
        <v>Ombro (Esp)</v>
      </c>
      <c r="I116" s="11">
        <f t="shared" si="24"/>
        <v>0</v>
      </c>
      <c r="J116" s="12" t="str">
        <f t="shared" si="24"/>
        <v>Costa</v>
      </c>
      <c r="K116" s="11">
        <f t="shared" si="24"/>
        <v>0</v>
      </c>
      <c r="L116" s="12" t="str">
        <f t="shared" si="24"/>
        <v>Peito</v>
      </c>
      <c r="M116" s="11">
        <f t="shared" si="24"/>
        <v>0</v>
      </c>
      <c r="N116" s="12" t="str">
        <f t="shared" si="24"/>
        <v>Bíceps</v>
      </c>
      <c r="O116" s="11">
        <f t="shared" si="24"/>
        <v>0</v>
      </c>
      <c r="P116" s="12" t="str">
        <f t="shared" si="24"/>
        <v>Tríceps</v>
      </c>
      <c r="Q116" s="11">
        <f t="shared" si="24"/>
        <v>0</v>
      </c>
      <c r="R116" s="11" t="str">
        <f t="shared" si="24"/>
        <v>AnteBraço</v>
      </c>
      <c r="S116" s="11">
        <f t="shared" si="23"/>
        <v>0</v>
      </c>
      <c r="T116" s="11" t="str">
        <f t="shared" si="23"/>
        <v xml:space="preserve">Glúteo </v>
      </c>
      <c r="U116" s="11">
        <f t="shared" si="23"/>
        <v>0</v>
      </c>
      <c r="V116" s="12" t="str">
        <f t="shared" si="23"/>
        <v xml:space="preserve">Abdutor </v>
      </c>
      <c r="W116" s="11">
        <f t="shared" si="23"/>
        <v>0</v>
      </c>
      <c r="X116" s="12" t="str">
        <f t="shared" si="23"/>
        <v xml:space="preserve">Adutor </v>
      </c>
      <c r="Y116" s="11">
        <f t="shared" si="23"/>
        <v>0</v>
      </c>
      <c r="Z116" s="12" t="str">
        <f t="shared" si="23"/>
        <v>Coxa (Ant)</v>
      </c>
      <c r="AA116" s="11">
        <f t="shared" si="23"/>
        <v>0</v>
      </c>
      <c r="AB116" s="12" t="str">
        <f t="shared" si="23"/>
        <v>Coxa (Pos)</v>
      </c>
      <c r="AC116" s="11">
        <f t="shared" si="23"/>
        <v>0</v>
      </c>
      <c r="AD116" s="12" t="str">
        <f t="shared" si="23"/>
        <v>Perna</v>
      </c>
      <c r="AE116" s="11">
        <f t="shared" si="23"/>
        <v>0</v>
      </c>
      <c r="AF116" s="12" t="str">
        <f t="shared" si="23"/>
        <v>Abdominal</v>
      </c>
      <c r="AG116" s="11">
        <f t="shared" si="23"/>
        <v>0</v>
      </c>
    </row>
    <row r="117" spans="1:33" x14ac:dyDescent="0.25">
      <c r="A117" s="344"/>
      <c r="B117" s="11">
        <f t="shared" si="21"/>
        <v>0</v>
      </c>
      <c r="C117" s="11" t="str">
        <f t="shared" si="22"/>
        <v xml:space="preserve"> </v>
      </c>
      <c r="D117" s="11" t="str">
        <f t="shared" si="24"/>
        <v xml:space="preserve">Trapézio </v>
      </c>
      <c r="E117" s="11">
        <f t="shared" si="24"/>
        <v>0</v>
      </c>
      <c r="F117" s="11" t="str">
        <f t="shared" si="24"/>
        <v>Ombro (Cla/Acr)</v>
      </c>
      <c r="G117" s="11">
        <f t="shared" si="24"/>
        <v>0</v>
      </c>
      <c r="H117" s="12" t="str">
        <f t="shared" si="24"/>
        <v>Ombro (Esp)</v>
      </c>
      <c r="I117" s="11">
        <f t="shared" si="24"/>
        <v>0</v>
      </c>
      <c r="J117" s="12" t="str">
        <f t="shared" si="24"/>
        <v>Costa</v>
      </c>
      <c r="K117" s="11">
        <f t="shared" si="24"/>
        <v>0</v>
      </c>
      <c r="L117" s="12" t="str">
        <f t="shared" si="24"/>
        <v>Peito</v>
      </c>
      <c r="M117" s="11">
        <f t="shared" si="24"/>
        <v>0</v>
      </c>
      <c r="N117" s="12" t="str">
        <f t="shared" si="24"/>
        <v>Bíceps</v>
      </c>
      <c r="O117" s="11">
        <f t="shared" si="24"/>
        <v>0</v>
      </c>
      <c r="P117" s="12" t="str">
        <f t="shared" si="24"/>
        <v>Tríceps</v>
      </c>
      <c r="Q117" s="11">
        <f t="shared" si="24"/>
        <v>0</v>
      </c>
      <c r="R117" s="11" t="str">
        <f t="shared" si="24"/>
        <v>AnteBraço</v>
      </c>
      <c r="S117" s="11">
        <f t="shared" si="23"/>
        <v>0</v>
      </c>
      <c r="T117" s="11" t="str">
        <f t="shared" si="23"/>
        <v xml:space="preserve">Glúteo </v>
      </c>
      <c r="U117" s="11">
        <f t="shared" si="23"/>
        <v>0</v>
      </c>
      <c r="V117" s="12" t="str">
        <f t="shared" si="23"/>
        <v xml:space="preserve">Abdutor </v>
      </c>
      <c r="W117" s="11">
        <f t="shared" si="23"/>
        <v>0</v>
      </c>
      <c r="X117" s="12" t="str">
        <f t="shared" si="23"/>
        <v xml:space="preserve">Adutor </v>
      </c>
      <c r="Y117" s="11">
        <f t="shared" si="23"/>
        <v>0</v>
      </c>
      <c r="Z117" s="12" t="str">
        <f t="shared" si="23"/>
        <v>Coxa (Ant)</v>
      </c>
      <c r="AA117" s="11">
        <f t="shared" si="23"/>
        <v>0</v>
      </c>
      <c r="AB117" s="12" t="str">
        <f t="shared" si="23"/>
        <v>Coxa (Pos)</v>
      </c>
      <c r="AC117" s="11">
        <f t="shared" si="23"/>
        <v>0</v>
      </c>
      <c r="AD117" s="12" t="str">
        <f t="shared" si="23"/>
        <v>Perna</v>
      </c>
      <c r="AE117" s="11">
        <f t="shared" si="23"/>
        <v>0</v>
      </c>
      <c r="AF117" s="12" t="str">
        <f t="shared" si="23"/>
        <v>Abdominal</v>
      </c>
      <c r="AG117" s="11">
        <f t="shared" si="23"/>
        <v>0</v>
      </c>
    </row>
    <row r="118" spans="1:33" x14ac:dyDescent="0.25">
      <c r="A118" s="344"/>
      <c r="B118" s="11">
        <f t="shared" si="21"/>
        <v>0</v>
      </c>
      <c r="C118" s="11" t="str">
        <f t="shared" si="22"/>
        <v xml:space="preserve"> </v>
      </c>
      <c r="D118" s="11" t="str">
        <f t="shared" si="24"/>
        <v xml:space="preserve">Trapézio </v>
      </c>
      <c r="E118" s="11">
        <f t="shared" si="24"/>
        <v>0</v>
      </c>
      <c r="F118" s="11" t="str">
        <f t="shared" si="24"/>
        <v>Ombro (Cla/Acr)</v>
      </c>
      <c r="G118" s="11">
        <f t="shared" si="24"/>
        <v>0</v>
      </c>
      <c r="H118" s="12" t="str">
        <f t="shared" si="24"/>
        <v>Ombro (Esp)</v>
      </c>
      <c r="I118" s="11">
        <f t="shared" si="24"/>
        <v>0</v>
      </c>
      <c r="J118" s="12" t="str">
        <f t="shared" si="24"/>
        <v>Costa</v>
      </c>
      <c r="K118" s="11">
        <f t="shared" si="24"/>
        <v>0</v>
      </c>
      <c r="L118" s="12" t="str">
        <f t="shared" si="24"/>
        <v>Peito</v>
      </c>
      <c r="M118" s="11">
        <f t="shared" si="24"/>
        <v>0</v>
      </c>
      <c r="N118" s="12" t="str">
        <f t="shared" si="24"/>
        <v>Bíceps</v>
      </c>
      <c r="O118" s="11">
        <f t="shared" si="24"/>
        <v>0</v>
      </c>
      <c r="P118" s="12" t="str">
        <f t="shared" si="24"/>
        <v>Tríceps</v>
      </c>
      <c r="Q118" s="11">
        <f t="shared" si="24"/>
        <v>0</v>
      </c>
      <c r="R118" s="11" t="str">
        <f t="shared" si="24"/>
        <v>AnteBraço</v>
      </c>
      <c r="S118" s="11">
        <f t="shared" si="23"/>
        <v>0</v>
      </c>
      <c r="T118" s="11" t="str">
        <f t="shared" si="23"/>
        <v xml:space="preserve">Glúteo </v>
      </c>
      <c r="U118" s="11">
        <f t="shared" si="23"/>
        <v>0</v>
      </c>
      <c r="V118" s="12" t="str">
        <f t="shared" si="23"/>
        <v xml:space="preserve">Abdutor </v>
      </c>
      <c r="W118" s="11">
        <f t="shared" si="23"/>
        <v>0</v>
      </c>
      <c r="X118" s="12" t="str">
        <f t="shared" si="23"/>
        <v xml:space="preserve">Adutor </v>
      </c>
      <c r="Y118" s="11">
        <f t="shared" si="23"/>
        <v>0</v>
      </c>
      <c r="Z118" s="12" t="str">
        <f t="shared" si="23"/>
        <v>Coxa (Ant)</v>
      </c>
      <c r="AA118" s="11">
        <f t="shared" si="23"/>
        <v>0</v>
      </c>
      <c r="AB118" s="12" t="str">
        <f t="shared" si="23"/>
        <v>Coxa (Pos)</v>
      </c>
      <c r="AC118" s="11">
        <f t="shared" si="23"/>
        <v>0</v>
      </c>
      <c r="AD118" s="12" t="str">
        <f t="shared" si="23"/>
        <v>Perna</v>
      </c>
      <c r="AE118" s="11">
        <f t="shared" si="23"/>
        <v>0</v>
      </c>
      <c r="AF118" s="12" t="str">
        <f t="shared" si="23"/>
        <v>Abdominal</v>
      </c>
      <c r="AG118" s="11">
        <f t="shared" si="23"/>
        <v>0</v>
      </c>
    </row>
    <row r="119" spans="1:33" x14ac:dyDescent="0.25">
      <c r="A119" s="344"/>
      <c r="B119" s="11">
        <f t="shared" si="21"/>
        <v>0</v>
      </c>
      <c r="C119" s="11" t="str">
        <f t="shared" si="22"/>
        <v xml:space="preserve"> </v>
      </c>
      <c r="D119" s="11" t="str">
        <f t="shared" si="24"/>
        <v xml:space="preserve">Trapézio </v>
      </c>
      <c r="E119" s="11">
        <f t="shared" si="24"/>
        <v>0</v>
      </c>
      <c r="F119" s="11" t="str">
        <f t="shared" si="24"/>
        <v>Ombro (Cla/Acr)</v>
      </c>
      <c r="G119" s="11">
        <f t="shared" si="24"/>
        <v>0</v>
      </c>
      <c r="H119" s="12" t="str">
        <f t="shared" si="24"/>
        <v>Ombro (Esp)</v>
      </c>
      <c r="I119" s="11">
        <f t="shared" si="24"/>
        <v>0</v>
      </c>
      <c r="J119" s="12" t="str">
        <f t="shared" si="24"/>
        <v>Costa</v>
      </c>
      <c r="K119" s="11">
        <f t="shared" si="24"/>
        <v>0</v>
      </c>
      <c r="L119" s="12" t="str">
        <f t="shared" si="24"/>
        <v>Peito</v>
      </c>
      <c r="M119" s="11">
        <f t="shared" si="24"/>
        <v>0</v>
      </c>
      <c r="N119" s="12" t="str">
        <f t="shared" si="24"/>
        <v>Bíceps</v>
      </c>
      <c r="O119" s="11">
        <f t="shared" si="24"/>
        <v>0</v>
      </c>
      <c r="P119" s="12" t="str">
        <f t="shared" si="24"/>
        <v>Tríceps</v>
      </c>
      <c r="Q119" s="11">
        <f t="shared" si="24"/>
        <v>0</v>
      </c>
      <c r="R119" s="11" t="str">
        <f t="shared" si="24"/>
        <v>AnteBraço</v>
      </c>
      <c r="S119" s="11">
        <f t="shared" si="23"/>
        <v>0</v>
      </c>
      <c r="T119" s="11" t="str">
        <f t="shared" si="23"/>
        <v xml:space="preserve">Glúteo </v>
      </c>
      <c r="U119" s="11">
        <f t="shared" si="23"/>
        <v>0</v>
      </c>
      <c r="V119" s="12" t="str">
        <f t="shared" si="23"/>
        <v xml:space="preserve">Abdutor </v>
      </c>
      <c r="W119" s="11">
        <f t="shared" si="23"/>
        <v>0</v>
      </c>
      <c r="X119" s="12" t="str">
        <f t="shared" si="23"/>
        <v xml:space="preserve">Adutor </v>
      </c>
      <c r="Y119" s="11">
        <f t="shared" si="23"/>
        <v>0</v>
      </c>
      <c r="Z119" s="12" t="str">
        <f t="shared" si="23"/>
        <v>Coxa (Ant)</v>
      </c>
      <c r="AA119" s="11">
        <f t="shared" si="23"/>
        <v>0</v>
      </c>
      <c r="AB119" s="12" t="str">
        <f t="shared" si="23"/>
        <v>Coxa (Pos)</v>
      </c>
      <c r="AC119" s="11">
        <f t="shared" si="23"/>
        <v>0</v>
      </c>
      <c r="AD119" s="12" t="str">
        <f t="shared" si="23"/>
        <v>Perna</v>
      </c>
      <c r="AE119" s="11">
        <f t="shared" si="23"/>
        <v>0</v>
      </c>
      <c r="AF119" s="12" t="str">
        <f t="shared" si="23"/>
        <v>Abdominal</v>
      </c>
      <c r="AG119" s="11">
        <f t="shared" si="23"/>
        <v>0</v>
      </c>
    </row>
    <row r="120" spans="1:33" x14ac:dyDescent="0.25">
      <c r="A120" s="344"/>
      <c r="B120" s="11">
        <f t="shared" si="21"/>
        <v>0</v>
      </c>
      <c r="C120" s="11" t="str">
        <f t="shared" si="22"/>
        <v xml:space="preserve"> </v>
      </c>
      <c r="D120" s="11" t="str">
        <f t="shared" si="24"/>
        <v xml:space="preserve">Trapézio </v>
      </c>
      <c r="E120" s="11">
        <f t="shared" si="24"/>
        <v>0</v>
      </c>
      <c r="F120" s="11" t="str">
        <f t="shared" si="24"/>
        <v>Ombro (Cla/Acr)</v>
      </c>
      <c r="G120" s="11">
        <f t="shared" si="24"/>
        <v>0</v>
      </c>
      <c r="H120" s="12" t="str">
        <f t="shared" si="24"/>
        <v>Ombro (Esp)</v>
      </c>
      <c r="I120" s="11">
        <f t="shared" si="24"/>
        <v>0</v>
      </c>
      <c r="J120" s="12" t="str">
        <f t="shared" si="24"/>
        <v>Costa</v>
      </c>
      <c r="K120" s="11">
        <f t="shared" si="24"/>
        <v>0</v>
      </c>
      <c r="L120" s="12" t="str">
        <f t="shared" si="24"/>
        <v>Peito</v>
      </c>
      <c r="M120" s="11">
        <f t="shared" si="24"/>
        <v>0</v>
      </c>
      <c r="N120" s="12" t="str">
        <f t="shared" si="24"/>
        <v>Bíceps</v>
      </c>
      <c r="O120" s="11">
        <f t="shared" si="24"/>
        <v>0</v>
      </c>
      <c r="P120" s="12" t="str">
        <f t="shared" si="24"/>
        <v>Tríceps</v>
      </c>
      <c r="Q120" s="11">
        <f t="shared" si="24"/>
        <v>0</v>
      </c>
      <c r="R120" s="11" t="str">
        <f t="shared" si="24"/>
        <v>AnteBraço</v>
      </c>
      <c r="S120" s="11">
        <f t="shared" si="23"/>
        <v>0</v>
      </c>
      <c r="T120" s="11" t="str">
        <f t="shared" si="23"/>
        <v xml:space="preserve">Glúteo </v>
      </c>
      <c r="U120" s="11">
        <f t="shared" si="23"/>
        <v>0</v>
      </c>
      <c r="V120" s="12" t="str">
        <f t="shared" si="23"/>
        <v xml:space="preserve">Abdutor </v>
      </c>
      <c r="W120" s="11">
        <f t="shared" si="23"/>
        <v>0</v>
      </c>
      <c r="X120" s="12" t="str">
        <f t="shared" si="23"/>
        <v xml:space="preserve">Adutor </v>
      </c>
      <c r="Y120" s="11">
        <f t="shared" si="23"/>
        <v>0</v>
      </c>
      <c r="Z120" s="12" t="str">
        <f t="shared" si="23"/>
        <v>Coxa (Ant)</v>
      </c>
      <c r="AA120" s="11">
        <f t="shared" si="23"/>
        <v>0</v>
      </c>
      <c r="AB120" s="12" t="str">
        <f t="shared" si="23"/>
        <v>Coxa (Pos)</v>
      </c>
      <c r="AC120" s="11">
        <f t="shared" si="23"/>
        <v>0</v>
      </c>
      <c r="AD120" s="12" t="str">
        <f t="shared" si="23"/>
        <v>Perna</v>
      </c>
      <c r="AE120" s="11">
        <f t="shared" si="23"/>
        <v>0</v>
      </c>
      <c r="AF120" s="12" t="str">
        <f t="shared" si="23"/>
        <v>Abdominal</v>
      </c>
      <c r="AG120" s="11">
        <f t="shared" si="23"/>
        <v>0</v>
      </c>
    </row>
    <row r="121" spans="1:3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1:33" x14ac:dyDescent="0.25">
      <c r="A122" s="11" t="s">
        <v>40</v>
      </c>
      <c r="B122" s="11" t="s">
        <v>41</v>
      </c>
      <c r="C122" s="11"/>
      <c r="D122" s="341" t="str">
        <f>D102</f>
        <v xml:space="preserve">Trapézio </v>
      </c>
      <c r="E122" s="341"/>
      <c r="F122" s="341" t="str">
        <f>F102</f>
        <v>Ombro (Cla/Acr)</v>
      </c>
      <c r="G122" s="341"/>
      <c r="H122" s="341" t="str">
        <f>H102</f>
        <v>Ombro (Esp)</v>
      </c>
      <c r="I122" s="341"/>
      <c r="J122" s="341" t="str">
        <f>J102</f>
        <v>Costa</v>
      </c>
      <c r="K122" s="341"/>
      <c r="L122" s="341" t="str">
        <f>L102</f>
        <v>Peito</v>
      </c>
      <c r="M122" s="341"/>
      <c r="N122" s="341" t="str">
        <f>N102</f>
        <v>Bíceps</v>
      </c>
      <c r="O122" s="341"/>
      <c r="P122" s="341" t="str">
        <f>P102</f>
        <v>Tríceps</v>
      </c>
      <c r="Q122" s="341"/>
      <c r="R122" s="341" t="str">
        <f>R102</f>
        <v>AnteBraço</v>
      </c>
      <c r="S122" s="341"/>
      <c r="T122" s="341" t="str">
        <f>T102</f>
        <v xml:space="preserve">Glúteo </v>
      </c>
      <c r="U122" s="341"/>
      <c r="V122" s="341" t="str">
        <f>V102</f>
        <v xml:space="preserve">Abdutor </v>
      </c>
      <c r="W122" s="341"/>
      <c r="X122" s="341" t="str">
        <f>X102</f>
        <v xml:space="preserve">Adutor </v>
      </c>
      <c r="Y122" s="341"/>
      <c r="Z122" s="341" t="str">
        <f>Z102</f>
        <v>Coxa (Ant)</v>
      </c>
      <c r="AA122" s="341"/>
      <c r="AB122" s="341" t="str">
        <f>AB102</f>
        <v>Coxa (Pos)</v>
      </c>
      <c r="AC122" s="341"/>
      <c r="AD122" s="341" t="str">
        <f>AD102</f>
        <v>Perna</v>
      </c>
      <c r="AE122" s="341"/>
      <c r="AF122" s="341" t="str">
        <f>AF102</f>
        <v>Abdominal</v>
      </c>
      <c r="AG122" s="341"/>
    </row>
    <row r="123" spans="1:33" x14ac:dyDescent="0.25">
      <c r="A123" s="11"/>
      <c r="B123" s="343">
        <f>Planilha!D221</f>
        <v>0</v>
      </c>
      <c r="C123" s="343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</row>
    <row r="124" spans="1:33" x14ac:dyDescent="0.25">
      <c r="A124" s="344">
        <v>7</v>
      </c>
      <c r="B124" s="11">
        <f>B123</f>
        <v>0</v>
      </c>
      <c r="C124" s="11" t="str">
        <f>IF(AND(B124=D124),E124,IF(AND(B124=F124),G124,IF(AND(B124=H124),I124,IF(AND(B124=J124),K124,IF(AND(B124=L124),M124,IF(AND(B124=N124),O124,IF(AND(B124=P124),Q124,IF(AND(B124=R124),S124,IF(AND(B124=T124),U124,IF(AND(B124=V124),W124,IF(AND(B124=X124),Y124,IF(AND(B124=Z124),AA124,IF(AND(B124=AB124),AC124,IF(AND(B124=AD124),AE124,IF(AND(B124=AF124),AG124," ")))))))))))))))</f>
        <v xml:space="preserve"> </v>
      </c>
      <c r="D124" s="11" t="str">
        <f t="shared" ref="D124:AG132" si="25">D104</f>
        <v xml:space="preserve">Trapézio </v>
      </c>
      <c r="E124" s="11" t="str">
        <f t="shared" si="25"/>
        <v>Elevação de ombros</v>
      </c>
      <c r="F124" s="11" t="str">
        <f t="shared" si="25"/>
        <v>Ombro (Cla/Acr)</v>
      </c>
      <c r="G124" s="11" t="str">
        <f t="shared" si="25"/>
        <v>Desenvolvimento</v>
      </c>
      <c r="H124" s="12" t="str">
        <f t="shared" si="25"/>
        <v>Ombro (Esp)</v>
      </c>
      <c r="I124" s="11" t="str">
        <f t="shared" si="25"/>
        <v>Voador inv.</v>
      </c>
      <c r="J124" s="12" t="str">
        <f t="shared" si="25"/>
        <v>Costa</v>
      </c>
      <c r="K124" s="11" t="str">
        <f t="shared" si="25"/>
        <v>Puxada à frente</v>
      </c>
      <c r="L124" s="12" t="str">
        <f t="shared" si="25"/>
        <v>Peito</v>
      </c>
      <c r="M124" s="11" t="str">
        <f t="shared" si="25"/>
        <v>Supino</v>
      </c>
      <c r="N124" s="12" t="str">
        <f t="shared" si="25"/>
        <v>Bíceps</v>
      </c>
      <c r="O124" s="11" t="str">
        <f t="shared" si="25"/>
        <v>Rosca direta</v>
      </c>
      <c r="P124" s="12" t="str">
        <f t="shared" si="25"/>
        <v>Tríceps</v>
      </c>
      <c r="Q124" s="11" t="str">
        <f t="shared" si="25"/>
        <v>Rosca testa</v>
      </c>
      <c r="R124" s="11" t="str">
        <f t="shared" si="25"/>
        <v>AnteBraço</v>
      </c>
      <c r="S124" s="11" t="str">
        <f t="shared" si="25"/>
        <v>Rosca punho</v>
      </c>
      <c r="T124" s="11" t="str">
        <f t="shared" si="25"/>
        <v xml:space="preserve">Glúteo </v>
      </c>
      <c r="U124" s="11" t="str">
        <f t="shared" si="25"/>
        <v>Glúteo em pé</v>
      </c>
      <c r="V124" s="12" t="str">
        <f t="shared" si="25"/>
        <v xml:space="preserve">Abdutor </v>
      </c>
      <c r="W124" s="11" t="str">
        <f t="shared" si="25"/>
        <v>Abdutor maq.</v>
      </c>
      <c r="X124" s="12" t="str">
        <f t="shared" si="25"/>
        <v xml:space="preserve">Adutor </v>
      </c>
      <c r="Y124" s="11" t="str">
        <f t="shared" si="25"/>
        <v>Adutor maq</v>
      </c>
      <c r="Z124" s="12" t="str">
        <f t="shared" si="25"/>
        <v>Coxa (Ant)</v>
      </c>
      <c r="AA124" s="11" t="str">
        <f t="shared" si="25"/>
        <v>Agachamento</v>
      </c>
      <c r="AB124" s="12" t="str">
        <f t="shared" si="25"/>
        <v>Coxa (Pos)</v>
      </c>
      <c r="AC124" s="11" t="str">
        <f t="shared" si="25"/>
        <v>Stiff</v>
      </c>
      <c r="AD124" s="12" t="str">
        <f t="shared" si="25"/>
        <v>Perna</v>
      </c>
      <c r="AE124" s="11" t="str">
        <f t="shared" si="25"/>
        <v>Gêmeos em pé</v>
      </c>
      <c r="AF124" s="12" t="str">
        <f t="shared" si="25"/>
        <v>Abdominal</v>
      </c>
      <c r="AG124" s="11" t="str">
        <f t="shared" si="25"/>
        <v>Elevação de pernas</v>
      </c>
    </row>
    <row r="125" spans="1:33" x14ac:dyDescent="0.25">
      <c r="A125" s="344"/>
      <c r="B125" s="11">
        <f t="shared" ref="B125:B140" si="26">B124</f>
        <v>0</v>
      </c>
      <c r="C125" s="11" t="str">
        <f t="shared" ref="C125:C140" si="27">IF(AND(B125=D125),E125,IF(AND(B125=F125),G125,IF(AND(B125=H125),I125,IF(AND(B125=J125),K125,IF(AND(B125=L125),M125,IF(AND(B125=N125),O125,IF(AND(B125=P125),Q125,IF(AND(B125=R125),S125,IF(AND(B125=T125),U125,IF(AND(B125=V125),W125,IF(AND(B125=X125),Y125,IF(AND(B125=Z125),AA125,IF(AND(B125=AB125),AC125,IF(AND(B125=AD125),AE125,IF(AND(B125=AF125),AG125," ")))))))))))))))</f>
        <v xml:space="preserve"> </v>
      </c>
      <c r="D125" s="11" t="str">
        <f t="shared" si="25"/>
        <v xml:space="preserve">Trapézio </v>
      </c>
      <c r="E125" s="11" t="str">
        <f t="shared" si="25"/>
        <v>Remada alta</v>
      </c>
      <c r="F125" s="11" t="str">
        <f t="shared" si="25"/>
        <v>Ombro (Cla/Acr)</v>
      </c>
      <c r="G125" s="11" t="str">
        <f t="shared" si="25"/>
        <v>Levantamento lateral</v>
      </c>
      <c r="H125" s="12" t="str">
        <f t="shared" si="25"/>
        <v>Ombro (Esp)</v>
      </c>
      <c r="I125" s="11" t="str">
        <f t="shared" si="25"/>
        <v>Crucifixo inv.</v>
      </c>
      <c r="J125" s="12" t="str">
        <f t="shared" si="25"/>
        <v>Costa</v>
      </c>
      <c r="K125" s="11" t="str">
        <f t="shared" si="25"/>
        <v>Remada sentada</v>
      </c>
      <c r="L125" s="12" t="str">
        <f t="shared" si="25"/>
        <v>Peito</v>
      </c>
      <c r="M125" s="11" t="str">
        <f t="shared" si="25"/>
        <v>Supino inclinado</v>
      </c>
      <c r="N125" s="12" t="str">
        <f t="shared" si="25"/>
        <v>Bíceps</v>
      </c>
      <c r="O125" s="11" t="str">
        <f t="shared" si="25"/>
        <v>Rosca alternada</v>
      </c>
      <c r="P125" s="12" t="str">
        <f t="shared" si="25"/>
        <v>Tríceps</v>
      </c>
      <c r="Q125" s="11" t="str">
        <f t="shared" si="25"/>
        <v>Rosca francesa</v>
      </c>
      <c r="R125" s="11" t="str">
        <f t="shared" si="25"/>
        <v>AnteBraço</v>
      </c>
      <c r="S125" s="11" t="str">
        <f t="shared" si="25"/>
        <v>Rosca punho inv.</v>
      </c>
      <c r="T125" s="11" t="str">
        <f t="shared" si="25"/>
        <v xml:space="preserve">Glúteo </v>
      </c>
      <c r="U125" s="11" t="str">
        <f t="shared" si="25"/>
        <v>Glúteo 4 apoios</v>
      </c>
      <c r="V125" s="12" t="str">
        <f t="shared" si="25"/>
        <v xml:space="preserve">Abdutor </v>
      </c>
      <c r="W125" s="11" t="str">
        <f t="shared" si="25"/>
        <v>Abdutor apo.</v>
      </c>
      <c r="X125" s="12" t="str">
        <f t="shared" si="25"/>
        <v xml:space="preserve">Adutor </v>
      </c>
      <c r="Y125" s="11" t="str">
        <f t="shared" si="25"/>
        <v>Adutor apo.</v>
      </c>
      <c r="Z125" s="12" t="str">
        <f t="shared" si="25"/>
        <v>Coxa (Ant)</v>
      </c>
      <c r="AA125" s="11" t="str">
        <f t="shared" si="25"/>
        <v>Agachamento hack</v>
      </c>
      <c r="AB125" s="12" t="str">
        <f t="shared" si="25"/>
        <v>Coxa (Pos)</v>
      </c>
      <c r="AC125" s="11" t="str">
        <f t="shared" si="25"/>
        <v>Flexão de perna</v>
      </c>
      <c r="AD125" s="12" t="str">
        <f t="shared" si="25"/>
        <v>Perna</v>
      </c>
      <c r="AE125" s="11" t="str">
        <f t="shared" si="25"/>
        <v>Gêmeos sentado</v>
      </c>
      <c r="AF125" s="12" t="str">
        <f t="shared" si="25"/>
        <v>Abdominal</v>
      </c>
      <c r="AG125" s="11" t="str">
        <f t="shared" si="25"/>
        <v>Supra-abdominal</v>
      </c>
    </row>
    <row r="126" spans="1:33" x14ac:dyDescent="0.25">
      <c r="A126" s="344"/>
      <c r="B126" s="11">
        <f t="shared" si="26"/>
        <v>0</v>
      </c>
      <c r="C126" s="11" t="str">
        <f t="shared" si="27"/>
        <v xml:space="preserve"> </v>
      </c>
      <c r="D126" s="11" t="str">
        <f t="shared" si="25"/>
        <v xml:space="preserve">Trapézio </v>
      </c>
      <c r="E126" s="11">
        <f t="shared" si="25"/>
        <v>0</v>
      </c>
      <c r="F126" s="11" t="str">
        <f t="shared" si="25"/>
        <v>Ombro (Cla/Acr)</v>
      </c>
      <c r="G126" s="11" t="str">
        <f t="shared" si="25"/>
        <v>Elevação frontal</v>
      </c>
      <c r="H126" s="12" t="str">
        <f t="shared" si="25"/>
        <v>Ombro (Esp)</v>
      </c>
      <c r="I126" s="11">
        <f t="shared" si="25"/>
        <v>0</v>
      </c>
      <c r="J126" s="12" t="str">
        <f t="shared" si="25"/>
        <v>Costa</v>
      </c>
      <c r="K126" s="11" t="str">
        <f t="shared" si="25"/>
        <v>Remada unilteral</v>
      </c>
      <c r="L126" s="12" t="str">
        <f t="shared" si="25"/>
        <v>Peito</v>
      </c>
      <c r="M126" s="11" t="str">
        <f t="shared" si="25"/>
        <v>Supino declinado</v>
      </c>
      <c r="N126" s="12" t="str">
        <f t="shared" si="25"/>
        <v>Bíceps</v>
      </c>
      <c r="O126" s="11" t="str">
        <f t="shared" si="25"/>
        <v>Rosca concentrada</v>
      </c>
      <c r="P126" s="12" t="str">
        <f t="shared" si="25"/>
        <v>Tríceps</v>
      </c>
      <c r="Q126" s="11" t="str">
        <f t="shared" si="25"/>
        <v>Extensão de cotovelo (cabo)</v>
      </c>
      <c r="R126" s="11" t="str">
        <f t="shared" si="25"/>
        <v>AnteBraço</v>
      </c>
      <c r="S126" s="11" t="str">
        <f t="shared" si="25"/>
        <v>Rosca direta peg. pro.</v>
      </c>
      <c r="T126" s="11" t="str">
        <f t="shared" si="25"/>
        <v xml:space="preserve">Glúteo </v>
      </c>
      <c r="U126" s="11">
        <f t="shared" si="25"/>
        <v>0</v>
      </c>
      <c r="V126" s="12" t="str">
        <f t="shared" si="25"/>
        <v xml:space="preserve">Abdutor </v>
      </c>
      <c r="W126" s="11" t="str">
        <f t="shared" si="25"/>
        <v>Abdutor cabo</v>
      </c>
      <c r="X126" s="12" t="str">
        <f t="shared" si="25"/>
        <v xml:space="preserve">Adutor </v>
      </c>
      <c r="Y126" s="11" t="str">
        <f t="shared" si="25"/>
        <v>Adutor cabo</v>
      </c>
      <c r="Z126" s="12" t="str">
        <f t="shared" si="25"/>
        <v>Coxa (Ant)</v>
      </c>
      <c r="AA126" s="11" t="str">
        <f t="shared" si="25"/>
        <v>Extensão de perna</v>
      </c>
      <c r="AB126" s="12" t="str">
        <f t="shared" si="25"/>
        <v>Coxa (Pos)</v>
      </c>
      <c r="AC126" s="11" t="str">
        <f t="shared" si="25"/>
        <v>Flexora em pé</v>
      </c>
      <c r="AD126" s="12" t="str">
        <f t="shared" si="25"/>
        <v>Perna</v>
      </c>
      <c r="AE126" s="11" t="str">
        <f t="shared" si="25"/>
        <v>Burrinho maq.</v>
      </c>
      <c r="AF126" s="12" t="str">
        <f t="shared" si="25"/>
        <v>Abdominal</v>
      </c>
      <c r="AG126" s="11" t="str">
        <f t="shared" si="25"/>
        <v>Flexão lateral</v>
      </c>
    </row>
    <row r="127" spans="1:33" x14ac:dyDescent="0.25">
      <c r="A127" s="344"/>
      <c r="B127" s="11">
        <f t="shared" si="26"/>
        <v>0</v>
      </c>
      <c r="C127" s="11" t="str">
        <f t="shared" si="27"/>
        <v xml:space="preserve"> </v>
      </c>
      <c r="D127" s="11" t="str">
        <f t="shared" si="25"/>
        <v xml:space="preserve">Trapézio </v>
      </c>
      <c r="E127" s="11">
        <f t="shared" si="25"/>
        <v>0</v>
      </c>
      <c r="F127" s="11" t="str">
        <f t="shared" si="25"/>
        <v>Ombro (Cla/Acr)</v>
      </c>
      <c r="G127" s="11">
        <f t="shared" si="25"/>
        <v>0</v>
      </c>
      <c r="H127" s="12" t="str">
        <f t="shared" si="25"/>
        <v>Ombro (Esp)</v>
      </c>
      <c r="I127" s="11">
        <f t="shared" si="25"/>
        <v>0</v>
      </c>
      <c r="J127" s="12" t="str">
        <f t="shared" si="25"/>
        <v>Costa</v>
      </c>
      <c r="K127" s="11" t="str">
        <f t="shared" si="25"/>
        <v>Remada curvada</v>
      </c>
      <c r="L127" s="12" t="str">
        <f t="shared" si="25"/>
        <v>Peito</v>
      </c>
      <c r="M127" s="11" t="str">
        <f t="shared" si="25"/>
        <v>Crucifixo</v>
      </c>
      <c r="N127" s="12" t="str">
        <f t="shared" si="25"/>
        <v>Bíceps</v>
      </c>
      <c r="O127" s="11" t="str">
        <f t="shared" si="25"/>
        <v>Rosca scott</v>
      </c>
      <c r="P127" s="12" t="str">
        <f t="shared" si="25"/>
        <v>Tríceps</v>
      </c>
      <c r="Q127" s="11">
        <f t="shared" si="25"/>
        <v>0</v>
      </c>
      <c r="R127" s="11" t="str">
        <f t="shared" si="25"/>
        <v>AnteBraço</v>
      </c>
      <c r="S127" s="11" t="str">
        <f t="shared" si="25"/>
        <v>Extensão de cotovelo</v>
      </c>
      <c r="T127" s="11" t="str">
        <f t="shared" si="25"/>
        <v xml:space="preserve">Glúteo </v>
      </c>
      <c r="U127" s="11">
        <f t="shared" si="25"/>
        <v>0</v>
      </c>
      <c r="V127" s="12" t="str">
        <f t="shared" si="25"/>
        <v xml:space="preserve">Abdutor </v>
      </c>
      <c r="W127" s="11">
        <f t="shared" si="25"/>
        <v>0</v>
      </c>
      <c r="X127" s="12" t="str">
        <f t="shared" si="25"/>
        <v xml:space="preserve">Adutor </v>
      </c>
      <c r="Y127" s="11">
        <f t="shared" si="25"/>
        <v>0</v>
      </c>
      <c r="Z127" s="12" t="str">
        <f t="shared" si="25"/>
        <v>Coxa (Ant)</v>
      </c>
      <c r="AA127" s="11" t="str">
        <f t="shared" si="25"/>
        <v>Leg press</v>
      </c>
      <c r="AB127" s="12" t="str">
        <f t="shared" si="25"/>
        <v>Coxa (Pos)</v>
      </c>
      <c r="AC127" s="11" t="str">
        <f t="shared" si="25"/>
        <v>Flexora sentado</v>
      </c>
      <c r="AD127" s="12" t="str">
        <f t="shared" si="25"/>
        <v>Perna</v>
      </c>
      <c r="AE127" s="11" t="str">
        <f t="shared" si="25"/>
        <v>Tibial</v>
      </c>
      <c r="AF127" s="12" t="str">
        <f t="shared" si="25"/>
        <v>Abdominal</v>
      </c>
      <c r="AG127" s="11">
        <f t="shared" si="25"/>
        <v>0</v>
      </c>
    </row>
    <row r="128" spans="1:33" x14ac:dyDescent="0.25">
      <c r="A128" s="344"/>
      <c r="B128" s="11">
        <f t="shared" si="26"/>
        <v>0</v>
      </c>
      <c r="C128" s="11" t="str">
        <f t="shared" si="27"/>
        <v xml:space="preserve"> </v>
      </c>
      <c r="D128" s="11" t="str">
        <f t="shared" si="25"/>
        <v xml:space="preserve">Trapézio </v>
      </c>
      <c r="E128" s="11">
        <f t="shared" si="25"/>
        <v>0</v>
      </c>
      <c r="F128" s="11" t="str">
        <f t="shared" si="25"/>
        <v>Ombro (Cla/Acr)</v>
      </c>
      <c r="G128" s="11">
        <f t="shared" si="25"/>
        <v>0</v>
      </c>
      <c r="H128" s="12" t="str">
        <f t="shared" si="25"/>
        <v>Ombro (Esp)</v>
      </c>
      <c r="I128" s="11">
        <f t="shared" si="25"/>
        <v>0</v>
      </c>
      <c r="J128" s="12" t="str">
        <f t="shared" si="25"/>
        <v>Costa</v>
      </c>
      <c r="K128" s="11" t="str">
        <f t="shared" si="25"/>
        <v>Levantamento terra</v>
      </c>
      <c r="L128" s="12" t="str">
        <f t="shared" si="25"/>
        <v>Peito</v>
      </c>
      <c r="M128" s="11" t="str">
        <f t="shared" si="25"/>
        <v>Cross over</v>
      </c>
      <c r="N128" s="12" t="str">
        <f t="shared" si="25"/>
        <v>Bíceps</v>
      </c>
      <c r="O128" s="11">
        <f t="shared" si="25"/>
        <v>0</v>
      </c>
      <c r="P128" s="12" t="str">
        <f t="shared" si="25"/>
        <v>Tríceps</v>
      </c>
      <c r="Q128" s="11">
        <f t="shared" si="25"/>
        <v>0</v>
      </c>
      <c r="R128" s="11" t="str">
        <f t="shared" si="25"/>
        <v>AnteBraço</v>
      </c>
      <c r="S128" s="11" t="str">
        <f t="shared" si="25"/>
        <v>Extensão cot. uni.</v>
      </c>
      <c r="T128" s="11" t="str">
        <f t="shared" si="25"/>
        <v xml:space="preserve">Glúteo </v>
      </c>
      <c r="U128" s="11">
        <f t="shared" si="25"/>
        <v>0</v>
      </c>
      <c r="V128" s="12" t="str">
        <f t="shared" si="25"/>
        <v xml:space="preserve">Abdutor </v>
      </c>
      <c r="W128" s="11">
        <f t="shared" si="25"/>
        <v>0</v>
      </c>
      <c r="X128" s="12" t="str">
        <f t="shared" si="25"/>
        <v xml:space="preserve">Adutor </v>
      </c>
      <c r="Y128" s="11">
        <f t="shared" si="25"/>
        <v>0</v>
      </c>
      <c r="Z128" s="12" t="str">
        <f t="shared" si="25"/>
        <v>Coxa (Ant)</v>
      </c>
      <c r="AA128" s="11" t="str">
        <f t="shared" si="25"/>
        <v>Avanço</v>
      </c>
      <c r="AB128" s="12" t="str">
        <f t="shared" si="25"/>
        <v>Coxa (Pos)</v>
      </c>
      <c r="AC128" s="11">
        <f t="shared" si="25"/>
        <v>0</v>
      </c>
      <c r="AD128" s="12" t="str">
        <f t="shared" si="25"/>
        <v>Perna</v>
      </c>
      <c r="AE128" s="11">
        <f t="shared" si="25"/>
        <v>0</v>
      </c>
      <c r="AF128" s="12" t="str">
        <f t="shared" si="25"/>
        <v>Abdominal</v>
      </c>
      <c r="AG128" s="11">
        <f t="shared" si="25"/>
        <v>0</v>
      </c>
    </row>
    <row r="129" spans="1:33" x14ac:dyDescent="0.25">
      <c r="A129" s="344"/>
      <c r="B129" s="11">
        <f t="shared" si="26"/>
        <v>0</v>
      </c>
      <c r="C129" s="11" t="str">
        <f t="shared" si="27"/>
        <v xml:space="preserve"> </v>
      </c>
      <c r="D129" s="11" t="str">
        <f t="shared" si="25"/>
        <v xml:space="preserve">Trapézio </v>
      </c>
      <c r="E129" s="11">
        <f t="shared" si="25"/>
        <v>0</v>
      </c>
      <c r="F129" s="11" t="str">
        <f t="shared" si="25"/>
        <v>Ombro (Cla/Acr)</v>
      </c>
      <c r="G129" s="11">
        <f t="shared" si="25"/>
        <v>0</v>
      </c>
      <c r="H129" s="12" t="str">
        <f t="shared" si="25"/>
        <v>Ombro (Esp)</v>
      </c>
      <c r="I129" s="11">
        <f t="shared" si="25"/>
        <v>0</v>
      </c>
      <c r="J129" s="12" t="str">
        <f t="shared" si="25"/>
        <v>Costa</v>
      </c>
      <c r="K129" s="11" t="str">
        <f t="shared" si="25"/>
        <v>Hiperextensão</v>
      </c>
      <c r="L129" s="12" t="str">
        <f t="shared" si="25"/>
        <v>Peito</v>
      </c>
      <c r="M129" s="11" t="str">
        <f t="shared" si="25"/>
        <v>Voador</v>
      </c>
      <c r="N129" s="12" t="str">
        <f t="shared" si="25"/>
        <v>Bíceps</v>
      </c>
      <c r="O129" s="11">
        <f t="shared" si="25"/>
        <v>0</v>
      </c>
      <c r="P129" s="12" t="str">
        <f t="shared" si="25"/>
        <v>Tríceps</v>
      </c>
      <c r="Q129" s="11">
        <f t="shared" si="25"/>
        <v>0</v>
      </c>
      <c r="R129" s="11" t="str">
        <f t="shared" si="25"/>
        <v>AnteBraço</v>
      </c>
      <c r="S129" s="11" t="str">
        <f t="shared" si="25"/>
        <v>Tríceps uni. Curvado</v>
      </c>
      <c r="T129" s="11" t="str">
        <f t="shared" si="25"/>
        <v xml:space="preserve">Glúteo </v>
      </c>
      <c r="U129" s="11">
        <f t="shared" si="25"/>
        <v>0</v>
      </c>
      <c r="V129" s="12" t="str">
        <f t="shared" si="25"/>
        <v xml:space="preserve">Abdutor </v>
      </c>
      <c r="W129" s="11">
        <f t="shared" si="25"/>
        <v>0</v>
      </c>
      <c r="X129" s="12" t="str">
        <f t="shared" si="25"/>
        <v xml:space="preserve">Adutor </v>
      </c>
      <c r="Y129" s="11">
        <f t="shared" si="25"/>
        <v>0</v>
      </c>
      <c r="Z129" s="12" t="str">
        <f t="shared" si="25"/>
        <v>Coxa (Ant)</v>
      </c>
      <c r="AA129" s="11">
        <f t="shared" si="25"/>
        <v>0</v>
      </c>
      <c r="AB129" s="12" t="str">
        <f t="shared" si="25"/>
        <v>Coxa (Pos)</v>
      </c>
      <c r="AC129" s="11">
        <f t="shared" si="25"/>
        <v>0</v>
      </c>
      <c r="AD129" s="12" t="str">
        <f t="shared" si="25"/>
        <v>Perna</v>
      </c>
      <c r="AE129" s="11">
        <f t="shared" si="25"/>
        <v>0</v>
      </c>
      <c r="AF129" s="12" t="str">
        <f t="shared" si="25"/>
        <v>Abdominal</v>
      </c>
      <c r="AG129" s="11">
        <f t="shared" si="25"/>
        <v>0</v>
      </c>
    </row>
    <row r="130" spans="1:33" x14ac:dyDescent="0.25">
      <c r="A130" s="344"/>
      <c r="B130" s="11">
        <f t="shared" si="26"/>
        <v>0</v>
      </c>
      <c r="C130" s="11" t="str">
        <f t="shared" si="27"/>
        <v xml:space="preserve"> </v>
      </c>
      <c r="D130" s="11" t="str">
        <f t="shared" si="25"/>
        <v xml:space="preserve">Trapézio </v>
      </c>
      <c r="E130" s="11">
        <f t="shared" si="25"/>
        <v>0</v>
      </c>
      <c r="F130" s="11" t="str">
        <f t="shared" si="25"/>
        <v>Ombro (Cla/Acr)</v>
      </c>
      <c r="G130" s="11">
        <f t="shared" si="25"/>
        <v>0</v>
      </c>
      <c r="H130" s="12" t="str">
        <f t="shared" si="25"/>
        <v>Ombro (Esp)</v>
      </c>
      <c r="I130" s="11">
        <f t="shared" si="25"/>
        <v>0</v>
      </c>
      <c r="J130" s="12" t="str">
        <f t="shared" si="25"/>
        <v>Costa</v>
      </c>
      <c r="K130" s="11">
        <f t="shared" si="25"/>
        <v>0</v>
      </c>
      <c r="L130" s="12" t="str">
        <f t="shared" si="25"/>
        <v>Peito</v>
      </c>
      <c r="M130" s="11" t="str">
        <f t="shared" si="25"/>
        <v>Paralelas</v>
      </c>
      <c r="N130" s="12" t="str">
        <f t="shared" si="25"/>
        <v>Bíceps</v>
      </c>
      <c r="O130" s="11">
        <f t="shared" si="25"/>
        <v>0</v>
      </c>
      <c r="P130" s="12" t="str">
        <f t="shared" si="25"/>
        <v>Tríceps</v>
      </c>
      <c r="Q130" s="11">
        <f t="shared" si="25"/>
        <v>0</v>
      </c>
      <c r="R130" s="11" t="str">
        <f t="shared" si="25"/>
        <v>AnteBraço</v>
      </c>
      <c r="S130" s="11">
        <f t="shared" si="25"/>
        <v>0</v>
      </c>
      <c r="T130" s="11" t="str">
        <f t="shared" si="25"/>
        <v xml:space="preserve">Glúteo </v>
      </c>
      <c r="U130" s="11">
        <f t="shared" si="25"/>
        <v>0</v>
      </c>
      <c r="V130" s="12" t="str">
        <f t="shared" si="25"/>
        <v xml:space="preserve">Abdutor </v>
      </c>
      <c r="W130" s="11">
        <f t="shared" si="25"/>
        <v>0</v>
      </c>
      <c r="X130" s="12" t="str">
        <f t="shared" si="25"/>
        <v xml:space="preserve">Adutor </v>
      </c>
      <c r="Y130" s="11">
        <f t="shared" si="25"/>
        <v>0</v>
      </c>
      <c r="Z130" s="12" t="str">
        <f t="shared" si="25"/>
        <v>Coxa (Ant)</v>
      </c>
      <c r="AA130" s="11">
        <f t="shared" si="25"/>
        <v>0</v>
      </c>
      <c r="AB130" s="12" t="str">
        <f t="shared" si="25"/>
        <v>Coxa (Pos)</v>
      </c>
      <c r="AC130" s="11">
        <f t="shared" si="25"/>
        <v>0</v>
      </c>
      <c r="AD130" s="12" t="str">
        <f t="shared" si="25"/>
        <v>Perna</v>
      </c>
      <c r="AE130" s="11">
        <f t="shared" si="25"/>
        <v>0</v>
      </c>
      <c r="AF130" s="12" t="str">
        <f t="shared" si="25"/>
        <v>Abdominal</v>
      </c>
      <c r="AG130" s="11">
        <f t="shared" si="25"/>
        <v>0</v>
      </c>
    </row>
    <row r="131" spans="1:33" x14ac:dyDescent="0.25">
      <c r="A131" s="344"/>
      <c r="B131" s="11">
        <f t="shared" si="26"/>
        <v>0</v>
      </c>
      <c r="C131" s="11" t="str">
        <f t="shared" si="27"/>
        <v xml:space="preserve"> </v>
      </c>
      <c r="D131" s="11" t="str">
        <f t="shared" si="25"/>
        <v xml:space="preserve">Trapézio </v>
      </c>
      <c r="E131" s="11">
        <f t="shared" si="25"/>
        <v>0</v>
      </c>
      <c r="F131" s="11" t="str">
        <f t="shared" si="25"/>
        <v>Ombro (Cla/Acr)</v>
      </c>
      <c r="G131" s="11">
        <f t="shared" si="25"/>
        <v>0</v>
      </c>
      <c r="H131" s="12" t="str">
        <f t="shared" si="25"/>
        <v>Ombro (Esp)</v>
      </c>
      <c r="I131" s="11">
        <f t="shared" si="25"/>
        <v>0</v>
      </c>
      <c r="J131" s="12" t="str">
        <f t="shared" si="25"/>
        <v>Costa</v>
      </c>
      <c r="K131" s="11">
        <f t="shared" si="25"/>
        <v>0</v>
      </c>
      <c r="L131" s="12" t="str">
        <f t="shared" si="25"/>
        <v>Peito</v>
      </c>
      <c r="M131" s="11">
        <f t="shared" si="25"/>
        <v>0</v>
      </c>
      <c r="N131" s="12" t="str">
        <f t="shared" si="25"/>
        <v>Bíceps</v>
      </c>
      <c r="O131" s="11">
        <f t="shared" si="25"/>
        <v>0</v>
      </c>
      <c r="P131" s="12" t="str">
        <f t="shared" si="25"/>
        <v>Tríceps</v>
      </c>
      <c r="Q131" s="11">
        <f t="shared" si="25"/>
        <v>0</v>
      </c>
      <c r="R131" s="11" t="str">
        <f t="shared" si="25"/>
        <v>AnteBraço</v>
      </c>
      <c r="S131" s="11">
        <f t="shared" si="25"/>
        <v>0</v>
      </c>
      <c r="T131" s="11" t="str">
        <f t="shared" si="25"/>
        <v xml:space="preserve">Glúteo </v>
      </c>
      <c r="U131" s="11">
        <f t="shared" si="25"/>
        <v>0</v>
      </c>
      <c r="V131" s="12" t="str">
        <f t="shared" si="25"/>
        <v xml:space="preserve">Abdutor </v>
      </c>
      <c r="W131" s="11">
        <f t="shared" si="25"/>
        <v>0</v>
      </c>
      <c r="X131" s="12" t="str">
        <f t="shared" si="25"/>
        <v xml:space="preserve">Adutor </v>
      </c>
      <c r="Y131" s="11">
        <f t="shared" si="25"/>
        <v>0</v>
      </c>
      <c r="Z131" s="12" t="str">
        <f t="shared" si="25"/>
        <v>Coxa (Ant)</v>
      </c>
      <c r="AA131" s="11">
        <f t="shared" si="25"/>
        <v>0</v>
      </c>
      <c r="AB131" s="12" t="str">
        <f t="shared" si="25"/>
        <v>Coxa (Pos)</v>
      </c>
      <c r="AC131" s="11">
        <f t="shared" si="25"/>
        <v>0</v>
      </c>
      <c r="AD131" s="12" t="str">
        <f t="shared" si="25"/>
        <v>Perna</v>
      </c>
      <c r="AE131" s="11">
        <f t="shared" si="25"/>
        <v>0</v>
      </c>
      <c r="AF131" s="12" t="str">
        <f t="shared" si="25"/>
        <v>Abdominal</v>
      </c>
      <c r="AG131" s="11">
        <f t="shared" si="25"/>
        <v>0</v>
      </c>
    </row>
    <row r="132" spans="1:33" x14ac:dyDescent="0.25">
      <c r="A132" s="344"/>
      <c r="B132" s="11">
        <f t="shared" si="26"/>
        <v>0</v>
      </c>
      <c r="C132" s="11" t="str">
        <f t="shared" si="27"/>
        <v xml:space="preserve"> </v>
      </c>
      <c r="D132" s="11" t="str">
        <f t="shared" si="25"/>
        <v xml:space="preserve">Trapézio </v>
      </c>
      <c r="E132" s="11">
        <f t="shared" si="25"/>
        <v>0</v>
      </c>
      <c r="F132" s="11" t="str">
        <f t="shared" si="25"/>
        <v>Ombro (Cla/Acr)</v>
      </c>
      <c r="G132" s="11">
        <f t="shared" si="25"/>
        <v>0</v>
      </c>
      <c r="H132" s="12" t="str">
        <f t="shared" si="25"/>
        <v>Ombro (Esp)</v>
      </c>
      <c r="I132" s="11">
        <f t="shared" si="25"/>
        <v>0</v>
      </c>
      <c r="J132" s="12" t="str">
        <f t="shared" si="25"/>
        <v>Costa</v>
      </c>
      <c r="K132" s="11">
        <f t="shared" si="25"/>
        <v>0</v>
      </c>
      <c r="L132" s="12" t="str">
        <f t="shared" si="25"/>
        <v>Peito</v>
      </c>
      <c r="M132" s="11">
        <f t="shared" si="25"/>
        <v>0</v>
      </c>
      <c r="N132" s="12" t="str">
        <f t="shared" si="25"/>
        <v>Bíceps</v>
      </c>
      <c r="O132" s="11">
        <f t="shared" si="25"/>
        <v>0</v>
      </c>
      <c r="P132" s="12" t="str">
        <f t="shared" si="25"/>
        <v>Tríceps</v>
      </c>
      <c r="Q132" s="11">
        <f t="shared" si="25"/>
        <v>0</v>
      </c>
      <c r="R132" s="11" t="str">
        <f t="shared" si="25"/>
        <v>AnteBraço</v>
      </c>
      <c r="S132" s="11">
        <f t="shared" ref="D132:AG140" si="28">S112</f>
        <v>0</v>
      </c>
      <c r="T132" s="11" t="str">
        <f t="shared" si="28"/>
        <v xml:space="preserve">Glúteo </v>
      </c>
      <c r="U132" s="11">
        <f t="shared" si="28"/>
        <v>0</v>
      </c>
      <c r="V132" s="12" t="str">
        <f t="shared" si="28"/>
        <v xml:space="preserve">Abdutor </v>
      </c>
      <c r="W132" s="11">
        <f t="shared" si="28"/>
        <v>0</v>
      </c>
      <c r="X132" s="12" t="str">
        <f t="shared" si="28"/>
        <v xml:space="preserve">Adutor </v>
      </c>
      <c r="Y132" s="11">
        <f t="shared" si="28"/>
        <v>0</v>
      </c>
      <c r="Z132" s="12" t="str">
        <f t="shared" si="28"/>
        <v>Coxa (Ant)</v>
      </c>
      <c r="AA132" s="11">
        <f t="shared" si="28"/>
        <v>0</v>
      </c>
      <c r="AB132" s="12" t="str">
        <f t="shared" si="28"/>
        <v>Coxa (Pos)</v>
      </c>
      <c r="AC132" s="11">
        <f t="shared" si="28"/>
        <v>0</v>
      </c>
      <c r="AD132" s="12" t="str">
        <f t="shared" si="28"/>
        <v>Perna</v>
      </c>
      <c r="AE132" s="11">
        <f t="shared" si="28"/>
        <v>0</v>
      </c>
      <c r="AF132" s="12" t="str">
        <f t="shared" si="28"/>
        <v>Abdominal</v>
      </c>
      <c r="AG132" s="11">
        <f t="shared" si="28"/>
        <v>0</v>
      </c>
    </row>
    <row r="133" spans="1:33" x14ac:dyDescent="0.25">
      <c r="A133" s="344"/>
      <c r="B133" s="11">
        <f t="shared" si="26"/>
        <v>0</v>
      </c>
      <c r="C133" s="11" t="str">
        <f t="shared" si="27"/>
        <v xml:space="preserve"> </v>
      </c>
      <c r="D133" s="11" t="str">
        <f t="shared" si="28"/>
        <v xml:space="preserve">Trapézio </v>
      </c>
      <c r="E133" s="11">
        <f t="shared" si="28"/>
        <v>0</v>
      </c>
      <c r="F133" s="11" t="str">
        <f t="shared" si="28"/>
        <v>Ombro (Cla/Acr)</v>
      </c>
      <c r="G133" s="11">
        <f t="shared" si="28"/>
        <v>0</v>
      </c>
      <c r="H133" s="12" t="str">
        <f t="shared" si="28"/>
        <v>Ombro (Esp)</v>
      </c>
      <c r="I133" s="11">
        <f t="shared" si="28"/>
        <v>0</v>
      </c>
      <c r="J133" s="12" t="str">
        <f t="shared" si="28"/>
        <v>Costa</v>
      </c>
      <c r="K133" s="11">
        <f t="shared" si="28"/>
        <v>0</v>
      </c>
      <c r="L133" s="12" t="str">
        <f t="shared" si="28"/>
        <v>Peito</v>
      </c>
      <c r="M133" s="11">
        <f t="shared" si="28"/>
        <v>0</v>
      </c>
      <c r="N133" s="12" t="str">
        <f t="shared" si="28"/>
        <v>Bíceps</v>
      </c>
      <c r="O133" s="11">
        <f t="shared" si="28"/>
        <v>0</v>
      </c>
      <c r="P133" s="12" t="str">
        <f t="shared" si="28"/>
        <v>Tríceps</v>
      </c>
      <c r="Q133" s="11">
        <f t="shared" si="28"/>
        <v>0</v>
      </c>
      <c r="R133" s="11" t="str">
        <f t="shared" si="28"/>
        <v>AnteBraço</v>
      </c>
      <c r="S133" s="11">
        <f t="shared" si="28"/>
        <v>0</v>
      </c>
      <c r="T133" s="11" t="str">
        <f t="shared" si="28"/>
        <v xml:space="preserve">Glúteo </v>
      </c>
      <c r="U133" s="11">
        <f t="shared" si="28"/>
        <v>0</v>
      </c>
      <c r="V133" s="12" t="str">
        <f t="shared" si="28"/>
        <v xml:space="preserve">Abdutor </v>
      </c>
      <c r="W133" s="11">
        <f t="shared" si="28"/>
        <v>0</v>
      </c>
      <c r="X133" s="12" t="str">
        <f t="shared" si="28"/>
        <v xml:space="preserve">Adutor </v>
      </c>
      <c r="Y133" s="11">
        <f t="shared" si="28"/>
        <v>0</v>
      </c>
      <c r="Z133" s="12" t="str">
        <f t="shared" si="28"/>
        <v>Coxa (Ant)</v>
      </c>
      <c r="AA133" s="11">
        <f t="shared" si="28"/>
        <v>0</v>
      </c>
      <c r="AB133" s="12" t="str">
        <f t="shared" si="28"/>
        <v>Coxa (Pos)</v>
      </c>
      <c r="AC133" s="11">
        <f t="shared" si="28"/>
        <v>0</v>
      </c>
      <c r="AD133" s="12" t="str">
        <f t="shared" si="28"/>
        <v>Perna</v>
      </c>
      <c r="AE133" s="11">
        <f t="shared" si="28"/>
        <v>0</v>
      </c>
      <c r="AF133" s="12" t="str">
        <f t="shared" si="28"/>
        <v>Abdominal</v>
      </c>
      <c r="AG133" s="11">
        <f t="shared" si="28"/>
        <v>0</v>
      </c>
    </row>
    <row r="134" spans="1:33" x14ac:dyDescent="0.25">
      <c r="A134" s="344"/>
      <c r="B134" s="11">
        <f t="shared" si="26"/>
        <v>0</v>
      </c>
      <c r="C134" s="11" t="str">
        <f t="shared" si="27"/>
        <v xml:space="preserve"> </v>
      </c>
      <c r="D134" s="11" t="str">
        <f t="shared" si="28"/>
        <v xml:space="preserve">Trapézio </v>
      </c>
      <c r="E134" s="11">
        <f t="shared" si="28"/>
        <v>0</v>
      </c>
      <c r="F134" s="11" t="str">
        <f t="shared" si="28"/>
        <v>Ombro (Cla/Acr)</v>
      </c>
      <c r="G134" s="11">
        <f t="shared" si="28"/>
        <v>0</v>
      </c>
      <c r="H134" s="12" t="str">
        <f t="shared" si="28"/>
        <v>Ombro (Esp)</v>
      </c>
      <c r="I134" s="11">
        <f t="shared" si="28"/>
        <v>0</v>
      </c>
      <c r="J134" s="12" t="str">
        <f t="shared" si="28"/>
        <v>Costa</v>
      </c>
      <c r="K134" s="11">
        <f t="shared" si="28"/>
        <v>0</v>
      </c>
      <c r="L134" s="12" t="str">
        <f t="shared" si="28"/>
        <v>Peito</v>
      </c>
      <c r="M134" s="11">
        <f t="shared" si="28"/>
        <v>0</v>
      </c>
      <c r="N134" s="12" t="str">
        <f t="shared" si="28"/>
        <v>Bíceps</v>
      </c>
      <c r="O134" s="11">
        <f t="shared" si="28"/>
        <v>0</v>
      </c>
      <c r="P134" s="12" t="str">
        <f t="shared" si="28"/>
        <v>Tríceps</v>
      </c>
      <c r="Q134" s="11">
        <f t="shared" si="28"/>
        <v>0</v>
      </c>
      <c r="R134" s="11" t="str">
        <f t="shared" si="28"/>
        <v>AnteBraço</v>
      </c>
      <c r="S134" s="11">
        <f t="shared" si="28"/>
        <v>0</v>
      </c>
      <c r="T134" s="11" t="str">
        <f t="shared" si="28"/>
        <v xml:space="preserve">Glúteo </v>
      </c>
      <c r="U134" s="11">
        <f t="shared" si="28"/>
        <v>0</v>
      </c>
      <c r="V134" s="12" t="str">
        <f t="shared" si="28"/>
        <v xml:space="preserve">Abdutor </v>
      </c>
      <c r="W134" s="11">
        <f t="shared" si="28"/>
        <v>0</v>
      </c>
      <c r="X134" s="12" t="str">
        <f t="shared" si="28"/>
        <v xml:space="preserve">Adutor </v>
      </c>
      <c r="Y134" s="11">
        <f t="shared" si="28"/>
        <v>0</v>
      </c>
      <c r="Z134" s="12" t="str">
        <f t="shared" si="28"/>
        <v>Coxa (Ant)</v>
      </c>
      <c r="AA134" s="11">
        <f t="shared" si="28"/>
        <v>0</v>
      </c>
      <c r="AB134" s="12" t="str">
        <f t="shared" si="28"/>
        <v>Coxa (Pos)</v>
      </c>
      <c r="AC134" s="11">
        <f t="shared" si="28"/>
        <v>0</v>
      </c>
      <c r="AD134" s="12" t="str">
        <f t="shared" si="28"/>
        <v>Perna</v>
      </c>
      <c r="AE134" s="11">
        <f t="shared" si="28"/>
        <v>0</v>
      </c>
      <c r="AF134" s="12" t="str">
        <f t="shared" si="28"/>
        <v>Abdominal</v>
      </c>
      <c r="AG134" s="11">
        <f t="shared" si="28"/>
        <v>0</v>
      </c>
    </row>
    <row r="135" spans="1:33" x14ac:dyDescent="0.25">
      <c r="A135" s="344"/>
      <c r="B135" s="11">
        <f t="shared" si="26"/>
        <v>0</v>
      </c>
      <c r="C135" s="11" t="str">
        <f t="shared" si="27"/>
        <v xml:space="preserve"> </v>
      </c>
      <c r="D135" s="11" t="str">
        <f t="shared" si="28"/>
        <v xml:space="preserve">Trapézio </v>
      </c>
      <c r="E135" s="11">
        <f t="shared" si="28"/>
        <v>0</v>
      </c>
      <c r="F135" s="11" t="str">
        <f t="shared" si="28"/>
        <v>Ombro (Cla/Acr)</v>
      </c>
      <c r="G135" s="11">
        <f t="shared" si="28"/>
        <v>0</v>
      </c>
      <c r="H135" s="12" t="str">
        <f t="shared" si="28"/>
        <v>Ombro (Esp)</v>
      </c>
      <c r="I135" s="11">
        <f t="shared" si="28"/>
        <v>0</v>
      </c>
      <c r="J135" s="12" t="str">
        <f t="shared" si="28"/>
        <v>Costa</v>
      </c>
      <c r="K135" s="11">
        <f t="shared" si="28"/>
        <v>0</v>
      </c>
      <c r="L135" s="12" t="str">
        <f t="shared" si="28"/>
        <v>Peito</v>
      </c>
      <c r="M135" s="11">
        <f t="shared" si="28"/>
        <v>0</v>
      </c>
      <c r="N135" s="12" t="str">
        <f t="shared" si="28"/>
        <v>Bíceps</v>
      </c>
      <c r="O135" s="11">
        <f t="shared" si="28"/>
        <v>0</v>
      </c>
      <c r="P135" s="12" t="str">
        <f t="shared" si="28"/>
        <v>Tríceps</v>
      </c>
      <c r="Q135" s="11">
        <f t="shared" si="28"/>
        <v>0</v>
      </c>
      <c r="R135" s="11" t="str">
        <f t="shared" si="28"/>
        <v>AnteBraço</v>
      </c>
      <c r="S135" s="11">
        <f t="shared" si="28"/>
        <v>0</v>
      </c>
      <c r="T135" s="11" t="str">
        <f t="shared" si="28"/>
        <v xml:space="preserve">Glúteo </v>
      </c>
      <c r="U135" s="11">
        <f t="shared" si="28"/>
        <v>0</v>
      </c>
      <c r="V135" s="12" t="str">
        <f t="shared" si="28"/>
        <v xml:space="preserve">Abdutor </v>
      </c>
      <c r="W135" s="11">
        <f t="shared" si="28"/>
        <v>0</v>
      </c>
      <c r="X135" s="12" t="str">
        <f t="shared" si="28"/>
        <v xml:space="preserve">Adutor </v>
      </c>
      <c r="Y135" s="11">
        <f t="shared" si="28"/>
        <v>0</v>
      </c>
      <c r="Z135" s="12" t="str">
        <f t="shared" si="28"/>
        <v>Coxa (Ant)</v>
      </c>
      <c r="AA135" s="11">
        <f t="shared" si="28"/>
        <v>0</v>
      </c>
      <c r="AB135" s="12" t="str">
        <f t="shared" si="28"/>
        <v>Coxa (Pos)</v>
      </c>
      <c r="AC135" s="11">
        <f t="shared" si="28"/>
        <v>0</v>
      </c>
      <c r="AD135" s="12" t="str">
        <f t="shared" si="28"/>
        <v>Perna</v>
      </c>
      <c r="AE135" s="11">
        <f t="shared" si="28"/>
        <v>0</v>
      </c>
      <c r="AF135" s="12" t="str">
        <f t="shared" si="28"/>
        <v>Abdominal</v>
      </c>
      <c r="AG135" s="11">
        <f t="shared" si="28"/>
        <v>0</v>
      </c>
    </row>
    <row r="136" spans="1:33" x14ac:dyDescent="0.25">
      <c r="A136" s="344"/>
      <c r="B136" s="11">
        <f t="shared" si="26"/>
        <v>0</v>
      </c>
      <c r="C136" s="11" t="str">
        <f t="shared" si="27"/>
        <v xml:space="preserve"> </v>
      </c>
      <c r="D136" s="11" t="str">
        <f t="shared" si="28"/>
        <v xml:space="preserve">Trapézio </v>
      </c>
      <c r="E136" s="11">
        <f t="shared" si="28"/>
        <v>0</v>
      </c>
      <c r="F136" s="11" t="str">
        <f t="shared" si="28"/>
        <v>Ombro (Cla/Acr)</v>
      </c>
      <c r="G136" s="11">
        <f t="shared" si="28"/>
        <v>0</v>
      </c>
      <c r="H136" s="12" t="str">
        <f t="shared" si="28"/>
        <v>Ombro (Esp)</v>
      </c>
      <c r="I136" s="11">
        <f t="shared" si="28"/>
        <v>0</v>
      </c>
      <c r="J136" s="12" t="str">
        <f t="shared" si="28"/>
        <v>Costa</v>
      </c>
      <c r="K136" s="11">
        <f t="shared" si="28"/>
        <v>0</v>
      </c>
      <c r="L136" s="12" t="str">
        <f t="shared" si="28"/>
        <v>Peito</v>
      </c>
      <c r="M136" s="11">
        <f t="shared" si="28"/>
        <v>0</v>
      </c>
      <c r="N136" s="12" t="str">
        <f t="shared" si="28"/>
        <v>Bíceps</v>
      </c>
      <c r="O136" s="11">
        <f t="shared" si="28"/>
        <v>0</v>
      </c>
      <c r="P136" s="12" t="str">
        <f t="shared" si="28"/>
        <v>Tríceps</v>
      </c>
      <c r="Q136" s="11">
        <f t="shared" si="28"/>
        <v>0</v>
      </c>
      <c r="R136" s="11" t="str">
        <f t="shared" si="28"/>
        <v>AnteBraço</v>
      </c>
      <c r="S136" s="11">
        <f t="shared" si="28"/>
        <v>0</v>
      </c>
      <c r="T136" s="11" t="str">
        <f t="shared" si="28"/>
        <v xml:space="preserve">Glúteo </v>
      </c>
      <c r="U136" s="11">
        <f t="shared" si="28"/>
        <v>0</v>
      </c>
      <c r="V136" s="12" t="str">
        <f t="shared" si="28"/>
        <v xml:space="preserve">Abdutor </v>
      </c>
      <c r="W136" s="11">
        <f t="shared" si="28"/>
        <v>0</v>
      </c>
      <c r="X136" s="12" t="str">
        <f t="shared" si="28"/>
        <v xml:space="preserve">Adutor </v>
      </c>
      <c r="Y136" s="11">
        <f t="shared" si="28"/>
        <v>0</v>
      </c>
      <c r="Z136" s="12" t="str">
        <f t="shared" si="28"/>
        <v>Coxa (Ant)</v>
      </c>
      <c r="AA136" s="11">
        <f t="shared" si="28"/>
        <v>0</v>
      </c>
      <c r="AB136" s="12" t="str">
        <f t="shared" si="28"/>
        <v>Coxa (Pos)</v>
      </c>
      <c r="AC136" s="11">
        <f t="shared" si="28"/>
        <v>0</v>
      </c>
      <c r="AD136" s="12" t="str">
        <f t="shared" si="28"/>
        <v>Perna</v>
      </c>
      <c r="AE136" s="11">
        <f t="shared" si="28"/>
        <v>0</v>
      </c>
      <c r="AF136" s="12" t="str">
        <f t="shared" si="28"/>
        <v>Abdominal</v>
      </c>
      <c r="AG136" s="11">
        <f t="shared" si="28"/>
        <v>0</v>
      </c>
    </row>
    <row r="137" spans="1:33" x14ac:dyDescent="0.25">
      <c r="A137" s="344"/>
      <c r="B137" s="11">
        <f t="shared" si="26"/>
        <v>0</v>
      </c>
      <c r="C137" s="11" t="str">
        <f t="shared" si="27"/>
        <v xml:space="preserve"> </v>
      </c>
      <c r="D137" s="11" t="str">
        <f t="shared" si="28"/>
        <v xml:space="preserve">Trapézio </v>
      </c>
      <c r="E137" s="11">
        <f t="shared" si="28"/>
        <v>0</v>
      </c>
      <c r="F137" s="11" t="str">
        <f t="shared" si="28"/>
        <v>Ombro (Cla/Acr)</v>
      </c>
      <c r="G137" s="11">
        <f t="shared" si="28"/>
        <v>0</v>
      </c>
      <c r="H137" s="12" t="str">
        <f t="shared" si="28"/>
        <v>Ombro (Esp)</v>
      </c>
      <c r="I137" s="11">
        <f t="shared" si="28"/>
        <v>0</v>
      </c>
      <c r="J137" s="12" t="str">
        <f t="shared" si="28"/>
        <v>Costa</v>
      </c>
      <c r="K137" s="11">
        <f t="shared" si="28"/>
        <v>0</v>
      </c>
      <c r="L137" s="12" t="str">
        <f t="shared" si="28"/>
        <v>Peito</v>
      </c>
      <c r="M137" s="11">
        <f t="shared" si="28"/>
        <v>0</v>
      </c>
      <c r="N137" s="12" t="str">
        <f t="shared" si="28"/>
        <v>Bíceps</v>
      </c>
      <c r="O137" s="11">
        <f t="shared" si="28"/>
        <v>0</v>
      </c>
      <c r="P137" s="12" t="str">
        <f t="shared" si="28"/>
        <v>Tríceps</v>
      </c>
      <c r="Q137" s="11">
        <f t="shared" si="28"/>
        <v>0</v>
      </c>
      <c r="R137" s="11" t="str">
        <f t="shared" si="28"/>
        <v>AnteBraço</v>
      </c>
      <c r="S137" s="11">
        <f t="shared" si="28"/>
        <v>0</v>
      </c>
      <c r="T137" s="11" t="str">
        <f t="shared" si="28"/>
        <v xml:space="preserve">Glúteo </v>
      </c>
      <c r="U137" s="11">
        <f t="shared" si="28"/>
        <v>0</v>
      </c>
      <c r="V137" s="12" t="str">
        <f t="shared" si="28"/>
        <v xml:space="preserve">Abdutor </v>
      </c>
      <c r="W137" s="11">
        <f t="shared" si="28"/>
        <v>0</v>
      </c>
      <c r="X137" s="12" t="str">
        <f t="shared" si="28"/>
        <v xml:space="preserve">Adutor </v>
      </c>
      <c r="Y137" s="11">
        <f t="shared" si="28"/>
        <v>0</v>
      </c>
      <c r="Z137" s="12" t="str">
        <f t="shared" si="28"/>
        <v>Coxa (Ant)</v>
      </c>
      <c r="AA137" s="11">
        <f t="shared" si="28"/>
        <v>0</v>
      </c>
      <c r="AB137" s="12" t="str">
        <f t="shared" si="28"/>
        <v>Coxa (Pos)</v>
      </c>
      <c r="AC137" s="11">
        <f t="shared" si="28"/>
        <v>0</v>
      </c>
      <c r="AD137" s="12" t="str">
        <f t="shared" si="28"/>
        <v>Perna</v>
      </c>
      <c r="AE137" s="11">
        <f t="shared" si="28"/>
        <v>0</v>
      </c>
      <c r="AF137" s="12" t="str">
        <f t="shared" si="28"/>
        <v>Abdominal</v>
      </c>
      <c r="AG137" s="11">
        <f t="shared" si="28"/>
        <v>0</v>
      </c>
    </row>
    <row r="138" spans="1:33" x14ac:dyDescent="0.25">
      <c r="A138" s="344"/>
      <c r="B138" s="11">
        <f t="shared" si="26"/>
        <v>0</v>
      </c>
      <c r="C138" s="11" t="str">
        <f t="shared" si="27"/>
        <v xml:space="preserve"> </v>
      </c>
      <c r="D138" s="11" t="str">
        <f t="shared" si="28"/>
        <v xml:space="preserve">Trapézio </v>
      </c>
      <c r="E138" s="11">
        <f t="shared" si="28"/>
        <v>0</v>
      </c>
      <c r="F138" s="11" t="str">
        <f t="shared" si="28"/>
        <v>Ombro (Cla/Acr)</v>
      </c>
      <c r="G138" s="11">
        <f t="shared" si="28"/>
        <v>0</v>
      </c>
      <c r="H138" s="12" t="str">
        <f t="shared" si="28"/>
        <v>Ombro (Esp)</v>
      </c>
      <c r="I138" s="11">
        <f t="shared" si="28"/>
        <v>0</v>
      </c>
      <c r="J138" s="12" t="str">
        <f t="shared" si="28"/>
        <v>Costa</v>
      </c>
      <c r="K138" s="11">
        <f t="shared" si="28"/>
        <v>0</v>
      </c>
      <c r="L138" s="12" t="str">
        <f t="shared" si="28"/>
        <v>Peito</v>
      </c>
      <c r="M138" s="11">
        <f t="shared" si="28"/>
        <v>0</v>
      </c>
      <c r="N138" s="12" t="str">
        <f t="shared" si="28"/>
        <v>Bíceps</v>
      </c>
      <c r="O138" s="11">
        <f t="shared" si="28"/>
        <v>0</v>
      </c>
      <c r="P138" s="12" t="str">
        <f t="shared" si="28"/>
        <v>Tríceps</v>
      </c>
      <c r="Q138" s="11">
        <f t="shared" si="28"/>
        <v>0</v>
      </c>
      <c r="R138" s="11" t="str">
        <f t="shared" si="28"/>
        <v>AnteBraço</v>
      </c>
      <c r="S138" s="11">
        <f t="shared" si="28"/>
        <v>0</v>
      </c>
      <c r="T138" s="11" t="str">
        <f t="shared" si="28"/>
        <v xml:space="preserve">Glúteo </v>
      </c>
      <c r="U138" s="11">
        <f t="shared" si="28"/>
        <v>0</v>
      </c>
      <c r="V138" s="12" t="str">
        <f t="shared" si="28"/>
        <v xml:space="preserve">Abdutor </v>
      </c>
      <c r="W138" s="11">
        <f t="shared" si="28"/>
        <v>0</v>
      </c>
      <c r="X138" s="12" t="str">
        <f t="shared" si="28"/>
        <v xml:space="preserve">Adutor </v>
      </c>
      <c r="Y138" s="11">
        <f t="shared" si="28"/>
        <v>0</v>
      </c>
      <c r="Z138" s="12" t="str">
        <f t="shared" si="28"/>
        <v>Coxa (Ant)</v>
      </c>
      <c r="AA138" s="11">
        <f t="shared" si="28"/>
        <v>0</v>
      </c>
      <c r="AB138" s="12" t="str">
        <f t="shared" si="28"/>
        <v>Coxa (Pos)</v>
      </c>
      <c r="AC138" s="11">
        <f t="shared" si="28"/>
        <v>0</v>
      </c>
      <c r="AD138" s="12" t="str">
        <f t="shared" si="28"/>
        <v>Perna</v>
      </c>
      <c r="AE138" s="11">
        <f t="shared" si="28"/>
        <v>0</v>
      </c>
      <c r="AF138" s="12" t="str">
        <f t="shared" si="28"/>
        <v>Abdominal</v>
      </c>
      <c r="AG138" s="11">
        <f t="shared" si="28"/>
        <v>0</v>
      </c>
    </row>
    <row r="139" spans="1:33" x14ac:dyDescent="0.25">
      <c r="A139" s="344"/>
      <c r="B139" s="11">
        <f t="shared" si="26"/>
        <v>0</v>
      </c>
      <c r="C139" s="11" t="str">
        <f t="shared" si="27"/>
        <v xml:space="preserve"> </v>
      </c>
      <c r="D139" s="11" t="str">
        <f t="shared" si="28"/>
        <v xml:space="preserve">Trapézio </v>
      </c>
      <c r="E139" s="11">
        <f t="shared" si="28"/>
        <v>0</v>
      </c>
      <c r="F139" s="11" t="str">
        <f t="shared" si="28"/>
        <v>Ombro (Cla/Acr)</v>
      </c>
      <c r="G139" s="11">
        <f t="shared" si="28"/>
        <v>0</v>
      </c>
      <c r="H139" s="12" t="str">
        <f t="shared" si="28"/>
        <v>Ombro (Esp)</v>
      </c>
      <c r="I139" s="11">
        <f t="shared" si="28"/>
        <v>0</v>
      </c>
      <c r="J139" s="12" t="str">
        <f t="shared" si="28"/>
        <v>Costa</v>
      </c>
      <c r="K139" s="11">
        <f t="shared" si="28"/>
        <v>0</v>
      </c>
      <c r="L139" s="12" t="str">
        <f t="shared" si="28"/>
        <v>Peito</v>
      </c>
      <c r="M139" s="11">
        <f t="shared" si="28"/>
        <v>0</v>
      </c>
      <c r="N139" s="12" t="str">
        <f t="shared" si="28"/>
        <v>Bíceps</v>
      </c>
      <c r="O139" s="11">
        <f t="shared" si="28"/>
        <v>0</v>
      </c>
      <c r="P139" s="12" t="str">
        <f t="shared" si="28"/>
        <v>Tríceps</v>
      </c>
      <c r="Q139" s="11">
        <f t="shared" si="28"/>
        <v>0</v>
      </c>
      <c r="R139" s="11" t="str">
        <f t="shared" si="28"/>
        <v>AnteBraço</v>
      </c>
      <c r="S139" s="11">
        <f t="shared" si="28"/>
        <v>0</v>
      </c>
      <c r="T139" s="11" t="str">
        <f t="shared" si="28"/>
        <v xml:space="preserve">Glúteo </v>
      </c>
      <c r="U139" s="11">
        <f t="shared" si="28"/>
        <v>0</v>
      </c>
      <c r="V139" s="12" t="str">
        <f t="shared" si="28"/>
        <v xml:space="preserve">Abdutor </v>
      </c>
      <c r="W139" s="11">
        <f t="shared" si="28"/>
        <v>0</v>
      </c>
      <c r="X139" s="12" t="str">
        <f t="shared" si="28"/>
        <v xml:space="preserve">Adutor </v>
      </c>
      <c r="Y139" s="11">
        <f t="shared" si="28"/>
        <v>0</v>
      </c>
      <c r="Z139" s="12" t="str">
        <f t="shared" si="28"/>
        <v>Coxa (Ant)</v>
      </c>
      <c r="AA139" s="11">
        <f t="shared" si="28"/>
        <v>0</v>
      </c>
      <c r="AB139" s="12" t="str">
        <f t="shared" si="28"/>
        <v>Coxa (Pos)</v>
      </c>
      <c r="AC139" s="11">
        <f t="shared" si="28"/>
        <v>0</v>
      </c>
      <c r="AD139" s="12" t="str">
        <f t="shared" si="28"/>
        <v>Perna</v>
      </c>
      <c r="AE139" s="11">
        <f t="shared" si="28"/>
        <v>0</v>
      </c>
      <c r="AF139" s="12" t="str">
        <f t="shared" si="28"/>
        <v>Abdominal</v>
      </c>
      <c r="AG139" s="11">
        <f t="shared" si="28"/>
        <v>0</v>
      </c>
    </row>
    <row r="140" spans="1:33" x14ac:dyDescent="0.25">
      <c r="A140" s="344"/>
      <c r="B140" s="11">
        <f t="shared" si="26"/>
        <v>0</v>
      </c>
      <c r="C140" s="11" t="str">
        <f t="shared" si="27"/>
        <v xml:space="preserve"> </v>
      </c>
      <c r="D140" s="11" t="str">
        <f t="shared" si="28"/>
        <v xml:space="preserve">Trapézio </v>
      </c>
      <c r="E140" s="11">
        <f t="shared" si="28"/>
        <v>0</v>
      </c>
      <c r="F140" s="11" t="str">
        <f t="shared" si="28"/>
        <v>Ombro (Cla/Acr)</v>
      </c>
      <c r="G140" s="11">
        <f t="shared" si="28"/>
        <v>0</v>
      </c>
      <c r="H140" s="12" t="str">
        <f t="shared" si="28"/>
        <v>Ombro (Esp)</v>
      </c>
      <c r="I140" s="11">
        <f t="shared" si="28"/>
        <v>0</v>
      </c>
      <c r="J140" s="12" t="str">
        <f t="shared" si="28"/>
        <v>Costa</v>
      </c>
      <c r="K140" s="11">
        <f t="shared" si="28"/>
        <v>0</v>
      </c>
      <c r="L140" s="12" t="str">
        <f t="shared" si="28"/>
        <v>Peito</v>
      </c>
      <c r="M140" s="11">
        <f t="shared" si="28"/>
        <v>0</v>
      </c>
      <c r="N140" s="12" t="str">
        <f t="shared" si="28"/>
        <v>Bíceps</v>
      </c>
      <c r="O140" s="11">
        <f t="shared" si="28"/>
        <v>0</v>
      </c>
      <c r="P140" s="12" t="str">
        <f t="shared" si="28"/>
        <v>Tríceps</v>
      </c>
      <c r="Q140" s="11">
        <f t="shared" si="28"/>
        <v>0</v>
      </c>
      <c r="R140" s="11" t="str">
        <f t="shared" si="28"/>
        <v>AnteBraço</v>
      </c>
      <c r="S140" s="11">
        <f t="shared" si="28"/>
        <v>0</v>
      </c>
      <c r="T140" s="11" t="str">
        <f t="shared" si="28"/>
        <v xml:space="preserve">Glúteo </v>
      </c>
      <c r="U140" s="11">
        <f t="shared" si="28"/>
        <v>0</v>
      </c>
      <c r="V140" s="12" t="str">
        <f t="shared" si="28"/>
        <v xml:space="preserve">Abdutor </v>
      </c>
      <c r="W140" s="11">
        <f t="shared" si="28"/>
        <v>0</v>
      </c>
      <c r="X140" s="12" t="str">
        <f t="shared" si="28"/>
        <v xml:space="preserve">Adutor </v>
      </c>
      <c r="Y140" s="11">
        <f t="shared" si="28"/>
        <v>0</v>
      </c>
      <c r="Z140" s="12" t="str">
        <f t="shared" si="28"/>
        <v>Coxa (Ant)</v>
      </c>
      <c r="AA140" s="11">
        <f t="shared" si="28"/>
        <v>0</v>
      </c>
      <c r="AB140" s="12" t="str">
        <f t="shared" si="28"/>
        <v>Coxa (Pos)</v>
      </c>
      <c r="AC140" s="11">
        <f t="shared" si="28"/>
        <v>0</v>
      </c>
      <c r="AD140" s="12" t="str">
        <f t="shared" si="28"/>
        <v>Perna</v>
      </c>
      <c r="AE140" s="11">
        <f t="shared" si="28"/>
        <v>0</v>
      </c>
      <c r="AF140" s="12" t="str">
        <f t="shared" si="28"/>
        <v>Abdominal</v>
      </c>
      <c r="AG140" s="11">
        <f t="shared" si="28"/>
        <v>0</v>
      </c>
    </row>
    <row r="141" spans="1:3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:33" x14ac:dyDescent="0.25">
      <c r="A142" s="11" t="s">
        <v>40</v>
      </c>
      <c r="B142" s="11" t="s">
        <v>41</v>
      </c>
      <c r="C142" s="11"/>
      <c r="D142" s="341" t="str">
        <f>D122</f>
        <v xml:space="preserve">Trapézio </v>
      </c>
      <c r="E142" s="341"/>
      <c r="F142" s="341" t="str">
        <f>F122</f>
        <v>Ombro (Cla/Acr)</v>
      </c>
      <c r="G142" s="341"/>
      <c r="H142" s="341" t="str">
        <f>H122</f>
        <v>Ombro (Esp)</v>
      </c>
      <c r="I142" s="341"/>
      <c r="J142" s="341" t="str">
        <f>J122</f>
        <v>Costa</v>
      </c>
      <c r="K142" s="341"/>
      <c r="L142" s="341" t="str">
        <f>L122</f>
        <v>Peito</v>
      </c>
      <c r="M142" s="341"/>
      <c r="N142" s="341" t="str">
        <f>N122</f>
        <v>Bíceps</v>
      </c>
      <c r="O142" s="341"/>
      <c r="P142" s="341" t="str">
        <f>P122</f>
        <v>Tríceps</v>
      </c>
      <c r="Q142" s="341"/>
      <c r="R142" s="341" t="str">
        <f>R122</f>
        <v>AnteBraço</v>
      </c>
      <c r="S142" s="341"/>
      <c r="T142" s="341" t="str">
        <f>T122</f>
        <v xml:space="preserve">Glúteo </v>
      </c>
      <c r="U142" s="341"/>
      <c r="V142" s="341" t="str">
        <f>V122</f>
        <v xml:space="preserve">Abdutor </v>
      </c>
      <c r="W142" s="341"/>
      <c r="X142" s="341" t="str">
        <f>X122</f>
        <v xml:space="preserve">Adutor </v>
      </c>
      <c r="Y142" s="341"/>
      <c r="Z142" s="341" t="str">
        <f>Z122</f>
        <v>Coxa (Ant)</v>
      </c>
      <c r="AA142" s="341"/>
      <c r="AB142" s="341" t="str">
        <f>AB122</f>
        <v>Coxa (Pos)</v>
      </c>
      <c r="AC142" s="341"/>
      <c r="AD142" s="341" t="str">
        <f>AD122</f>
        <v>Perna</v>
      </c>
      <c r="AE142" s="341"/>
      <c r="AF142" s="341" t="str">
        <f>AF122</f>
        <v>Abdominal</v>
      </c>
      <c r="AG142" s="341"/>
    </row>
    <row r="143" spans="1:33" x14ac:dyDescent="0.25">
      <c r="A143" s="11"/>
      <c r="B143" s="343">
        <f>Planilha!D222</f>
        <v>0</v>
      </c>
      <c r="C143" s="34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1:33" x14ac:dyDescent="0.25">
      <c r="A144" s="344">
        <v>8</v>
      </c>
      <c r="B144" s="11">
        <f>B143</f>
        <v>0</v>
      </c>
      <c r="C144" s="11" t="str">
        <f>IF(AND(B144=D144),E144,IF(AND(B144=F144),G144,IF(AND(B144=H144),I144,IF(AND(B144=J144),K144,IF(AND(B144=L144),M144,IF(AND(B144=N144),O144,IF(AND(B144=P144),Q144,IF(AND(B144=R144),S144,IF(AND(B144=T144),U144,IF(AND(B144=V144),W144,IF(AND(B144=X144),Y144,IF(AND(B144=Z144),AA144,IF(AND(B144=AB144),AC144,IF(AND(B144=AD144),AE144,IF(AND(B144=AF144),AG144," ")))))))))))))))</f>
        <v xml:space="preserve"> </v>
      </c>
      <c r="D144" s="11" t="str">
        <f t="shared" ref="D144:AG152" si="29">D124</f>
        <v xml:space="preserve">Trapézio </v>
      </c>
      <c r="E144" s="11" t="str">
        <f t="shared" si="29"/>
        <v>Elevação de ombros</v>
      </c>
      <c r="F144" s="11" t="str">
        <f t="shared" si="29"/>
        <v>Ombro (Cla/Acr)</v>
      </c>
      <c r="G144" s="11" t="str">
        <f t="shared" si="29"/>
        <v>Desenvolvimento</v>
      </c>
      <c r="H144" s="12" t="str">
        <f t="shared" si="29"/>
        <v>Ombro (Esp)</v>
      </c>
      <c r="I144" s="11" t="str">
        <f t="shared" si="29"/>
        <v>Voador inv.</v>
      </c>
      <c r="J144" s="12" t="str">
        <f t="shared" si="29"/>
        <v>Costa</v>
      </c>
      <c r="K144" s="11" t="str">
        <f t="shared" si="29"/>
        <v>Puxada à frente</v>
      </c>
      <c r="L144" s="12" t="str">
        <f t="shared" si="29"/>
        <v>Peito</v>
      </c>
      <c r="M144" s="11" t="str">
        <f t="shared" si="29"/>
        <v>Supino</v>
      </c>
      <c r="N144" s="12" t="str">
        <f t="shared" si="29"/>
        <v>Bíceps</v>
      </c>
      <c r="O144" s="11" t="str">
        <f t="shared" si="29"/>
        <v>Rosca direta</v>
      </c>
      <c r="P144" s="12" t="str">
        <f t="shared" si="29"/>
        <v>Tríceps</v>
      </c>
      <c r="Q144" s="11" t="str">
        <f t="shared" si="29"/>
        <v>Rosca testa</v>
      </c>
      <c r="R144" s="11" t="str">
        <f t="shared" si="29"/>
        <v>AnteBraço</v>
      </c>
      <c r="S144" s="11" t="str">
        <f t="shared" si="29"/>
        <v>Rosca punho</v>
      </c>
      <c r="T144" s="11" t="str">
        <f t="shared" si="29"/>
        <v xml:space="preserve">Glúteo </v>
      </c>
      <c r="U144" s="11" t="str">
        <f t="shared" si="29"/>
        <v>Glúteo em pé</v>
      </c>
      <c r="V144" s="12" t="str">
        <f t="shared" si="29"/>
        <v xml:space="preserve">Abdutor </v>
      </c>
      <c r="W144" s="11" t="str">
        <f t="shared" si="29"/>
        <v>Abdutor maq.</v>
      </c>
      <c r="X144" s="12" t="str">
        <f t="shared" si="29"/>
        <v xml:space="preserve">Adutor </v>
      </c>
      <c r="Y144" s="11" t="str">
        <f t="shared" si="29"/>
        <v>Adutor maq</v>
      </c>
      <c r="Z144" s="12" t="str">
        <f t="shared" si="29"/>
        <v>Coxa (Ant)</v>
      </c>
      <c r="AA144" s="11" t="str">
        <f t="shared" si="29"/>
        <v>Agachamento</v>
      </c>
      <c r="AB144" s="12" t="str">
        <f t="shared" si="29"/>
        <v>Coxa (Pos)</v>
      </c>
      <c r="AC144" s="11" t="str">
        <f t="shared" si="29"/>
        <v>Stiff</v>
      </c>
      <c r="AD144" s="12" t="str">
        <f t="shared" si="29"/>
        <v>Perna</v>
      </c>
      <c r="AE144" s="11" t="str">
        <f t="shared" si="29"/>
        <v>Gêmeos em pé</v>
      </c>
      <c r="AF144" s="12" t="str">
        <f t="shared" si="29"/>
        <v>Abdominal</v>
      </c>
      <c r="AG144" s="11" t="str">
        <f t="shared" si="29"/>
        <v>Elevação de pernas</v>
      </c>
    </row>
    <row r="145" spans="1:33" x14ac:dyDescent="0.25">
      <c r="A145" s="344"/>
      <c r="B145" s="11">
        <f t="shared" ref="B145:B160" si="30">B144</f>
        <v>0</v>
      </c>
      <c r="C145" s="11" t="str">
        <f t="shared" ref="C145:C160" si="31">IF(AND(B145=D145),E145,IF(AND(B145=F145),G145,IF(AND(B145=H145),I145,IF(AND(B145=J145),K145,IF(AND(B145=L145),M145,IF(AND(B145=N145),O145,IF(AND(B145=P145),Q145,IF(AND(B145=R145),S145,IF(AND(B145=T145),U145,IF(AND(B145=V145),W145,IF(AND(B145=X145),Y145,IF(AND(B145=Z145),AA145,IF(AND(B145=AB145),AC145,IF(AND(B145=AD145),AE145,IF(AND(B145=AF145),AG145," ")))))))))))))))</f>
        <v xml:space="preserve"> </v>
      </c>
      <c r="D145" s="11" t="str">
        <f t="shared" si="29"/>
        <v xml:space="preserve">Trapézio </v>
      </c>
      <c r="E145" s="11" t="str">
        <f t="shared" si="29"/>
        <v>Remada alta</v>
      </c>
      <c r="F145" s="11" t="str">
        <f t="shared" si="29"/>
        <v>Ombro (Cla/Acr)</v>
      </c>
      <c r="G145" s="11" t="str">
        <f t="shared" si="29"/>
        <v>Levantamento lateral</v>
      </c>
      <c r="H145" s="12" t="str">
        <f t="shared" si="29"/>
        <v>Ombro (Esp)</v>
      </c>
      <c r="I145" s="11" t="str">
        <f t="shared" si="29"/>
        <v>Crucifixo inv.</v>
      </c>
      <c r="J145" s="12" t="str">
        <f t="shared" si="29"/>
        <v>Costa</v>
      </c>
      <c r="K145" s="11" t="str">
        <f t="shared" si="29"/>
        <v>Remada sentada</v>
      </c>
      <c r="L145" s="12" t="str">
        <f t="shared" si="29"/>
        <v>Peito</v>
      </c>
      <c r="M145" s="11" t="str">
        <f t="shared" si="29"/>
        <v>Supino inclinado</v>
      </c>
      <c r="N145" s="12" t="str">
        <f t="shared" si="29"/>
        <v>Bíceps</v>
      </c>
      <c r="O145" s="11" t="str">
        <f t="shared" si="29"/>
        <v>Rosca alternada</v>
      </c>
      <c r="P145" s="12" t="str">
        <f t="shared" si="29"/>
        <v>Tríceps</v>
      </c>
      <c r="Q145" s="11" t="str">
        <f t="shared" si="29"/>
        <v>Rosca francesa</v>
      </c>
      <c r="R145" s="11" t="str">
        <f t="shared" si="29"/>
        <v>AnteBraço</v>
      </c>
      <c r="S145" s="11" t="str">
        <f t="shared" si="29"/>
        <v>Rosca punho inv.</v>
      </c>
      <c r="T145" s="11" t="str">
        <f t="shared" si="29"/>
        <v xml:space="preserve">Glúteo </v>
      </c>
      <c r="U145" s="11" t="str">
        <f t="shared" si="29"/>
        <v>Glúteo 4 apoios</v>
      </c>
      <c r="V145" s="12" t="str">
        <f t="shared" si="29"/>
        <v xml:space="preserve">Abdutor </v>
      </c>
      <c r="W145" s="11" t="str">
        <f t="shared" si="29"/>
        <v>Abdutor apo.</v>
      </c>
      <c r="X145" s="12" t="str">
        <f t="shared" si="29"/>
        <v xml:space="preserve">Adutor </v>
      </c>
      <c r="Y145" s="11" t="str">
        <f t="shared" si="29"/>
        <v>Adutor apo.</v>
      </c>
      <c r="Z145" s="12" t="str">
        <f t="shared" si="29"/>
        <v>Coxa (Ant)</v>
      </c>
      <c r="AA145" s="11" t="str">
        <f t="shared" si="29"/>
        <v>Agachamento hack</v>
      </c>
      <c r="AB145" s="12" t="str">
        <f t="shared" si="29"/>
        <v>Coxa (Pos)</v>
      </c>
      <c r="AC145" s="11" t="str">
        <f t="shared" si="29"/>
        <v>Flexão de perna</v>
      </c>
      <c r="AD145" s="12" t="str">
        <f t="shared" si="29"/>
        <v>Perna</v>
      </c>
      <c r="AE145" s="11" t="str">
        <f t="shared" si="29"/>
        <v>Gêmeos sentado</v>
      </c>
      <c r="AF145" s="12" t="str">
        <f t="shared" si="29"/>
        <v>Abdominal</v>
      </c>
      <c r="AG145" s="11" t="str">
        <f t="shared" si="29"/>
        <v>Supra-abdominal</v>
      </c>
    </row>
    <row r="146" spans="1:33" x14ac:dyDescent="0.25">
      <c r="A146" s="344"/>
      <c r="B146" s="11">
        <f t="shared" si="30"/>
        <v>0</v>
      </c>
      <c r="C146" s="11" t="str">
        <f t="shared" si="31"/>
        <v xml:space="preserve"> </v>
      </c>
      <c r="D146" s="11" t="str">
        <f t="shared" si="29"/>
        <v xml:space="preserve">Trapézio </v>
      </c>
      <c r="E146" s="11">
        <f t="shared" si="29"/>
        <v>0</v>
      </c>
      <c r="F146" s="11" t="str">
        <f t="shared" si="29"/>
        <v>Ombro (Cla/Acr)</v>
      </c>
      <c r="G146" s="11" t="str">
        <f t="shared" si="29"/>
        <v>Elevação frontal</v>
      </c>
      <c r="H146" s="12" t="str">
        <f t="shared" si="29"/>
        <v>Ombro (Esp)</v>
      </c>
      <c r="I146" s="11">
        <f t="shared" si="29"/>
        <v>0</v>
      </c>
      <c r="J146" s="12" t="str">
        <f t="shared" si="29"/>
        <v>Costa</v>
      </c>
      <c r="K146" s="11" t="str">
        <f t="shared" si="29"/>
        <v>Remada unilteral</v>
      </c>
      <c r="L146" s="12" t="str">
        <f t="shared" si="29"/>
        <v>Peito</v>
      </c>
      <c r="M146" s="11" t="str">
        <f t="shared" si="29"/>
        <v>Supino declinado</v>
      </c>
      <c r="N146" s="12" t="str">
        <f t="shared" si="29"/>
        <v>Bíceps</v>
      </c>
      <c r="O146" s="11" t="str">
        <f t="shared" si="29"/>
        <v>Rosca concentrada</v>
      </c>
      <c r="P146" s="12" t="str">
        <f t="shared" si="29"/>
        <v>Tríceps</v>
      </c>
      <c r="Q146" s="11" t="str">
        <f t="shared" si="29"/>
        <v>Extensão de cotovelo (cabo)</v>
      </c>
      <c r="R146" s="11" t="str">
        <f t="shared" si="29"/>
        <v>AnteBraço</v>
      </c>
      <c r="S146" s="11" t="str">
        <f t="shared" si="29"/>
        <v>Rosca direta peg. pro.</v>
      </c>
      <c r="T146" s="11" t="str">
        <f t="shared" si="29"/>
        <v xml:space="preserve">Glúteo </v>
      </c>
      <c r="U146" s="11">
        <f t="shared" si="29"/>
        <v>0</v>
      </c>
      <c r="V146" s="12" t="str">
        <f t="shared" si="29"/>
        <v xml:space="preserve">Abdutor </v>
      </c>
      <c r="W146" s="11" t="str">
        <f t="shared" si="29"/>
        <v>Abdutor cabo</v>
      </c>
      <c r="X146" s="12" t="str">
        <f t="shared" si="29"/>
        <v xml:space="preserve">Adutor </v>
      </c>
      <c r="Y146" s="11" t="str">
        <f t="shared" si="29"/>
        <v>Adutor cabo</v>
      </c>
      <c r="Z146" s="12" t="str">
        <f t="shared" si="29"/>
        <v>Coxa (Ant)</v>
      </c>
      <c r="AA146" s="11" t="str">
        <f t="shared" si="29"/>
        <v>Extensão de perna</v>
      </c>
      <c r="AB146" s="12" t="str">
        <f t="shared" si="29"/>
        <v>Coxa (Pos)</v>
      </c>
      <c r="AC146" s="11" t="str">
        <f t="shared" si="29"/>
        <v>Flexora em pé</v>
      </c>
      <c r="AD146" s="12" t="str">
        <f t="shared" si="29"/>
        <v>Perna</v>
      </c>
      <c r="AE146" s="11" t="str">
        <f t="shared" si="29"/>
        <v>Burrinho maq.</v>
      </c>
      <c r="AF146" s="12" t="str">
        <f t="shared" si="29"/>
        <v>Abdominal</v>
      </c>
      <c r="AG146" s="11" t="str">
        <f t="shared" si="29"/>
        <v>Flexão lateral</v>
      </c>
    </row>
    <row r="147" spans="1:33" x14ac:dyDescent="0.25">
      <c r="A147" s="344"/>
      <c r="B147" s="11">
        <f t="shared" si="30"/>
        <v>0</v>
      </c>
      <c r="C147" s="11" t="str">
        <f t="shared" si="31"/>
        <v xml:space="preserve"> </v>
      </c>
      <c r="D147" s="11" t="str">
        <f t="shared" si="29"/>
        <v xml:space="preserve">Trapézio </v>
      </c>
      <c r="E147" s="11">
        <f t="shared" si="29"/>
        <v>0</v>
      </c>
      <c r="F147" s="11" t="str">
        <f t="shared" si="29"/>
        <v>Ombro (Cla/Acr)</v>
      </c>
      <c r="G147" s="11">
        <f t="shared" si="29"/>
        <v>0</v>
      </c>
      <c r="H147" s="12" t="str">
        <f t="shared" si="29"/>
        <v>Ombro (Esp)</v>
      </c>
      <c r="I147" s="11">
        <f t="shared" si="29"/>
        <v>0</v>
      </c>
      <c r="J147" s="12" t="str">
        <f t="shared" si="29"/>
        <v>Costa</v>
      </c>
      <c r="K147" s="11" t="str">
        <f t="shared" si="29"/>
        <v>Remada curvada</v>
      </c>
      <c r="L147" s="12" t="str">
        <f t="shared" si="29"/>
        <v>Peito</v>
      </c>
      <c r="M147" s="11" t="str">
        <f t="shared" si="29"/>
        <v>Crucifixo</v>
      </c>
      <c r="N147" s="12" t="str">
        <f t="shared" si="29"/>
        <v>Bíceps</v>
      </c>
      <c r="O147" s="11" t="str">
        <f t="shared" si="29"/>
        <v>Rosca scott</v>
      </c>
      <c r="P147" s="12" t="str">
        <f t="shared" si="29"/>
        <v>Tríceps</v>
      </c>
      <c r="Q147" s="11">
        <f t="shared" si="29"/>
        <v>0</v>
      </c>
      <c r="R147" s="11" t="str">
        <f t="shared" si="29"/>
        <v>AnteBraço</v>
      </c>
      <c r="S147" s="11" t="str">
        <f t="shared" si="29"/>
        <v>Extensão de cotovelo</v>
      </c>
      <c r="T147" s="11" t="str">
        <f t="shared" si="29"/>
        <v xml:space="preserve">Glúteo </v>
      </c>
      <c r="U147" s="11">
        <f t="shared" si="29"/>
        <v>0</v>
      </c>
      <c r="V147" s="12" t="str">
        <f t="shared" si="29"/>
        <v xml:space="preserve">Abdutor </v>
      </c>
      <c r="W147" s="11">
        <f t="shared" si="29"/>
        <v>0</v>
      </c>
      <c r="X147" s="12" t="str">
        <f t="shared" si="29"/>
        <v xml:space="preserve">Adutor </v>
      </c>
      <c r="Y147" s="11">
        <f t="shared" si="29"/>
        <v>0</v>
      </c>
      <c r="Z147" s="12" t="str">
        <f t="shared" si="29"/>
        <v>Coxa (Ant)</v>
      </c>
      <c r="AA147" s="11" t="str">
        <f t="shared" si="29"/>
        <v>Leg press</v>
      </c>
      <c r="AB147" s="12" t="str">
        <f t="shared" si="29"/>
        <v>Coxa (Pos)</v>
      </c>
      <c r="AC147" s="11" t="str">
        <f t="shared" si="29"/>
        <v>Flexora sentado</v>
      </c>
      <c r="AD147" s="12" t="str">
        <f t="shared" si="29"/>
        <v>Perna</v>
      </c>
      <c r="AE147" s="11" t="str">
        <f t="shared" si="29"/>
        <v>Tibial</v>
      </c>
      <c r="AF147" s="12" t="str">
        <f t="shared" si="29"/>
        <v>Abdominal</v>
      </c>
      <c r="AG147" s="11">
        <f t="shared" si="29"/>
        <v>0</v>
      </c>
    </row>
    <row r="148" spans="1:33" x14ac:dyDescent="0.25">
      <c r="A148" s="344"/>
      <c r="B148" s="11">
        <f t="shared" si="30"/>
        <v>0</v>
      </c>
      <c r="C148" s="11" t="str">
        <f t="shared" si="31"/>
        <v xml:space="preserve"> </v>
      </c>
      <c r="D148" s="11" t="str">
        <f t="shared" si="29"/>
        <v xml:space="preserve">Trapézio </v>
      </c>
      <c r="E148" s="11">
        <f t="shared" si="29"/>
        <v>0</v>
      </c>
      <c r="F148" s="11" t="str">
        <f t="shared" si="29"/>
        <v>Ombro (Cla/Acr)</v>
      </c>
      <c r="G148" s="11">
        <f t="shared" si="29"/>
        <v>0</v>
      </c>
      <c r="H148" s="12" t="str">
        <f t="shared" si="29"/>
        <v>Ombro (Esp)</v>
      </c>
      <c r="I148" s="11">
        <f t="shared" si="29"/>
        <v>0</v>
      </c>
      <c r="J148" s="12" t="str">
        <f t="shared" si="29"/>
        <v>Costa</v>
      </c>
      <c r="K148" s="11" t="str">
        <f t="shared" si="29"/>
        <v>Levantamento terra</v>
      </c>
      <c r="L148" s="12" t="str">
        <f t="shared" si="29"/>
        <v>Peito</v>
      </c>
      <c r="M148" s="11" t="str">
        <f t="shared" si="29"/>
        <v>Cross over</v>
      </c>
      <c r="N148" s="12" t="str">
        <f t="shared" si="29"/>
        <v>Bíceps</v>
      </c>
      <c r="O148" s="11">
        <f t="shared" si="29"/>
        <v>0</v>
      </c>
      <c r="P148" s="12" t="str">
        <f t="shared" si="29"/>
        <v>Tríceps</v>
      </c>
      <c r="Q148" s="11">
        <f t="shared" si="29"/>
        <v>0</v>
      </c>
      <c r="R148" s="11" t="str">
        <f t="shared" si="29"/>
        <v>AnteBraço</v>
      </c>
      <c r="S148" s="11" t="str">
        <f t="shared" si="29"/>
        <v>Extensão cot. uni.</v>
      </c>
      <c r="T148" s="11" t="str">
        <f t="shared" si="29"/>
        <v xml:space="preserve">Glúteo </v>
      </c>
      <c r="U148" s="11">
        <f t="shared" si="29"/>
        <v>0</v>
      </c>
      <c r="V148" s="12" t="str">
        <f t="shared" si="29"/>
        <v xml:space="preserve">Abdutor </v>
      </c>
      <c r="W148" s="11">
        <f t="shared" si="29"/>
        <v>0</v>
      </c>
      <c r="X148" s="12" t="str">
        <f t="shared" si="29"/>
        <v xml:space="preserve">Adutor </v>
      </c>
      <c r="Y148" s="11">
        <f t="shared" si="29"/>
        <v>0</v>
      </c>
      <c r="Z148" s="12" t="str">
        <f t="shared" si="29"/>
        <v>Coxa (Ant)</v>
      </c>
      <c r="AA148" s="11" t="str">
        <f t="shared" si="29"/>
        <v>Avanço</v>
      </c>
      <c r="AB148" s="12" t="str">
        <f t="shared" si="29"/>
        <v>Coxa (Pos)</v>
      </c>
      <c r="AC148" s="11">
        <f t="shared" si="29"/>
        <v>0</v>
      </c>
      <c r="AD148" s="12" t="str">
        <f t="shared" si="29"/>
        <v>Perna</v>
      </c>
      <c r="AE148" s="11">
        <f t="shared" si="29"/>
        <v>0</v>
      </c>
      <c r="AF148" s="12" t="str">
        <f t="shared" si="29"/>
        <v>Abdominal</v>
      </c>
      <c r="AG148" s="11">
        <f t="shared" si="29"/>
        <v>0</v>
      </c>
    </row>
    <row r="149" spans="1:33" x14ac:dyDescent="0.25">
      <c r="A149" s="344"/>
      <c r="B149" s="11">
        <f t="shared" si="30"/>
        <v>0</v>
      </c>
      <c r="C149" s="11" t="str">
        <f t="shared" si="31"/>
        <v xml:space="preserve"> </v>
      </c>
      <c r="D149" s="11" t="str">
        <f t="shared" si="29"/>
        <v xml:space="preserve">Trapézio </v>
      </c>
      <c r="E149" s="11">
        <f t="shared" si="29"/>
        <v>0</v>
      </c>
      <c r="F149" s="11" t="str">
        <f t="shared" si="29"/>
        <v>Ombro (Cla/Acr)</v>
      </c>
      <c r="G149" s="11">
        <f t="shared" si="29"/>
        <v>0</v>
      </c>
      <c r="H149" s="12" t="str">
        <f t="shared" si="29"/>
        <v>Ombro (Esp)</v>
      </c>
      <c r="I149" s="11">
        <f t="shared" si="29"/>
        <v>0</v>
      </c>
      <c r="J149" s="12" t="str">
        <f t="shared" si="29"/>
        <v>Costa</v>
      </c>
      <c r="K149" s="11" t="str">
        <f t="shared" si="29"/>
        <v>Hiperextensão</v>
      </c>
      <c r="L149" s="12" t="str">
        <f t="shared" si="29"/>
        <v>Peito</v>
      </c>
      <c r="M149" s="11" t="str">
        <f t="shared" si="29"/>
        <v>Voador</v>
      </c>
      <c r="N149" s="12" t="str">
        <f t="shared" si="29"/>
        <v>Bíceps</v>
      </c>
      <c r="O149" s="11">
        <f t="shared" si="29"/>
        <v>0</v>
      </c>
      <c r="P149" s="12" t="str">
        <f t="shared" si="29"/>
        <v>Tríceps</v>
      </c>
      <c r="Q149" s="11">
        <f t="shared" si="29"/>
        <v>0</v>
      </c>
      <c r="R149" s="11" t="str">
        <f t="shared" si="29"/>
        <v>AnteBraço</v>
      </c>
      <c r="S149" s="11" t="str">
        <f t="shared" si="29"/>
        <v>Tríceps uni. Curvado</v>
      </c>
      <c r="T149" s="11" t="str">
        <f t="shared" si="29"/>
        <v xml:space="preserve">Glúteo </v>
      </c>
      <c r="U149" s="11">
        <f t="shared" si="29"/>
        <v>0</v>
      </c>
      <c r="V149" s="12" t="str">
        <f t="shared" si="29"/>
        <v xml:space="preserve">Abdutor </v>
      </c>
      <c r="W149" s="11">
        <f t="shared" si="29"/>
        <v>0</v>
      </c>
      <c r="X149" s="12" t="str">
        <f t="shared" si="29"/>
        <v xml:space="preserve">Adutor </v>
      </c>
      <c r="Y149" s="11">
        <f t="shared" si="29"/>
        <v>0</v>
      </c>
      <c r="Z149" s="12" t="str">
        <f t="shared" si="29"/>
        <v>Coxa (Ant)</v>
      </c>
      <c r="AA149" s="11">
        <f t="shared" si="29"/>
        <v>0</v>
      </c>
      <c r="AB149" s="12" t="str">
        <f t="shared" si="29"/>
        <v>Coxa (Pos)</v>
      </c>
      <c r="AC149" s="11">
        <f t="shared" si="29"/>
        <v>0</v>
      </c>
      <c r="AD149" s="12" t="str">
        <f t="shared" si="29"/>
        <v>Perna</v>
      </c>
      <c r="AE149" s="11">
        <f t="shared" si="29"/>
        <v>0</v>
      </c>
      <c r="AF149" s="12" t="str">
        <f t="shared" si="29"/>
        <v>Abdominal</v>
      </c>
      <c r="AG149" s="11">
        <f t="shared" si="29"/>
        <v>0</v>
      </c>
    </row>
    <row r="150" spans="1:33" x14ac:dyDescent="0.25">
      <c r="A150" s="344"/>
      <c r="B150" s="11">
        <f t="shared" si="30"/>
        <v>0</v>
      </c>
      <c r="C150" s="11" t="str">
        <f t="shared" si="31"/>
        <v xml:space="preserve"> </v>
      </c>
      <c r="D150" s="11" t="str">
        <f t="shared" si="29"/>
        <v xml:space="preserve">Trapézio </v>
      </c>
      <c r="E150" s="11">
        <f t="shared" si="29"/>
        <v>0</v>
      </c>
      <c r="F150" s="11" t="str">
        <f t="shared" si="29"/>
        <v>Ombro (Cla/Acr)</v>
      </c>
      <c r="G150" s="11">
        <f t="shared" si="29"/>
        <v>0</v>
      </c>
      <c r="H150" s="12" t="str">
        <f t="shared" si="29"/>
        <v>Ombro (Esp)</v>
      </c>
      <c r="I150" s="11">
        <f t="shared" si="29"/>
        <v>0</v>
      </c>
      <c r="J150" s="12" t="str">
        <f t="shared" si="29"/>
        <v>Costa</v>
      </c>
      <c r="K150" s="11">
        <f t="shared" si="29"/>
        <v>0</v>
      </c>
      <c r="L150" s="12" t="str">
        <f t="shared" si="29"/>
        <v>Peito</v>
      </c>
      <c r="M150" s="11" t="str">
        <f t="shared" si="29"/>
        <v>Paralelas</v>
      </c>
      <c r="N150" s="12" t="str">
        <f t="shared" si="29"/>
        <v>Bíceps</v>
      </c>
      <c r="O150" s="11">
        <f t="shared" si="29"/>
        <v>0</v>
      </c>
      <c r="P150" s="12" t="str">
        <f t="shared" si="29"/>
        <v>Tríceps</v>
      </c>
      <c r="Q150" s="11">
        <f t="shared" si="29"/>
        <v>0</v>
      </c>
      <c r="R150" s="11" t="str">
        <f t="shared" si="29"/>
        <v>AnteBraço</v>
      </c>
      <c r="S150" s="11">
        <f t="shared" si="29"/>
        <v>0</v>
      </c>
      <c r="T150" s="11" t="str">
        <f t="shared" si="29"/>
        <v xml:space="preserve">Glúteo </v>
      </c>
      <c r="U150" s="11">
        <f t="shared" si="29"/>
        <v>0</v>
      </c>
      <c r="V150" s="12" t="str">
        <f t="shared" si="29"/>
        <v xml:space="preserve">Abdutor </v>
      </c>
      <c r="W150" s="11">
        <f t="shared" si="29"/>
        <v>0</v>
      </c>
      <c r="X150" s="12" t="str">
        <f t="shared" si="29"/>
        <v xml:space="preserve">Adutor </v>
      </c>
      <c r="Y150" s="11">
        <f t="shared" si="29"/>
        <v>0</v>
      </c>
      <c r="Z150" s="12" t="str">
        <f t="shared" si="29"/>
        <v>Coxa (Ant)</v>
      </c>
      <c r="AA150" s="11">
        <f t="shared" si="29"/>
        <v>0</v>
      </c>
      <c r="AB150" s="12" t="str">
        <f t="shared" si="29"/>
        <v>Coxa (Pos)</v>
      </c>
      <c r="AC150" s="11">
        <f t="shared" si="29"/>
        <v>0</v>
      </c>
      <c r="AD150" s="12" t="str">
        <f t="shared" si="29"/>
        <v>Perna</v>
      </c>
      <c r="AE150" s="11">
        <f t="shared" si="29"/>
        <v>0</v>
      </c>
      <c r="AF150" s="12" t="str">
        <f t="shared" si="29"/>
        <v>Abdominal</v>
      </c>
      <c r="AG150" s="11">
        <f t="shared" si="29"/>
        <v>0</v>
      </c>
    </row>
    <row r="151" spans="1:33" x14ac:dyDescent="0.25">
      <c r="A151" s="344"/>
      <c r="B151" s="11">
        <f t="shared" si="30"/>
        <v>0</v>
      </c>
      <c r="C151" s="11" t="str">
        <f t="shared" si="31"/>
        <v xml:space="preserve"> </v>
      </c>
      <c r="D151" s="11" t="str">
        <f t="shared" si="29"/>
        <v xml:space="preserve">Trapézio </v>
      </c>
      <c r="E151" s="11">
        <f t="shared" si="29"/>
        <v>0</v>
      </c>
      <c r="F151" s="11" t="str">
        <f t="shared" si="29"/>
        <v>Ombro (Cla/Acr)</v>
      </c>
      <c r="G151" s="11">
        <f t="shared" si="29"/>
        <v>0</v>
      </c>
      <c r="H151" s="12" t="str">
        <f t="shared" si="29"/>
        <v>Ombro (Esp)</v>
      </c>
      <c r="I151" s="11">
        <f t="shared" si="29"/>
        <v>0</v>
      </c>
      <c r="J151" s="12" t="str">
        <f t="shared" si="29"/>
        <v>Costa</v>
      </c>
      <c r="K151" s="11">
        <f t="shared" si="29"/>
        <v>0</v>
      </c>
      <c r="L151" s="12" t="str">
        <f t="shared" si="29"/>
        <v>Peito</v>
      </c>
      <c r="M151" s="11">
        <f t="shared" si="29"/>
        <v>0</v>
      </c>
      <c r="N151" s="12" t="str">
        <f t="shared" si="29"/>
        <v>Bíceps</v>
      </c>
      <c r="O151" s="11">
        <f t="shared" si="29"/>
        <v>0</v>
      </c>
      <c r="P151" s="12" t="str">
        <f t="shared" si="29"/>
        <v>Tríceps</v>
      </c>
      <c r="Q151" s="11">
        <f t="shared" si="29"/>
        <v>0</v>
      </c>
      <c r="R151" s="11" t="str">
        <f t="shared" si="29"/>
        <v>AnteBraço</v>
      </c>
      <c r="S151" s="11">
        <f t="shared" si="29"/>
        <v>0</v>
      </c>
      <c r="T151" s="11" t="str">
        <f t="shared" si="29"/>
        <v xml:space="preserve">Glúteo </v>
      </c>
      <c r="U151" s="11">
        <f t="shared" si="29"/>
        <v>0</v>
      </c>
      <c r="V151" s="12" t="str">
        <f t="shared" si="29"/>
        <v xml:space="preserve">Abdutor </v>
      </c>
      <c r="W151" s="11">
        <f t="shared" si="29"/>
        <v>0</v>
      </c>
      <c r="X151" s="12" t="str">
        <f t="shared" si="29"/>
        <v xml:space="preserve">Adutor </v>
      </c>
      <c r="Y151" s="11">
        <f t="shared" si="29"/>
        <v>0</v>
      </c>
      <c r="Z151" s="12" t="str">
        <f t="shared" si="29"/>
        <v>Coxa (Ant)</v>
      </c>
      <c r="AA151" s="11">
        <f t="shared" si="29"/>
        <v>0</v>
      </c>
      <c r="AB151" s="12" t="str">
        <f t="shared" si="29"/>
        <v>Coxa (Pos)</v>
      </c>
      <c r="AC151" s="11">
        <f t="shared" si="29"/>
        <v>0</v>
      </c>
      <c r="AD151" s="12" t="str">
        <f t="shared" si="29"/>
        <v>Perna</v>
      </c>
      <c r="AE151" s="11">
        <f t="shared" si="29"/>
        <v>0</v>
      </c>
      <c r="AF151" s="12" t="str">
        <f t="shared" si="29"/>
        <v>Abdominal</v>
      </c>
      <c r="AG151" s="11">
        <f t="shared" si="29"/>
        <v>0</v>
      </c>
    </row>
    <row r="152" spans="1:33" x14ac:dyDescent="0.25">
      <c r="A152" s="344"/>
      <c r="B152" s="11">
        <f t="shared" si="30"/>
        <v>0</v>
      </c>
      <c r="C152" s="11" t="str">
        <f t="shared" si="31"/>
        <v xml:space="preserve"> </v>
      </c>
      <c r="D152" s="11" t="str">
        <f t="shared" si="29"/>
        <v xml:space="preserve">Trapézio </v>
      </c>
      <c r="E152" s="11">
        <f t="shared" si="29"/>
        <v>0</v>
      </c>
      <c r="F152" s="11" t="str">
        <f t="shared" si="29"/>
        <v>Ombro (Cla/Acr)</v>
      </c>
      <c r="G152" s="11">
        <f t="shared" si="29"/>
        <v>0</v>
      </c>
      <c r="H152" s="12" t="str">
        <f t="shared" si="29"/>
        <v>Ombro (Esp)</v>
      </c>
      <c r="I152" s="11">
        <f t="shared" si="29"/>
        <v>0</v>
      </c>
      <c r="J152" s="12" t="str">
        <f t="shared" si="29"/>
        <v>Costa</v>
      </c>
      <c r="K152" s="11">
        <f t="shared" si="29"/>
        <v>0</v>
      </c>
      <c r="L152" s="12" t="str">
        <f t="shared" si="29"/>
        <v>Peito</v>
      </c>
      <c r="M152" s="11">
        <f t="shared" si="29"/>
        <v>0</v>
      </c>
      <c r="N152" s="12" t="str">
        <f t="shared" si="29"/>
        <v>Bíceps</v>
      </c>
      <c r="O152" s="11">
        <f t="shared" si="29"/>
        <v>0</v>
      </c>
      <c r="P152" s="12" t="str">
        <f t="shared" si="29"/>
        <v>Tríceps</v>
      </c>
      <c r="Q152" s="11">
        <f t="shared" si="29"/>
        <v>0</v>
      </c>
      <c r="R152" s="11" t="str">
        <f t="shared" si="29"/>
        <v>AnteBraço</v>
      </c>
      <c r="S152" s="11">
        <f t="shared" ref="S152:AG160" si="32">S132</f>
        <v>0</v>
      </c>
      <c r="T152" s="11" t="str">
        <f t="shared" si="32"/>
        <v xml:space="preserve">Glúteo </v>
      </c>
      <c r="U152" s="11">
        <f t="shared" si="32"/>
        <v>0</v>
      </c>
      <c r="V152" s="12" t="str">
        <f t="shared" si="32"/>
        <v xml:space="preserve">Abdutor </v>
      </c>
      <c r="W152" s="11">
        <f t="shared" si="32"/>
        <v>0</v>
      </c>
      <c r="X152" s="12" t="str">
        <f t="shared" si="32"/>
        <v xml:space="preserve">Adutor </v>
      </c>
      <c r="Y152" s="11">
        <f t="shared" si="32"/>
        <v>0</v>
      </c>
      <c r="Z152" s="12" t="str">
        <f t="shared" si="32"/>
        <v>Coxa (Ant)</v>
      </c>
      <c r="AA152" s="11">
        <f t="shared" si="32"/>
        <v>0</v>
      </c>
      <c r="AB152" s="12" t="str">
        <f t="shared" si="32"/>
        <v>Coxa (Pos)</v>
      </c>
      <c r="AC152" s="11">
        <f t="shared" si="32"/>
        <v>0</v>
      </c>
      <c r="AD152" s="12" t="str">
        <f t="shared" si="32"/>
        <v>Perna</v>
      </c>
      <c r="AE152" s="11">
        <f t="shared" si="32"/>
        <v>0</v>
      </c>
      <c r="AF152" s="12" t="str">
        <f t="shared" si="32"/>
        <v>Abdominal</v>
      </c>
      <c r="AG152" s="11">
        <f t="shared" si="32"/>
        <v>0</v>
      </c>
    </row>
    <row r="153" spans="1:33" x14ac:dyDescent="0.25">
      <c r="A153" s="344"/>
      <c r="B153" s="11">
        <f t="shared" si="30"/>
        <v>0</v>
      </c>
      <c r="C153" s="11" t="str">
        <f t="shared" si="31"/>
        <v xml:space="preserve"> </v>
      </c>
      <c r="D153" s="11" t="str">
        <f t="shared" ref="D153:R160" si="33">D133</f>
        <v xml:space="preserve">Trapézio </v>
      </c>
      <c r="E153" s="11">
        <f t="shared" si="33"/>
        <v>0</v>
      </c>
      <c r="F153" s="11" t="str">
        <f t="shared" si="33"/>
        <v>Ombro (Cla/Acr)</v>
      </c>
      <c r="G153" s="11">
        <f t="shared" si="33"/>
        <v>0</v>
      </c>
      <c r="H153" s="12" t="str">
        <f t="shared" si="33"/>
        <v>Ombro (Esp)</v>
      </c>
      <c r="I153" s="11">
        <f t="shared" si="33"/>
        <v>0</v>
      </c>
      <c r="J153" s="12" t="str">
        <f t="shared" si="33"/>
        <v>Costa</v>
      </c>
      <c r="K153" s="11">
        <f t="shared" si="33"/>
        <v>0</v>
      </c>
      <c r="L153" s="12" t="str">
        <f t="shared" si="33"/>
        <v>Peito</v>
      </c>
      <c r="M153" s="11">
        <f t="shared" si="33"/>
        <v>0</v>
      </c>
      <c r="N153" s="12" t="str">
        <f t="shared" si="33"/>
        <v>Bíceps</v>
      </c>
      <c r="O153" s="11">
        <f t="shared" si="33"/>
        <v>0</v>
      </c>
      <c r="P153" s="12" t="str">
        <f t="shared" si="33"/>
        <v>Tríceps</v>
      </c>
      <c r="Q153" s="11">
        <f t="shared" si="33"/>
        <v>0</v>
      </c>
      <c r="R153" s="11" t="str">
        <f t="shared" si="33"/>
        <v>AnteBraço</v>
      </c>
      <c r="S153" s="11">
        <f t="shared" si="32"/>
        <v>0</v>
      </c>
      <c r="T153" s="11" t="str">
        <f t="shared" si="32"/>
        <v xml:space="preserve">Glúteo </v>
      </c>
      <c r="U153" s="11">
        <f t="shared" si="32"/>
        <v>0</v>
      </c>
      <c r="V153" s="12" t="str">
        <f t="shared" si="32"/>
        <v xml:space="preserve">Abdutor </v>
      </c>
      <c r="W153" s="11">
        <f t="shared" si="32"/>
        <v>0</v>
      </c>
      <c r="X153" s="12" t="str">
        <f t="shared" si="32"/>
        <v xml:space="preserve">Adutor </v>
      </c>
      <c r="Y153" s="11">
        <f t="shared" si="32"/>
        <v>0</v>
      </c>
      <c r="Z153" s="12" t="str">
        <f t="shared" si="32"/>
        <v>Coxa (Ant)</v>
      </c>
      <c r="AA153" s="11">
        <f t="shared" si="32"/>
        <v>0</v>
      </c>
      <c r="AB153" s="12" t="str">
        <f t="shared" si="32"/>
        <v>Coxa (Pos)</v>
      </c>
      <c r="AC153" s="11">
        <f t="shared" si="32"/>
        <v>0</v>
      </c>
      <c r="AD153" s="12" t="str">
        <f t="shared" si="32"/>
        <v>Perna</v>
      </c>
      <c r="AE153" s="11">
        <f t="shared" si="32"/>
        <v>0</v>
      </c>
      <c r="AF153" s="12" t="str">
        <f t="shared" si="32"/>
        <v>Abdominal</v>
      </c>
      <c r="AG153" s="11">
        <f t="shared" si="32"/>
        <v>0</v>
      </c>
    </row>
    <row r="154" spans="1:33" x14ac:dyDescent="0.25">
      <c r="A154" s="344"/>
      <c r="B154" s="11">
        <f t="shared" si="30"/>
        <v>0</v>
      </c>
      <c r="C154" s="11" t="str">
        <f t="shared" si="31"/>
        <v xml:space="preserve"> </v>
      </c>
      <c r="D154" s="11" t="str">
        <f t="shared" si="33"/>
        <v xml:space="preserve">Trapézio </v>
      </c>
      <c r="E154" s="11">
        <f t="shared" si="33"/>
        <v>0</v>
      </c>
      <c r="F154" s="11" t="str">
        <f t="shared" si="33"/>
        <v>Ombro (Cla/Acr)</v>
      </c>
      <c r="G154" s="11">
        <f t="shared" si="33"/>
        <v>0</v>
      </c>
      <c r="H154" s="12" t="str">
        <f t="shared" si="33"/>
        <v>Ombro (Esp)</v>
      </c>
      <c r="I154" s="11">
        <f t="shared" si="33"/>
        <v>0</v>
      </c>
      <c r="J154" s="12" t="str">
        <f t="shared" si="33"/>
        <v>Costa</v>
      </c>
      <c r="K154" s="11">
        <f t="shared" si="33"/>
        <v>0</v>
      </c>
      <c r="L154" s="12" t="str">
        <f t="shared" si="33"/>
        <v>Peito</v>
      </c>
      <c r="M154" s="11">
        <f t="shared" si="33"/>
        <v>0</v>
      </c>
      <c r="N154" s="12" t="str">
        <f t="shared" si="33"/>
        <v>Bíceps</v>
      </c>
      <c r="O154" s="11">
        <f t="shared" si="33"/>
        <v>0</v>
      </c>
      <c r="P154" s="12" t="str">
        <f t="shared" si="33"/>
        <v>Tríceps</v>
      </c>
      <c r="Q154" s="11">
        <f t="shared" si="33"/>
        <v>0</v>
      </c>
      <c r="R154" s="11" t="str">
        <f t="shared" si="33"/>
        <v>AnteBraço</v>
      </c>
      <c r="S154" s="11">
        <f t="shared" si="32"/>
        <v>0</v>
      </c>
      <c r="T154" s="11" t="str">
        <f t="shared" si="32"/>
        <v xml:space="preserve">Glúteo </v>
      </c>
      <c r="U154" s="11">
        <f t="shared" si="32"/>
        <v>0</v>
      </c>
      <c r="V154" s="12" t="str">
        <f t="shared" si="32"/>
        <v xml:space="preserve">Abdutor </v>
      </c>
      <c r="W154" s="11">
        <f t="shared" si="32"/>
        <v>0</v>
      </c>
      <c r="X154" s="12" t="str">
        <f t="shared" si="32"/>
        <v xml:space="preserve">Adutor </v>
      </c>
      <c r="Y154" s="11">
        <f t="shared" si="32"/>
        <v>0</v>
      </c>
      <c r="Z154" s="12" t="str">
        <f t="shared" si="32"/>
        <v>Coxa (Ant)</v>
      </c>
      <c r="AA154" s="11">
        <f t="shared" si="32"/>
        <v>0</v>
      </c>
      <c r="AB154" s="12" t="str">
        <f t="shared" si="32"/>
        <v>Coxa (Pos)</v>
      </c>
      <c r="AC154" s="11">
        <f t="shared" si="32"/>
        <v>0</v>
      </c>
      <c r="AD154" s="12" t="str">
        <f t="shared" si="32"/>
        <v>Perna</v>
      </c>
      <c r="AE154" s="11">
        <f t="shared" si="32"/>
        <v>0</v>
      </c>
      <c r="AF154" s="12" t="str">
        <f t="shared" si="32"/>
        <v>Abdominal</v>
      </c>
      <c r="AG154" s="11">
        <f t="shared" si="32"/>
        <v>0</v>
      </c>
    </row>
    <row r="155" spans="1:33" x14ac:dyDescent="0.25">
      <c r="A155" s="344"/>
      <c r="B155" s="11">
        <f t="shared" si="30"/>
        <v>0</v>
      </c>
      <c r="C155" s="11" t="str">
        <f t="shared" si="31"/>
        <v xml:space="preserve"> </v>
      </c>
      <c r="D155" s="11" t="str">
        <f t="shared" si="33"/>
        <v xml:space="preserve">Trapézio </v>
      </c>
      <c r="E155" s="11">
        <f t="shared" si="33"/>
        <v>0</v>
      </c>
      <c r="F155" s="11" t="str">
        <f t="shared" si="33"/>
        <v>Ombro (Cla/Acr)</v>
      </c>
      <c r="G155" s="11">
        <f t="shared" si="33"/>
        <v>0</v>
      </c>
      <c r="H155" s="12" t="str">
        <f t="shared" si="33"/>
        <v>Ombro (Esp)</v>
      </c>
      <c r="I155" s="11">
        <f t="shared" si="33"/>
        <v>0</v>
      </c>
      <c r="J155" s="12" t="str">
        <f t="shared" si="33"/>
        <v>Costa</v>
      </c>
      <c r="K155" s="11">
        <f t="shared" si="33"/>
        <v>0</v>
      </c>
      <c r="L155" s="12" t="str">
        <f t="shared" si="33"/>
        <v>Peito</v>
      </c>
      <c r="M155" s="11">
        <f t="shared" si="33"/>
        <v>0</v>
      </c>
      <c r="N155" s="12" t="str">
        <f t="shared" si="33"/>
        <v>Bíceps</v>
      </c>
      <c r="O155" s="11">
        <f t="shared" si="33"/>
        <v>0</v>
      </c>
      <c r="P155" s="12" t="str">
        <f t="shared" si="33"/>
        <v>Tríceps</v>
      </c>
      <c r="Q155" s="11">
        <f t="shared" si="33"/>
        <v>0</v>
      </c>
      <c r="R155" s="11" t="str">
        <f t="shared" si="33"/>
        <v>AnteBraço</v>
      </c>
      <c r="S155" s="11">
        <f t="shared" si="32"/>
        <v>0</v>
      </c>
      <c r="T155" s="11" t="str">
        <f t="shared" si="32"/>
        <v xml:space="preserve">Glúteo </v>
      </c>
      <c r="U155" s="11">
        <f t="shared" si="32"/>
        <v>0</v>
      </c>
      <c r="V155" s="12" t="str">
        <f t="shared" si="32"/>
        <v xml:space="preserve">Abdutor </v>
      </c>
      <c r="W155" s="11">
        <f t="shared" si="32"/>
        <v>0</v>
      </c>
      <c r="X155" s="12" t="str">
        <f t="shared" si="32"/>
        <v xml:space="preserve">Adutor </v>
      </c>
      <c r="Y155" s="11">
        <f t="shared" si="32"/>
        <v>0</v>
      </c>
      <c r="Z155" s="12" t="str">
        <f t="shared" si="32"/>
        <v>Coxa (Ant)</v>
      </c>
      <c r="AA155" s="11">
        <f t="shared" si="32"/>
        <v>0</v>
      </c>
      <c r="AB155" s="12" t="str">
        <f t="shared" si="32"/>
        <v>Coxa (Pos)</v>
      </c>
      <c r="AC155" s="11">
        <f t="shared" si="32"/>
        <v>0</v>
      </c>
      <c r="AD155" s="12" t="str">
        <f t="shared" si="32"/>
        <v>Perna</v>
      </c>
      <c r="AE155" s="11">
        <f t="shared" si="32"/>
        <v>0</v>
      </c>
      <c r="AF155" s="12" t="str">
        <f t="shared" si="32"/>
        <v>Abdominal</v>
      </c>
      <c r="AG155" s="11">
        <f t="shared" si="32"/>
        <v>0</v>
      </c>
    </row>
    <row r="156" spans="1:33" x14ac:dyDescent="0.25">
      <c r="A156" s="344"/>
      <c r="B156" s="11">
        <f t="shared" si="30"/>
        <v>0</v>
      </c>
      <c r="C156" s="11" t="str">
        <f t="shared" si="31"/>
        <v xml:space="preserve"> </v>
      </c>
      <c r="D156" s="11" t="str">
        <f t="shared" si="33"/>
        <v xml:space="preserve">Trapézio </v>
      </c>
      <c r="E156" s="11">
        <f t="shared" si="33"/>
        <v>0</v>
      </c>
      <c r="F156" s="11" t="str">
        <f t="shared" si="33"/>
        <v>Ombro (Cla/Acr)</v>
      </c>
      <c r="G156" s="11">
        <f t="shared" si="33"/>
        <v>0</v>
      </c>
      <c r="H156" s="12" t="str">
        <f t="shared" si="33"/>
        <v>Ombro (Esp)</v>
      </c>
      <c r="I156" s="11">
        <f t="shared" si="33"/>
        <v>0</v>
      </c>
      <c r="J156" s="12" t="str">
        <f t="shared" si="33"/>
        <v>Costa</v>
      </c>
      <c r="K156" s="11">
        <f t="shared" si="33"/>
        <v>0</v>
      </c>
      <c r="L156" s="12" t="str">
        <f t="shared" si="33"/>
        <v>Peito</v>
      </c>
      <c r="M156" s="11">
        <f t="shared" si="33"/>
        <v>0</v>
      </c>
      <c r="N156" s="12" t="str">
        <f t="shared" si="33"/>
        <v>Bíceps</v>
      </c>
      <c r="O156" s="11">
        <f t="shared" si="33"/>
        <v>0</v>
      </c>
      <c r="P156" s="12" t="str">
        <f t="shared" si="33"/>
        <v>Tríceps</v>
      </c>
      <c r="Q156" s="11">
        <f t="shared" si="33"/>
        <v>0</v>
      </c>
      <c r="R156" s="11" t="str">
        <f t="shared" si="33"/>
        <v>AnteBraço</v>
      </c>
      <c r="S156" s="11">
        <f t="shared" si="32"/>
        <v>0</v>
      </c>
      <c r="T156" s="11" t="str">
        <f t="shared" si="32"/>
        <v xml:space="preserve">Glúteo </v>
      </c>
      <c r="U156" s="11">
        <f t="shared" si="32"/>
        <v>0</v>
      </c>
      <c r="V156" s="12" t="str">
        <f t="shared" si="32"/>
        <v xml:space="preserve">Abdutor </v>
      </c>
      <c r="W156" s="11">
        <f t="shared" si="32"/>
        <v>0</v>
      </c>
      <c r="X156" s="12" t="str">
        <f t="shared" si="32"/>
        <v xml:space="preserve">Adutor </v>
      </c>
      <c r="Y156" s="11">
        <f t="shared" si="32"/>
        <v>0</v>
      </c>
      <c r="Z156" s="12" t="str">
        <f t="shared" si="32"/>
        <v>Coxa (Ant)</v>
      </c>
      <c r="AA156" s="11">
        <f t="shared" si="32"/>
        <v>0</v>
      </c>
      <c r="AB156" s="12" t="str">
        <f t="shared" si="32"/>
        <v>Coxa (Pos)</v>
      </c>
      <c r="AC156" s="11">
        <f t="shared" si="32"/>
        <v>0</v>
      </c>
      <c r="AD156" s="12" t="str">
        <f t="shared" si="32"/>
        <v>Perna</v>
      </c>
      <c r="AE156" s="11">
        <f t="shared" si="32"/>
        <v>0</v>
      </c>
      <c r="AF156" s="12" t="str">
        <f t="shared" si="32"/>
        <v>Abdominal</v>
      </c>
      <c r="AG156" s="11">
        <f t="shared" si="32"/>
        <v>0</v>
      </c>
    </row>
    <row r="157" spans="1:33" x14ac:dyDescent="0.25">
      <c r="A157" s="344"/>
      <c r="B157" s="11">
        <f t="shared" si="30"/>
        <v>0</v>
      </c>
      <c r="C157" s="11" t="str">
        <f t="shared" si="31"/>
        <v xml:space="preserve"> </v>
      </c>
      <c r="D157" s="11" t="str">
        <f t="shared" si="33"/>
        <v xml:space="preserve">Trapézio </v>
      </c>
      <c r="E157" s="11">
        <f t="shared" si="33"/>
        <v>0</v>
      </c>
      <c r="F157" s="11" t="str">
        <f t="shared" si="33"/>
        <v>Ombro (Cla/Acr)</v>
      </c>
      <c r="G157" s="11">
        <f t="shared" si="33"/>
        <v>0</v>
      </c>
      <c r="H157" s="12" t="str">
        <f t="shared" si="33"/>
        <v>Ombro (Esp)</v>
      </c>
      <c r="I157" s="11">
        <f t="shared" si="33"/>
        <v>0</v>
      </c>
      <c r="J157" s="12" t="str">
        <f t="shared" si="33"/>
        <v>Costa</v>
      </c>
      <c r="K157" s="11">
        <f t="shared" si="33"/>
        <v>0</v>
      </c>
      <c r="L157" s="12" t="str">
        <f t="shared" si="33"/>
        <v>Peito</v>
      </c>
      <c r="M157" s="11">
        <f t="shared" si="33"/>
        <v>0</v>
      </c>
      <c r="N157" s="12" t="str">
        <f t="shared" si="33"/>
        <v>Bíceps</v>
      </c>
      <c r="O157" s="11">
        <f t="shared" si="33"/>
        <v>0</v>
      </c>
      <c r="P157" s="12" t="str">
        <f t="shared" si="33"/>
        <v>Tríceps</v>
      </c>
      <c r="Q157" s="11">
        <f t="shared" si="33"/>
        <v>0</v>
      </c>
      <c r="R157" s="11" t="str">
        <f t="shared" si="33"/>
        <v>AnteBraço</v>
      </c>
      <c r="S157" s="11">
        <f t="shared" si="32"/>
        <v>0</v>
      </c>
      <c r="T157" s="11" t="str">
        <f t="shared" si="32"/>
        <v xml:space="preserve">Glúteo </v>
      </c>
      <c r="U157" s="11">
        <f t="shared" si="32"/>
        <v>0</v>
      </c>
      <c r="V157" s="12" t="str">
        <f t="shared" si="32"/>
        <v xml:space="preserve">Abdutor </v>
      </c>
      <c r="W157" s="11">
        <f t="shared" si="32"/>
        <v>0</v>
      </c>
      <c r="X157" s="12" t="str">
        <f t="shared" si="32"/>
        <v xml:space="preserve">Adutor </v>
      </c>
      <c r="Y157" s="11">
        <f t="shared" si="32"/>
        <v>0</v>
      </c>
      <c r="Z157" s="12" t="str">
        <f t="shared" si="32"/>
        <v>Coxa (Ant)</v>
      </c>
      <c r="AA157" s="11">
        <f t="shared" si="32"/>
        <v>0</v>
      </c>
      <c r="AB157" s="12" t="str">
        <f t="shared" si="32"/>
        <v>Coxa (Pos)</v>
      </c>
      <c r="AC157" s="11">
        <f t="shared" si="32"/>
        <v>0</v>
      </c>
      <c r="AD157" s="12" t="str">
        <f t="shared" si="32"/>
        <v>Perna</v>
      </c>
      <c r="AE157" s="11">
        <f t="shared" si="32"/>
        <v>0</v>
      </c>
      <c r="AF157" s="12" t="str">
        <f t="shared" si="32"/>
        <v>Abdominal</v>
      </c>
      <c r="AG157" s="11">
        <f t="shared" si="32"/>
        <v>0</v>
      </c>
    </row>
    <row r="158" spans="1:33" x14ac:dyDescent="0.25">
      <c r="A158" s="344"/>
      <c r="B158" s="11">
        <f t="shared" si="30"/>
        <v>0</v>
      </c>
      <c r="C158" s="11" t="str">
        <f t="shared" si="31"/>
        <v xml:space="preserve"> </v>
      </c>
      <c r="D158" s="11" t="str">
        <f t="shared" si="33"/>
        <v xml:space="preserve">Trapézio </v>
      </c>
      <c r="E158" s="11">
        <f t="shared" si="33"/>
        <v>0</v>
      </c>
      <c r="F158" s="11" t="str">
        <f t="shared" si="33"/>
        <v>Ombro (Cla/Acr)</v>
      </c>
      <c r="G158" s="11">
        <f t="shared" si="33"/>
        <v>0</v>
      </c>
      <c r="H158" s="12" t="str">
        <f t="shared" si="33"/>
        <v>Ombro (Esp)</v>
      </c>
      <c r="I158" s="11">
        <f t="shared" si="33"/>
        <v>0</v>
      </c>
      <c r="J158" s="12" t="str">
        <f t="shared" si="33"/>
        <v>Costa</v>
      </c>
      <c r="K158" s="11">
        <f t="shared" si="33"/>
        <v>0</v>
      </c>
      <c r="L158" s="12" t="str">
        <f t="shared" si="33"/>
        <v>Peito</v>
      </c>
      <c r="M158" s="11">
        <f t="shared" si="33"/>
        <v>0</v>
      </c>
      <c r="N158" s="12" t="str">
        <f t="shared" si="33"/>
        <v>Bíceps</v>
      </c>
      <c r="O158" s="11">
        <f t="shared" si="33"/>
        <v>0</v>
      </c>
      <c r="P158" s="12" t="str">
        <f t="shared" si="33"/>
        <v>Tríceps</v>
      </c>
      <c r="Q158" s="11">
        <f t="shared" si="33"/>
        <v>0</v>
      </c>
      <c r="R158" s="11" t="str">
        <f t="shared" si="33"/>
        <v>AnteBraço</v>
      </c>
      <c r="S158" s="11">
        <f t="shared" si="32"/>
        <v>0</v>
      </c>
      <c r="T158" s="11" t="str">
        <f t="shared" si="32"/>
        <v xml:space="preserve">Glúteo </v>
      </c>
      <c r="U158" s="11">
        <f t="shared" si="32"/>
        <v>0</v>
      </c>
      <c r="V158" s="12" t="str">
        <f t="shared" si="32"/>
        <v xml:space="preserve">Abdutor </v>
      </c>
      <c r="W158" s="11">
        <f t="shared" si="32"/>
        <v>0</v>
      </c>
      <c r="X158" s="12" t="str">
        <f t="shared" si="32"/>
        <v xml:space="preserve">Adutor </v>
      </c>
      <c r="Y158" s="11">
        <f t="shared" si="32"/>
        <v>0</v>
      </c>
      <c r="Z158" s="12" t="str">
        <f t="shared" si="32"/>
        <v>Coxa (Ant)</v>
      </c>
      <c r="AA158" s="11">
        <f t="shared" si="32"/>
        <v>0</v>
      </c>
      <c r="AB158" s="12" t="str">
        <f t="shared" si="32"/>
        <v>Coxa (Pos)</v>
      </c>
      <c r="AC158" s="11">
        <f t="shared" si="32"/>
        <v>0</v>
      </c>
      <c r="AD158" s="12" t="str">
        <f t="shared" si="32"/>
        <v>Perna</v>
      </c>
      <c r="AE158" s="11">
        <f t="shared" si="32"/>
        <v>0</v>
      </c>
      <c r="AF158" s="12" t="str">
        <f t="shared" si="32"/>
        <v>Abdominal</v>
      </c>
      <c r="AG158" s="11">
        <f t="shared" si="32"/>
        <v>0</v>
      </c>
    </row>
    <row r="159" spans="1:33" x14ac:dyDescent="0.25">
      <c r="A159" s="344"/>
      <c r="B159" s="11">
        <f t="shared" si="30"/>
        <v>0</v>
      </c>
      <c r="C159" s="11" t="str">
        <f t="shared" si="31"/>
        <v xml:space="preserve"> </v>
      </c>
      <c r="D159" s="11" t="str">
        <f t="shared" si="33"/>
        <v xml:space="preserve">Trapézio </v>
      </c>
      <c r="E159" s="11">
        <f t="shared" si="33"/>
        <v>0</v>
      </c>
      <c r="F159" s="11" t="str">
        <f t="shared" si="33"/>
        <v>Ombro (Cla/Acr)</v>
      </c>
      <c r="G159" s="11">
        <f t="shared" si="33"/>
        <v>0</v>
      </c>
      <c r="H159" s="12" t="str">
        <f t="shared" si="33"/>
        <v>Ombro (Esp)</v>
      </c>
      <c r="I159" s="11">
        <f t="shared" si="33"/>
        <v>0</v>
      </c>
      <c r="J159" s="12" t="str">
        <f t="shared" si="33"/>
        <v>Costa</v>
      </c>
      <c r="K159" s="11">
        <f t="shared" si="33"/>
        <v>0</v>
      </c>
      <c r="L159" s="12" t="str">
        <f t="shared" si="33"/>
        <v>Peito</v>
      </c>
      <c r="M159" s="11">
        <f t="shared" si="33"/>
        <v>0</v>
      </c>
      <c r="N159" s="12" t="str">
        <f t="shared" si="33"/>
        <v>Bíceps</v>
      </c>
      <c r="O159" s="11">
        <f t="shared" si="33"/>
        <v>0</v>
      </c>
      <c r="P159" s="12" t="str">
        <f t="shared" si="33"/>
        <v>Tríceps</v>
      </c>
      <c r="Q159" s="11">
        <f t="shared" si="33"/>
        <v>0</v>
      </c>
      <c r="R159" s="11" t="str">
        <f t="shared" si="33"/>
        <v>AnteBraço</v>
      </c>
      <c r="S159" s="11">
        <f t="shared" si="32"/>
        <v>0</v>
      </c>
      <c r="T159" s="11" t="str">
        <f t="shared" si="32"/>
        <v xml:space="preserve">Glúteo </v>
      </c>
      <c r="U159" s="11">
        <f t="shared" si="32"/>
        <v>0</v>
      </c>
      <c r="V159" s="12" t="str">
        <f t="shared" si="32"/>
        <v xml:space="preserve">Abdutor </v>
      </c>
      <c r="W159" s="11">
        <f t="shared" si="32"/>
        <v>0</v>
      </c>
      <c r="X159" s="12" t="str">
        <f t="shared" si="32"/>
        <v xml:space="preserve">Adutor </v>
      </c>
      <c r="Y159" s="11">
        <f t="shared" si="32"/>
        <v>0</v>
      </c>
      <c r="Z159" s="12" t="str">
        <f t="shared" si="32"/>
        <v>Coxa (Ant)</v>
      </c>
      <c r="AA159" s="11">
        <f t="shared" si="32"/>
        <v>0</v>
      </c>
      <c r="AB159" s="12" t="str">
        <f t="shared" si="32"/>
        <v>Coxa (Pos)</v>
      </c>
      <c r="AC159" s="11">
        <f t="shared" si="32"/>
        <v>0</v>
      </c>
      <c r="AD159" s="12" t="str">
        <f t="shared" si="32"/>
        <v>Perna</v>
      </c>
      <c r="AE159" s="11">
        <f t="shared" si="32"/>
        <v>0</v>
      </c>
      <c r="AF159" s="12" t="str">
        <f t="shared" si="32"/>
        <v>Abdominal</v>
      </c>
      <c r="AG159" s="11">
        <f t="shared" si="32"/>
        <v>0</v>
      </c>
    </row>
    <row r="160" spans="1:33" x14ac:dyDescent="0.25">
      <c r="A160" s="344"/>
      <c r="B160" s="11">
        <f t="shared" si="30"/>
        <v>0</v>
      </c>
      <c r="C160" s="11" t="str">
        <f t="shared" si="31"/>
        <v xml:space="preserve"> </v>
      </c>
      <c r="D160" s="11" t="str">
        <f t="shared" si="33"/>
        <v xml:space="preserve">Trapézio </v>
      </c>
      <c r="E160" s="11">
        <f t="shared" si="33"/>
        <v>0</v>
      </c>
      <c r="F160" s="11" t="str">
        <f t="shared" si="33"/>
        <v>Ombro (Cla/Acr)</v>
      </c>
      <c r="G160" s="11">
        <f t="shared" si="33"/>
        <v>0</v>
      </c>
      <c r="H160" s="12" t="str">
        <f t="shared" si="33"/>
        <v>Ombro (Esp)</v>
      </c>
      <c r="I160" s="11">
        <f t="shared" si="33"/>
        <v>0</v>
      </c>
      <c r="J160" s="12" t="str">
        <f t="shared" si="33"/>
        <v>Costa</v>
      </c>
      <c r="K160" s="11">
        <f t="shared" si="33"/>
        <v>0</v>
      </c>
      <c r="L160" s="12" t="str">
        <f t="shared" si="33"/>
        <v>Peito</v>
      </c>
      <c r="M160" s="11">
        <f t="shared" si="33"/>
        <v>0</v>
      </c>
      <c r="N160" s="12" t="str">
        <f t="shared" si="33"/>
        <v>Bíceps</v>
      </c>
      <c r="O160" s="11">
        <f t="shared" si="33"/>
        <v>0</v>
      </c>
      <c r="P160" s="12" t="str">
        <f t="shared" si="33"/>
        <v>Tríceps</v>
      </c>
      <c r="Q160" s="11">
        <f t="shared" si="33"/>
        <v>0</v>
      </c>
      <c r="R160" s="11" t="str">
        <f t="shared" si="33"/>
        <v>AnteBraço</v>
      </c>
      <c r="S160" s="11">
        <f t="shared" si="32"/>
        <v>0</v>
      </c>
      <c r="T160" s="11" t="str">
        <f t="shared" si="32"/>
        <v xml:space="preserve">Glúteo </v>
      </c>
      <c r="U160" s="11">
        <f t="shared" si="32"/>
        <v>0</v>
      </c>
      <c r="V160" s="12" t="str">
        <f t="shared" si="32"/>
        <v xml:space="preserve">Abdutor </v>
      </c>
      <c r="W160" s="11">
        <f t="shared" si="32"/>
        <v>0</v>
      </c>
      <c r="X160" s="12" t="str">
        <f t="shared" si="32"/>
        <v xml:space="preserve">Adutor </v>
      </c>
      <c r="Y160" s="11">
        <f t="shared" si="32"/>
        <v>0</v>
      </c>
      <c r="Z160" s="12" t="str">
        <f t="shared" si="32"/>
        <v>Coxa (Ant)</v>
      </c>
      <c r="AA160" s="11">
        <f t="shared" si="32"/>
        <v>0</v>
      </c>
      <c r="AB160" s="12" t="str">
        <f t="shared" si="32"/>
        <v>Coxa (Pos)</v>
      </c>
      <c r="AC160" s="11">
        <f t="shared" si="32"/>
        <v>0</v>
      </c>
      <c r="AD160" s="12" t="str">
        <f t="shared" si="32"/>
        <v>Perna</v>
      </c>
      <c r="AE160" s="11">
        <f t="shared" si="32"/>
        <v>0</v>
      </c>
      <c r="AF160" s="12" t="str">
        <f t="shared" si="32"/>
        <v>Abdominal</v>
      </c>
      <c r="AG160" s="11">
        <f t="shared" si="32"/>
        <v>0</v>
      </c>
    </row>
    <row r="161" spans="1:3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</row>
    <row r="162" spans="1:33" x14ac:dyDescent="0.25">
      <c r="A162" s="11" t="s">
        <v>40</v>
      </c>
      <c r="B162" s="11" t="s">
        <v>41</v>
      </c>
      <c r="C162" s="11"/>
      <c r="D162" s="341" t="str">
        <f>D142</f>
        <v xml:space="preserve">Trapézio </v>
      </c>
      <c r="E162" s="341"/>
      <c r="F162" s="341" t="str">
        <f>F142</f>
        <v>Ombro (Cla/Acr)</v>
      </c>
      <c r="G162" s="341"/>
      <c r="H162" s="341" t="str">
        <f>H142</f>
        <v>Ombro (Esp)</v>
      </c>
      <c r="I162" s="341"/>
      <c r="J162" s="341" t="str">
        <f>J142</f>
        <v>Costa</v>
      </c>
      <c r="K162" s="341"/>
      <c r="L162" s="341" t="str">
        <f>L142</f>
        <v>Peito</v>
      </c>
      <c r="M162" s="341"/>
      <c r="N162" s="341" t="str">
        <f>N142</f>
        <v>Bíceps</v>
      </c>
      <c r="O162" s="341"/>
      <c r="P162" s="341" t="str">
        <f>P142</f>
        <v>Tríceps</v>
      </c>
      <c r="Q162" s="341"/>
      <c r="R162" s="341" t="str">
        <f>R142</f>
        <v>AnteBraço</v>
      </c>
      <c r="S162" s="341"/>
      <c r="T162" s="341" t="str">
        <f>T142</f>
        <v xml:space="preserve">Glúteo </v>
      </c>
      <c r="U162" s="341"/>
      <c r="V162" s="341" t="str">
        <f>V142</f>
        <v xml:space="preserve">Abdutor </v>
      </c>
      <c r="W162" s="341"/>
      <c r="X162" s="341" t="str">
        <f>X142</f>
        <v xml:space="preserve">Adutor </v>
      </c>
      <c r="Y162" s="341"/>
      <c r="Z162" s="341" t="str">
        <f>Z142</f>
        <v>Coxa (Ant)</v>
      </c>
      <c r="AA162" s="341"/>
      <c r="AB162" s="341" t="str">
        <f>AB142</f>
        <v>Coxa (Pos)</v>
      </c>
      <c r="AC162" s="341"/>
      <c r="AD162" s="341" t="str">
        <f>AD142</f>
        <v>Perna</v>
      </c>
      <c r="AE162" s="341"/>
      <c r="AF162" s="341" t="str">
        <f>AF142</f>
        <v>Abdominal</v>
      </c>
      <c r="AG162" s="341"/>
    </row>
    <row r="163" spans="1:33" x14ac:dyDescent="0.25">
      <c r="A163" s="11"/>
      <c r="B163" s="343">
        <f>Planilha!D223</f>
        <v>0</v>
      </c>
      <c r="C163" s="343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</row>
    <row r="164" spans="1:33" x14ac:dyDescent="0.25">
      <c r="A164" s="344">
        <v>9</v>
      </c>
      <c r="B164" s="11">
        <f>B163</f>
        <v>0</v>
      </c>
      <c r="C164" s="11" t="str">
        <f>IF(AND(B164=D164),E164,IF(AND(B164=F164),G164,IF(AND(B164=H164),I164,IF(AND(B164=J164),K164,IF(AND(B164=L164),M164,IF(AND(B164=N164),O164,IF(AND(B164=P164),Q164,IF(AND(B164=R164),S164,IF(AND(B164=T164),U164,IF(AND(B164=V164),W164,IF(AND(B164=X164),Y164,IF(AND(B164=Z164),AA164,IF(AND(B164=AB164),AC164,IF(AND(B164=AD164),AE164,IF(AND(B164=AF164),AG164," ")))))))))))))))</f>
        <v xml:space="preserve"> </v>
      </c>
      <c r="D164" s="11" t="str">
        <f t="shared" ref="D164:AG172" si="34">D144</f>
        <v xml:space="preserve">Trapézio </v>
      </c>
      <c r="E164" s="11" t="str">
        <f t="shared" si="34"/>
        <v>Elevação de ombros</v>
      </c>
      <c r="F164" s="11" t="str">
        <f t="shared" si="34"/>
        <v>Ombro (Cla/Acr)</v>
      </c>
      <c r="G164" s="11" t="str">
        <f t="shared" si="34"/>
        <v>Desenvolvimento</v>
      </c>
      <c r="H164" s="12" t="str">
        <f t="shared" si="34"/>
        <v>Ombro (Esp)</v>
      </c>
      <c r="I164" s="11" t="str">
        <f t="shared" si="34"/>
        <v>Voador inv.</v>
      </c>
      <c r="J164" s="12" t="str">
        <f t="shared" si="34"/>
        <v>Costa</v>
      </c>
      <c r="K164" s="11" t="str">
        <f t="shared" si="34"/>
        <v>Puxada à frente</v>
      </c>
      <c r="L164" s="12" t="str">
        <f t="shared" si="34"/>
        <v>Peito</v>
      </c>
      <c r="M164" s="11" t="str">
        <f t="shared" si="34"/>
        <v>Supino</v>
      </c>
      <c r="N164" s="12" t="str">
        <f t="shared" si="34"/>
        <v>Bíceps</v>
      </c>
      <c r="O164" s="11" t="str">
        <f t="shared" si="34"/>
        <v>Rosca direta</v>
      </c>
      <c r="P164" s="12" t="str">
        <f t="shared" si="34"/>
        <v>Tríceps</v>
      </c>
      <c r="Q164" s="11" t="str">
        <f t="shared" si="34"/>
        <v>Rosca testa</v>
      </c>
      <c r="R164" s="11" t="str">
        <f t="shared" si="34"/>
        <v>AnteBraço</v>
      </c>
      <c r="S164" s="11" t="str">
        <f t="shared" si="34"/>
        <v>Rosca punho</v>
      </c>
      <c r="T164" s="11" t="str">
        <f t="shared" si="34"/>
        <v xml:space="preserve">Glúteo </v>
      </c>
      <c r="U164" s="11" t="str">
        <f t="shared" si="34"/>
        <v>Glúteo em pé</v>
      </c>
      <c r="V164" s="12" t="str">
        <f t="shared" si="34"/>
        <v xml:space="preserve">Abdutor </v>
      </c>
      <c r="W164" s="11" t="str">
        <f t="shared" si="34"/>
        <v>Abdutor maq.</v>
      </c>
      <c r="X164" s="12" t="str">
        <f t="shared" si="34"/>
        <v xml:space="preserve">Adutor </v>
      </c>
      <c r="Y164" s="11" t="str">
        <f t="shared" si="34"/>
        <v>Adutor maq</v>
      </c>
      <c r="Z164" s="12" t="str">
        <f t="shared" si="34"/>
        <v>Coxa (Ant)</v>
      </c>
      <c r="AA164" s="11" t="str">
        <f t="shared" si="34"/>
        <v>Agachamento</v>
      </c>
      <c r="AB164" s="12" t="str">
        <f t="shared" si="34"/>
        <v>Coxa (Pos)</v>
      </c>
      <c r="AC164" s="11" t="str">
        <f t="shared" si="34"/>
        <v>Stiff</v>
      </c>
      <c r="AD164" s="12" t="str">
        <f t="shared" si="34"/>
        <v>Perna</v>
      </c>
      <c r="AE164" s="11" t="str">
        <f t="shared" si="34"/>
        <v>Gêmeos em pé</v>
      </c>
      <c r="AF164" s="12" t="str">
        <f t="shared" si="34"/>
        <v>Abdominal</v>
      </c>
      <c r="AG164" s="11" t="str">
        <f t="shared" si="34"/>
        <v>Elevação de pernas</v>
      </c>
    </row>
    <row r="165" spans="1:33" x14ac:dyDescent="0.25">
      <c r="A165" s="344"/>
      <c r="B165" s="11">
        <f t="shared" ref="B165:B180" si="35">B164</f>
        <v>0</v>
      </c>
      <c r="C165" s="11" t="str">
        <f t="shared" ref="C165:C180" si="36">IF(AND(B165=D165),E165,IF(AND(B165=F165),G165,IF(AND(B165=H165),I165,IF(AND(B165=J165),K165,IF(AND(B165=L165),M165,IF(AND(B165=N165),O165,IF(AND(B165=P165),Q165,IF(AND(B165=R165),S165,IF(AND(B165=T165),U165,IF(AND(B165=V165),W165,IF(AND(B165=X165),Y165,IF(AND(B165=Z165),AA165,IF(AND(B165=AB165),AC165,IF(AND(B165=AD165),AE165,IF(AND(B165=AF165),AG165," ")))))))))))))))</f>
        <v xml:space="preserve"> </v>
      </c>
      <c r="D165" s="11" t="str">
        <f t="shared" si="34"/>
        <v xml:space="preserve">Trapézio </v>
      </c>
      <c r="E165" s="11" t="str">
        <f t="shared" si="34"/>
        <v>Remada alta</v>
      </c>
      <c r="F165" s="11" t="str">
        <f t="shared" si="34"/>
        <v>Ombro (Cla/Acr)</v>
      </c>
      <c r="G165" s="11" t="str">
        <f t="shared" si="34"/>
        <v>Levantamento lateral</v>
      </c>
      <c r="H165" s="12" t="str">
        <f t="shared" si="34"/>
        <v>Ombro (Esp)</v>
      </c>
      <c r="I165" s="11" t="str">
        <f t="shared" si="34"/>
        <v>Crucifixo inv.</v>
      </c>
      <c r="J165" s="12" t="str">
        <f t="shared" si="34"/>
        <v>Costa</v>
      </c>
      <c r="K165" s="11" t="str">
        <f t="shared" si="34"/>
        <v>Remada sentada</v>
      </c>
      <c r="L165" s="12" t="str">
        <f t="shared" si="34"/>
        <v>Peito</v>
      </c>
      <c r="M165" s="11" t="str">
        <f t="shared" si="34"/>
        <v>Supino inclinado</v>
      </c>
      <c r="N165" s="12" t="str">
        <f t="shared" si="34"/>
        <v>Bíceps</v>
      </c>
      <c r="O165" s="11" t="str">
        <f t="shared" si="34"/>
        <v>Rosca alternada</v>
      </c>
      <c r="P165" s="12" t="str">
        <f t="shared" si="34"/>
        <v>Tríceps</v>
      </c>
      <c r="Q165" s="11" t="str">
        <f t="shared" si="34"/>
        <v>Rosca francesa</v>
      </c>
      <c r="R165" s="11" t="str">
        <f t="shared" si="34"/>
        <v>AnteBraço</v>
      </c>
      <c r="S165" s="11" t="str">
        <f t="shared" si="34"/>
        <v>Rosca punho inv.</v>
      </c>
      <c r="T165" s="11" t="str">
        <f t="shared" si="34"/>
        <v xml:space="preserve">Glúteo </v>
      </c>
      <c r="U165" s="11" t="str">
        <f t="shared" si="34"/>
        <v>Glúteo 4 apoios</v>
      </c>
      <c r="V165" s="12" t="str">
        <f t="shared" si="34"/>
        <v xml:space="preserve">Abdutor </v>
      </c>
      <c r="W165" s="11" t="str">
        <f t="shared" si="34"/>
        <v>Abdutor apo.</v>
      </c>
      <c r="X165" s="12" t="str">
        <f t="shared" si="34"/>
        <v xml:space="preserve">Adutor </v>
      </c>
      <c r="Y165" s="11" t="str">
        <f t="shared" si="34"/>
        <v>Adutor apo.</v>
      </c>
      <c r="Z165" s="12" t="str">
        <f t="shared" si="34"/>
        <v>Coxa (Ant)</v>
      </c>
      <c r="AA165" s="11" t="str">
        <f t="shared" si="34"/>
        <v>Agachamento hack</v>
      </c>
      <c r="AB165" s="12" t="str">
        <f t="shared" si="34"/>
        <v>Coxa (Pos)</v>
      </c>
      <c r="AC165" s="11" t="str">
        <f t="shared" si="34"/>
        <v>Flexão de perna</v>
      </c>
      <c r="AD165" s="12" t="str">
        <f t="shared" si="34"/>
        <v>Perna</v>
      </c>
      <c r="AE165" s="11" t="str">
        <f t="shared" si="34"/>
        <v>Gêmeos sentado</v>
      </c>
      <c r="AF165" s="12" t="str">
        <f t="shared" si="34"/>
        <v>Abdominal</v>
      </c>
      <c r="AG165" s="11" t="str">
        <f t="shared" si="34"/>
        <v>Supra-abdominal</v>
      </c>
    </row>
    <row r="166" spans="1:33" x14ac:dyDescent="0.25">
      <c r="A166" s="344"/>
      <c r="B166" s="11">
        <f t="shared" si="35"/>
        <v>0</v>
      </c>
      <c r="C166" s="11" t="str">
        <f t="shared" si="36"/>
        <v xml:space="preserve"> </v>
      </c>
      <c r="D166" s="11" t="str">
        <f t="shared" si="34"/>
        <v xml:space="preserve">Trapézio </v>
      </c>
      <c r="E166" s="11">
        <f t="shared" si="34"/>
        <v>0</v>
      </c>
      <c r="F166" s="11" t="str">
        <f t="shared" si="34"/>
        <v>Ombro (Cla/Acr)</v>
      </c>
      <c r="G166" s="11" t="str">
        <f t="shared" si="34"/>
        <v>Elevação frontal</v>
      </c>
      <c r="H166" s="12" t="str">
        <f t="shared" si="34"/>
        <v>Ombro (Esp)</v>
      </c>
      <c r="I166" s="11">
        <f t="shared" si="34"/>
        <v>0</v>
      </c>
      <c r="J166" s="12" t="str">
        <f t="shared" si="34"/>
        <v>Costa</v>
      </c>
      <c r="K166" s="11" t="str">
        <f t="shared" si="34"/>
        <v>Remada unilteral</v>
      </c>
      <c r="L166" s="12" t="str">
        <f t="shared" si="34"/>
        <v>Peito</v>
      </c>
      <c r="M166" s="11" t="str">
        <f t="shared" si="34"/>
        <v>Supino declinado</v>
      </c>
      <c r="N166" s="12" t="str">
        <f t="shared" si="34"/>
        <v>Bíceps</v>
      </c>
      <c r="O166" s="11" t="str">
        <f t="shared" si="34"/>
        <v>Rosca concentrada</v>
      </c>
      <c r="P166" s="12" t="str">
        <f t="shared" si="34"/>
        <v>Tríceps</v>
      </c>
      <c r="Q166" s="11" t="str">
        <f t="shared" si="34"/>
        <v>Extensão de cotovelo (cabo)</v>
      </c>
      <c r="R166" s="11" t="str">
        <f t="shared" si="34"/>
        <v>AnteBraço</v>
      </c>
      <c r="S166" s="11" t="str">
        <f t="shared" si="34"/>
        <v>Rosca direta peg. pro.</v>
      </c>
      <c r="T166" s="11" t="str">
        <f t="shared" si="34"/>
        <v xml:space="preserve">Glúteo </v>
      </c>
      <c r="U166" s="11">
        <f t="shared" si="34"/>
        <v>0</v>
      </c>
      <c r="V166" s="12" t="str">
        <f t="shared" si="34"/>
        <v xml:space="preserve">Abdutor </v>
      </c>
      <c r="W166" s="11" t="str">
        <f t="shared" si="34"/>
        <v>Abdutor cabo</v>
      </c>
      <c r="X166" s="12" t="str">
        <f t="shared" si="34"/>
        <v xml:space="preserve">Adutor </v>
      </c>
      <c r="Y166" s="11" t="str">
        <f t="shared" si="34"/>
        <v>Adutor cabo</v>
      </c>
      <c r="Z166" s="12" t="str">
        <f t="shared" si="34"/>
        <v>Coxa (Ant)</v>
      </c>
      <c r="AA166" s="11" t="str">
        <f t="shared" si="34"/>
        <v>Extensão de perna</v>
      </c>
      <c r="AB166" s="12" t="str">
        <f t="shared" si="34"/>
        <v>Coxa (Pos)</v>
      </c>
      <c r="AC166" s="11" t="str">
        <f t="shared" si="34"/>
        <v>Flexora em pé</v>
      </c>
      <c r="AD166" s="12" t="str">
        <f t="shared" si="34"/>
        <v>Perna</v>
      </c>
      <c r="AE166" s="11" t="str">
        <f t="shared" si="34"/>
        <v>Burrinho maq.</v>
      </c>
      <c r="AF166" s="12" t="str">
        <f t="shared" si="34"/>
        <v>Abdominal</v>
      </c>
      <c r="AG166" s="11" t="str">
        <f t="shared" si="34"/>
        <v>Flexão lateral</v>
      </c>
    </row>
    <row r="167" spans="1:33" x14ac:dyDescent="0.25">
      <c r="A167" s="344"/>
      <c r="B167" s="11">
        <f t="shared" si="35"/>
        <v>0</v>
      </c>
      <c r="C167" s="11" t="str">
        <f t="shared" si="36"/>
        <v xml:space="preserve"> </v>
      </c>
      <c r="D167" s="11" t="str">
        <f t="shared" si="34"/>
        <v xml:space="preserve">Trapézio </v>
      </c>
      <c r="E167" s="11">
        <f t="shared" si="34"/>
        <v>0</v>
      </c>
      <c r="F167" s="11" t="str">
        <f t="shared" si="34"/>
        <v>Ombro (Cla/Acr)</v>
      </c>
      <c r="G167" s="11">
        <f t="shared" si="34"/>
        <v>0</v>
      </c>
      <c r="H167" s="12" t="str">
        <f t="shared" si="34"/>
        <v>Ombro (Esp)</v>
      </c>
      <c r="I167" s="11">
        <f t="shared" si="34"/>
        <v>0</v>
      </c>
      <c r="J167" s="12" t="str">
        <f t="shared" si="34"/>
        <v>Costa</v>
      </c>
      <c r="K167" s="11" t="str">
        <f t="shared" si="34"/>
        <v>Remada curvada</v>
      </c>
      <c r="L167" s="12" t="str">
        <f t="shared" si="34"/>
        <v>Peito</v>
      </c>
      <c r="M167" s="11" t="str">
        <f t="shared" si="34"/>
        <v>Crucifixo</v>
      </c>
      <c r="N167" s="12" t="str">
        <f t="shared" si="34"/>
        <v>Bíceps</v>
      </c>
      <c r="O167" s="11" t="str">
        <f t="shared" si="34"/>
        <v>Rosca scott</v>
      </c>
      <c r="P167" s="12" t="str">
        <f t="shared" si="34"/>
        <v>Tríceps</v>
      </c>
      <c r="Q167" s="11">
        <f t="shared" si="34"/>
        <v>0</v>
      </c>
      <c r="R167" s="11" t="str">
        <f t="shared" si="34"/>
        <v>AnteBraço</v>
      </c>
      <c r="S167" s="11" t="str">
        <f t="shared" si="34"/>
        <v>Extensão de cotovelo</v>
      </c>
      <c r="T167" s="11" t="str">
        <f t="shared" si="34"/>
        <v xml:space="preserve">Glúteo </v>
      </c>
      <c r="U167" s="11">
        <f t="shared" si="34"/>
        <v>0</v>
      </c>
      <c r="V167" s="12" t="str">
        <f t="shared" si="34"/>
        <v xml:space="preserve">Abdutor </v>
      </c>
      <c r="W167" s="11">
        <f t="shared" si="34"/>
        <v>0</v>
      </c>
      <c r="X167" s="12" t="str">
        <f t="shared" si="34"/>
        <v xml:space="preserve">Adutor </v>
      </c>
      <c r="Y167" s="11">
        <f t="shared" si="34"/>
        <v>0</v>
      </c>
      <c r="Z167" s="12" t="str">
        <f t="shared" si="34"/>
        <v>Coxa (Ant)</v>
      </c>
      <c r="AA167" s="11" t="str">
        <f t="shared" si="34"/>
        <v>Leg press</v>
      </c>
      <c r="AB167" s="12" t="str">
        <f t="shared" si="34"/>
        <v>Coxa (Pos)</v>
      </c>
      <c r="AC167" s="11" t="str">
        <f t="shared" si="34"/>
        <v>Flexora sentado</v>
      </c>
      <c r="AD167" s="12" t="str">
        <f t="shared" si="34"/>
        <v>Perna</v>
      </c>
      <c r="AE167" s="11" t="str">
        <f t="shared" si="34"/>
        <v>Tibial</v>
      </c>
      <c r="AF167" s="12" t="str">
        <f t="shared" si="34"/>
        <v>Abdominal</v>
      </c>
      <c r="AG167" s="11">
        <f t="shared" si="34"/>
        <v>0</v>
      </c>
    </row>
    <row r="168" spans="1:33" x14ac:dyDescent="0.25">
      <c r="A168" s="344"/>
      <c r="B168" s="11">
        <f t="shared" si="35"/>
        <v>0</v>
      </c>
      <c r="C168" s="11" t="str">
        <f t="shared" si="36"/>
        <v xml:space="preserve"> </v>
      </c>
      <c r="D168" s="11" t="str">
        <f t="shared" si="34"/>
        <v xml:space="preserve">Trapézio </v>
      </c>
      <c r="E168" s="11">
        <f t="shared" si="34"/>
        <v>0</v>
      </c>
      <c r="F168" s="11" t="str">
        <f t="shared" si="34"/>
        <v>Ombro (Cla/Acr)</v>
      </c>
      <c r="G168" s="11">
        <f t="shared" si="34"/>
        <v>0</v>
      </c>
      <c r="H168" s="12" t="str">
        <f t="shared" si="34"/>
        <v>Ombro (Esp)</v>
      </c>
      <c r="I168" s="11">
        <f t="shared" si="34"/>
        <v>0</v>
      </c>
      <c r="J168" s="12" t="str">
        <f t="shared" si="34"/>
        <v>Costa</v>
      </c>
      <c r="K168" s="11" t="str">
        <f t="shared" si="34"/>
        <v>Levantamento terra</v>
      </c>
      <c r="L168" s="12" t="str">
        <f t="shared" si="34"/>
        <v>Peito</v>
      </c>
      <c r="M168" s="11" t="str">
        <f t="shared" si="34"/>
        <v>Cross over</v>
      </c>
      <c r="N168" s="12" t="str">
        <f t="shared" si="34"/>
        <v>Bíceps</v>
      </c>
      <c r="O168" s="11">
        <f t="shared" si="34"/>
        <v>0</v>
      </c>
      <c r="P168" s="12" t="str">
        <f t="shared" si="34"/>
        <v>Tríceps</v>
      </c>
      <c r="Q168" s="11">
        <f t="shared" si="34"/>
        <v>0</v>
      </c>
      <c r="R168" s="11" t="str">
        <f t="shared" si="34"/>
        <v>AnteBraço</v>
      </c>
      <c r="S168" s="11" t="str">
        <f t="shared" si="34"/>
        <v>Extensão cot. uni.</v>
      </c>
      <c r="T168" s="11" t="str">
        <f t="shared" si="34"/>
        <v xml:space="preserve">Glúteo </v>
      </c>
      <c r="U168" s="11">
        <f t="shared" si="34"/>
        <v>0</v>
      </c>
      <c r="V168" s="12" t="str">
        <f t="shared" si="34"/>
        <v xml:space="preserve">Abdutor </v>
      </c>
      <c r="W168" s="11">
        <f t="shared" si="34"/>
        <v>0</v>
      </c>
      <c r="X168" s="12" t="str">
        <f t="shared" si="34"/>
        <v xml:space="preserve">Adutor </v>
      </c>
      <c r="Y168" s="11">
        <f t="shared" si="34"/>
        <v>0</v>
      </c>
      <c r="Z168" s="12" t="str">
        <f t="shared" si="34"/>
        <v>Coxa (Ant)</v>
      </c>
      <c r="AA168" s="11" t="str">
        <f t="shared" si="34"/>
        <v>Avanço</v>
      </c>
      <c r="AB168" s="12" t="str">
        <f t="shared" si="34"/>
        <v>Coxa (Pos)</v>
      </c>
      <c r="AC168" s="11">
        <f t="shared" si="34"/>
        <v>0</v>
      </c>
      <c r="AD168" s="12" t="str">
        <f t="shared" si="34"/>
        <v>Perna</v>
      </c>
      <c r="AE168" s="11">
        <f t="shared" si="34"/>
        <v>0</v>
      </c>
      <c r="AF168" s="12" t="str">
        <f t="shared" si="34"/>
        <v>Abdominal</v>
      </c>
      <c r="AG168" s="11">
        <f t="shared" si="34"/>
        <v>0</v>
      </c>
    </row>
    <row r="169" spans="1:33" x14ac:dyDescent="0.25">
      <c r="A169" s="344"/>
      <c r="B169" s="11">
        <f t="shared" si="35"/>
        <v>0</v>
      </c>
      <c r="C169" s="11" t="str">
        <f t="shared" si="36"/>
        <v xml:space="preserve"> </v>
      </c>
      <c r="D169" s="11" t="str">
        <f t="shared" si="34"/>
        <v xml:space="preserve">Trapézio </v>
      </c>
      <c r="E169" s="11">
        <f t="shared" si="34"/>
        <v>0</v>
      </c>
      <c r="F169" s="11" t="str">
        <f t="shared" si="34"/>
        <v>Ombro (Cla/Acr)</v>
      </c>
      <c r="G169" s="11">
        <f t="shared" si="34"/>
        <v>0</v>
      </c>
      <c r="H169" s="12" t="str">
        <f t="shared" si="34"/>
        <v>Ombro (Esp)</v>
      </c>
      <c r="I169" s="11">
        <f t="shared" si="34"/>
        <v>0</v>
      </c>
      <c r="J169" s="12" t="str">
        <f t="shared" si="34"/>
        <v>Costa</v>
      </c>
      <c r="K169" s="11" t="str">
        <f t="shared" si="34"/>
        <v>Hiperextensão</v>
      </c>
      <c r="L169" s="12" t="str">
        <f t="shared" si="34"/>
        <v>Peito</v>
      </c>
      <c r="M169" s="11" t="str">
        <f t="shared" si="34"/>
        <v>Voador</v>
      </c>
      <c r="N169" s="12" t="str">
        <f t="shared" si="34"/>
        <v>Bíceps</v>
      </c>
      <c r="O169" s="11">
        <f t="shared" si="34"/>
        <v>0</v>
      </c>
      <c r="P169" s="12" t="str">
        <f t="shared" si="34"/>
        <v>Tríceps</v>
      </c>
      <c r="Q169" s="11">
        <f t="shared" si="34"/>
        <v>0</v>
      </c>
      <c r="R169" s="11" t="str">
        <f t="shared" si="34"/>
        <v>AnteBraço</v>
      </c>
      <c r="S169" s="11" t="str">
        <f t="shared" si="34"/>
        <v>Tríceps uni. Curvado</v>
      </c>
      <c r="T169" s="11" t="str">
        <f t="shared" si="34"/>
        <v xml:space="preserve">Glúteo </v>
      </c>
      <c r="U169" s="11">
        <f t="shared" si="34"/>
        <v>0</v>
      </c>
      <c r="V169" s="12" t="str">
        <f t="shared" si="34"/>
        <v xml:space="preserve">Abdutor </v>
      </c>
      <c r="W169" s="11">
        <f t="shared" si="34"/>
        <v>0</v>
      </c>
      <c r="X169" s="12" t="str">
        <f t="shared" si="34"/>
        <v xml:space="preserve">Adutor </v>
      </c>
      <c r="Y169" s="11">
        <f t="shared" si="34"/>
        <v>0</v>
      </c>
      <c r="Z169" s="12" t="str">
        <f t="shared" si="34"/>
        <v>Coxa (Ant)</v>
      </c>
      <c r="AA169" s="11">
        <f t="shared" si="34"/>
        <v>0</v>
      </c>
      <c r="AB169" s="12" t="str">
        <f t="shared" si="34"/>
        <v>Coxa (Pos)</v>
      </c>
      <c r="AC169" s="11">
        <f t="shared" si="34"/>
        <v>0</v>
      </c>
      <c r="AD169" s="12" t="str">
        <f t="shared" si="34"/>
        <v>Perna</v>
      </c>
      <c r="AE169" s="11">
        <f t="shared" si="34"/>
        <v>0</v>
      </c>
      <c r="AF169" s="12" t="str">
        <f t="shared" si="34"/>
        <v>Abdominal</v>
      </c>
      <c r="AG169" s="11">
        <f t="shared" si="34"/>
        <v>0</v>
      </c>
    </row>
    <row r="170" spans="1:33" x14ac:dyDescent="0.25">
      <c r="A170" s="344"/>
      <c r="B170" s="11">
        <f t="shared" si="35"/>
        <v>0</v>
      </c>
      <c r="C170" s="11" t="str">
        <f t="shared" si="36"/>
        <v xml:space="preserve"> </v>
      </c>
      <c r="D170" s="11" t="str">
        <f t="shared" si="34"/>
        <v xml:space="preserve">Trapézio </v>
      </c>
      <c r="E170" s="11">
        <f t="shared" si="34"/>
        <v>0</v>
      </c>
      <c r="F170" s="11" t="str">
        <f t="shared" si="34"/>
        <v>Ombro (Cla/Acr)</v>
      </c>
      <c r="G170" s="11">
        <f t="shared" si="34"/>
        <v>0</v>
      </c>
      <c r="H170" s="12" t="str">
        <f t="shared" si="34"/>
        <v>Ombro (Esp)</v>
      </c>
      <c r="I170" s="11">
        <f t="shared" si="34"/>
        <v>0</v>
      </c>
      <c r="J170" s="12" t="str">
        <f t="shared" si="34"/>
        <v>Costa</v>
      </c>
      <c r="K170" s="11">
        <f t="shared" si="34"/>
        <v>0</v>
      </c>
      <c r="L170" s="12" t="str">
        <f t="shared" si="34"/>
        <v>Peito</v>
      </c>
      <c r="M170" s="11" t="str">
        <f t="shared" si="34"/>
        <v>Paralelas</v>
      </c>
      <c r="N170" s="12" t="str">
        <f t="shared" si="34"/>
        <v>Bíceps</v>
      </c>
      <c r="O170" s="11">
        <f t="shared" si="34"/>
        <v>0</v>
      </c>
      <c r="P170" s="12" t="str">
        <f t="shared" si="34"/>
        <v>Tríceps</v>
      </c>
      <c r="Q170" s="11">
        <f t="shared" si="34"/>
        <v>0</v>
      </c>
      <c r="R170" s="11" t="str">
        <f t="shared" si="34"/>
        <v>AnteBraço</v>
      </c>
      <c r="S170" s="11">
        <f t="shared" si="34"/>
        <v>0</v>
      </c>
      <c r="T170" s="11" t="str">
        <f t="shared" si="34"/>
        <v xml:space="preserve">Glúteo </v>
      </c>
      <c r="U170" s="11">
        <f t="shared" si="34"/>
        <v>0</v>
      </c>
      <c r="V170" s="12" t="str">
        <f t="shared" si="34"/>
        <v xml:space="preserve">Abdutor </v>
      </c>
      <c r="W170" s="11">
        <f t="shared" si="34"/>
        <v>0</v>
      </c>
      <c r="X170" s="12" t="str">
        <f t="shared" si="34"/>
        <v xml:space="preserve">Adutor </v>
      </c>
      <c r="Y170" s="11">
        <f t="shared" si="34"/>
        <v>0</v>
      </c>
      <c r="Z170" s="12" t="str">
        <f t="shared" si="34"/>
        <v>Coxa (Ant)</v>
      </c>
      <c r="AA170" s="11">
        <f t="shared" si="34"/>
        <v>0</v>
      </c>
      <c r="AB170" s="12" t="str">
        <f t="shared" si="34"/>
        <v>Coxa (Pos)</v>
      </c>
      <c r="AC170" s="11">
        <f t="shared" si="34"/>
        <v>0</v>
      </c>
      <c r="AD170" s="12" t="str">
        <f t="shared" si="34"/>
        <v>Perna</v>
      </c>
      <c r="AE170" s="11">
        <f t="shared" si="34"/>
        <v>0</v>
      </c>
      <c r="AF170" s="12" t="str">
        <f t="shared" si="34"/>
        <v>Abdominal</v>
      </c>
      <c r="AG170" s="11">
        <f t="shared" si="34"/>
        <v>0</v>
      </c>
    </row>
    <row r="171" spans="1:33" x14ac:dyDescent="0.25">
      <c r="A171" s="344"/>
      <c r="B171" s="11">
        <f t="shared" si="35"/>
        <v>0</v>
      </c>
      <c r="C171" s="11" t="str">
        <f t="shared" si="36"/>
        <v xml:space="preserve"> </v>
      </c>
      <c r="D171" s="11" t="str">
        <f t="shared" si="34"/>
        <v xml:space="preserve">Trapézio </v>
      </c>
      <c r="E171" s="11">
        <f t="shared" si="34"/>
        <v>0</v>
      </c>
      <c r="F171" s="11" t="str">
        <f t="shared" si="34"/>
        <v>Ombro (Cla/Acr)</v>
      </c>
      <c r="G171" s="11">
        <f t="shared" si="34"/>
        <v>0</v>
      </c>
      <c r="H171" s="12" t="str">
        <f t="shared" si="34"/>
        <v>Ombro (Esp)</v>
      </c>
      <c r="I171" s="11">
        <f t="shared" si="34"/>
        <v>0</v>
      </c>
      <c r="J171" s="12" t="str">
        <f t="shared" si="34"/>
        <v>Costa</v>
      </c>
      <c r="K171" s="11">
        <f t="shared" si="34"/>
        <v>0</v>
      </c>
      <c r="L171" s="12" t="str">
        <f t="shared" si="34"/>
        <v>Peito</v>
      </c>
      <c r="M171" s="11">
        <f t="shared" si="34"/>
        <v>0</v>
      </c>
      <c r="N171" s="12" t="str">
        <f t="shared" si="34"/>
        <v>Bíceps</v>
      </c>
      <c r="O171" s="11">
        <f t="shared" si="34"/>
        <v>0</v>
      </c>
      <c r="P171" s="12" t="str">
        <f t="shared" si="34"/>
        <v>Tríceps</v>
      </c>
      <c r="Q171" s="11">
        <f t="shared" si="34"/>
        <v>0</v>
      </c>
      <c r="R171" s="11" t="str">
        <f t="shared" si="34"/>
        <v>AnteBraço</v>
      </c>
      <c r="S171" s="11">
        <f t="shared" si="34"/>
        <v>0</v>
      </c>
      <c r="T171" s="11" t="str">
        <f t="shared" si="34"/>
        <v xml:space="preserve">Glúteo </v>
      </c>
      <c r="U171" s="11">
        <f t="shared" si="34"/>
        <v>0</v>
      </c>
      <c r="V171" s="12" t="str">
        <f t="shared" si="34"/>
        <v xml:space="preserve">Abdutor </v>
      </c>
      <c r="W171" s="11">
        <f t="shared" si="34"/>
        <v>0</v>
      </c>
      <c r="X171" s="12" t="str">
        <f t="shared" si="34"/>
        <v xml:space="preserve">Adutor </v>
      </c>
      <c r="Y171" s="11">
        <f t="shared" si="34"/>
        <v>0</v>
      </c>
      <c r="Z171" s="12" t="str">
        <f t="shared" si="34"/>
        <v>Coxa (Ant)</v>
      </c>
      <c r="AA171" s="11">
        <f t="shared" si="34"/>
        <v>0</v>
      </c>
      <c r="AB171" s="12" t="str">
        <f t="shared" si="34"/>
        <v>Coxa (Pos)</v>
      </c>
      <c r="AC171" s="11">
        <f t="shared" si="34"/>
        <v>0</v>
      </c>
      <c r="AD171" s="12" t="str">
        <f t="shared" si="34"/>
        <v>Perna</v>
      </c>
      <c r="AE171" s="11">
        <f t="shared" si="34"/>
        <v>0</v>
      </c>
      <c r="AF171" s="12" t="str">
        <f t="shared" si="34"/>
        <v>Abdominal</v>
      </c>
      <c r="AG171" s="11">
        <f t="shared" si="34"/>
        <v>0</v>
      </c>
    </row>
    <row r="172" spans="1:33" x14ac:dyDescent="0.25">
      <c r="A172" s="344"/>
      <c r="B172" s="11">
        <f t="shared" si="35"/>
        <v>0</v>
      </c>
      <c r="C172" s="11" t="str">
        <f t="shared" si="36"/>
        <v xml:space="preserve"> </v>
      </c>
      <c r="D172" s="11" t="str">
        <f t="shared" si="34"/>
        <v xml:space="preserve">Trapézio </v>
      </c>
      <c r="E172" s="11">
        <f t="shared" si="34"/>
        <v>0</v>
      </c>
      <c r="F172" s="11" t="str">
        <f t="shared" si="34"/>
        <v>Ombro (Cla/Acr)</v>
      </c>
      <c r="G172" s="11">
        <f t="shared" si="34"/>
        <v>0</v>
      </c>
      <c r="H172" s="12" t="str">
        <f t="shared" si="34"/>
        <v>Ombro (Esp)</v>
      </c>
      <c r="I172" s="11">
        <f t="shared" si="34"/>
        <v>0</v>
      </c>
      <c r="J172" s="12" t="str">
        <f t="shared" si="34"/>
        <v>Costa</v>
      </c>
      <c r="K172" s="11">
        <f t="shared" si="34"/>
        <v>0</v>
      </c>
      <c r="L172" s="12" t="str">
        <f t="shared" si="34"/>
        <v>Peito</v>
      </c>
      <c r="M172" s="11">
        <f t="shared" si="34"/>
        <v>0</v>
      </c>
      <c r="N172" s="12" t="str">
        <f t="shared" si="34"/>
        <v>Bíceps</v>
      </c>
      <c r="O172" s="11">
        <f t="shared" si="34"/>
        <v>0</v>
      </c>
      <c r="P172" s="12" t="str">
        <f t="shared" si="34"/>
        <v>Tríceps</v>
      </c>
      <c r="Q172" s="11">
        <f t="shared" si="34"/>
        <v>0</v>
      </c>
      <c r="R172" s="11" t="str">
        <f t="shared" si="34"/>
        <v>AnteBraço</v>
      </c>
      <c r="S172" s="11">
        <f t="shared" ref="D172:AG180" si="37">S152</f>
        <v>0</v>
      </c>
      <c r="T172" s="11" t="str">
        <f t="shared" si="37"/>
        <v xml:space="preserve">Glúteo </v>
      </c>
      <c r="U172" s="11">
        <f t="shared" si="37"/>
        <v>0</v>
      </c>
      <c r="V172" s="12" t="str">
        <f t="shared" si="37"/>
        <v xml:space="preserve">Abdutor </v>
      </c>
      <c r="W172" s="11">
        <f t="shared" si="37"/>
        <v>0</v>
      </c>
      <c r="X172" s="12" t="str">
        <f t="shared" si="37"/>
        <v xml:space="preserve">Adutor </v>
      </c>
      <c r="Y172" s="11">
        <f t="shared" si="37"/>
        <v>0</v>
      </c>
      <c r="Z172" s="12" t="str">
        <f t="shared" si="37"/>
        <v>Coxa (Ant)</v>
      </c>
      <c r="AA172" s="11">
        <f t="shared" si="37"/>
        <v>0</v>
      </c>
      <c r="AB172" s="12" t="str">
        <f t="shared" si="37"/>
        <v>Coxa (Pos)</v>
      </c>
      <c r="AC172" s="11">
        <f t="shared" si="37"/>
        <v>0</v>
      </c>
      <c r="AD172" s="12" t="str">
        <f t="shared" si="37"/>
        <v>Perna</v>
      </c>
      <c r="AE172" s="11">
        <f t="shared" si="37"/>
        <v>0</v>
      </c>
      <c r="AF172" s="12" t="str">
        <f t="shared" si="37"/>
        <v>Abdominal</v>
      </c>
      <c r="AG172" s="11">
        <f t="shared" si="37"/>
        <v>0</v>
      </c>
    </row>
    <row r="173" spans="1:33" x14ac:dyDescent="0.25">
      <c r="A173" s="344"/>
      <c r="B173" s="11">
        <f t="shared" si="35"/>
        <v>0</v>
      </c>
      <c r="C173" s="11" t="str">
        <f t="shared" si="36"/>
        <v xml:space="preserve"> </v>
      </c>
      <c r="D173" s="11" t="str">
        <f t="shared" si="37"/>
        <v xml:space="preserve">Trapézio </v>
      </c>
      <c r="E173" s="11">
        <f t="shared" si="37"/>
        <v>0</v>
      </c>
      <c r="F173" s="11" t="str">
        <f t="shared" si="37"/>
        <v>Ombro (Cla/Acr)</v>
      </c>
      <c r="G173" s="11">
        <f t="shared" si="37"/>
        <v>0</v>
      </c>
      <c r="H173" s="12" t="str">
        <f t="shared" si="37"/>
        <v>Ombro (Esp)</v>
      </c>
      <c r="I173" s="11">
        <f t="shared" si="37"/>
        <v>0</v>
      </c>
      <c r="J173" s="12" t="str">
        <f t="shared" si="37"/>
        <v>Costa</v>
      </c>
      <c r="K173" s="11">
        <f t="shared" si="37"/>
        <v>0</v>
      </c>
      <c r="L173" s="12" t="str">
        <f t="shared" si="37"/>
        <v>Peito</v>
      </c>
      <c r="M173" s="11">
        <f t="shared" si="37"/>
        <v>0</v>
      </c>
      <c r="N173" s="12" t="str">
        <f t="shared" si="37"/>
        <v>Bíceps</v>
      </c>
      <c r="O173" s="11">
        <f t="shared" si="37"/>
        <v>0</v>
      </c>
      <c r="P173" s="12" t="str">
        <f t="shared" si="37"/>
        <v>Tríceps</v>
      </c>
      <c r="Q173" s="11">
        <f t="shared" si="37"/>
        <v>0</v>
      </c>
      <c r="R173" s="11" t="str">
        <f t="shared" si="37"/>
        <v>AnteBraço</v>
      </c>
      <c r="S173" s="11">
        <f t="shared" si="37"/>
        <v>0</v>
      </c>
      <c r="T173" s="11" t="str">
        <f t="shared" si="37"/>
        <v xml:space="preserve">Glúteo </v>
      </c>
      <c r="U173" s="11">
        <f t="shared" si="37"/>
        <v>0</v>
      </c>
      <c r="V173" s="12" t="str">
        <f t="shared" si="37"/>
        <v xml:space="preserve">Abdutor </v>
      </c>
      <c r="W173" s="11">
        <f t="shared" si="37"/>
        <v>0</v>
      </c>
      <c r="X173" s="12" t="str">
        <f t="shared" si="37"/>
        <v xml:space="preserve">Adutor </v>
      </c>
      <c r="Y173" s="11">
        <f t="shared" si="37"/>
        <v>0</v>
      </c>
      <c r="Z173" s="12" t="str">
        <f t="shared" si="37"/>
        <v>Coxa (Ant)</v>
      </c>
      <c r="AA173" s="11">
        <f t="shared" si="37"/>
        <v>0</v>
      </c>
      <c r="AB173" s="12" t="str">
        <f t="shared" si="37"/>
        <v>Coxa (Pos)</v>
      </c>
      <c r="AC173" s="11">
        <f t="shared" si="37"/>
        <v>0</v>
      </c>
      <c r="AD173" s="12" t="str">
        <f t="shared" si="37"/>
        <v>Perna</v>
      </c>
      <c r="AE173" s="11">
        <f t="shared" si="37"/>
        <v>0</v>
      </c>
      <c r="AF173" s="12" t="str">
        <f t="shared" si="37"/>
        <v>Abdominal</v>
      </c>
      <c r="AG173" s="11">
        <f t="shared" si="37"/>
        <v>0</v>
      </c>
    </row>
    <row r="174" spans="1:33" x14ac:dyDescent="0.25">
      <c r="A174" s="344"/>
      <c r="B174" s="11">
        <f t="shared" si="35"/>
        <v>0</v>
      </c>
      <c r="C174" s="11" t="str">
        <f t="shared" si="36"/>
        <v xml:space="preserve"> </v>
      </c>
      <c r="D174" s="11" t="str">
        <f t="shared" si="37"/>
        <v xml:space="preserve">Trapézio </v>
      </c>
      <c r="E174" s="11">
        <f t="shared" si="37"/>
        <v>0</v>
      </c>
      <c r="F174" s="11" t="str">
        <f t="shared" si="37"/>
        <v>Ombro (Cla/Acr)</v>
      </c>
      <c r="G174" s="11">
        <f t="shared" si="37"/>
        <v>0</v>
      </c>
      <c r="H174" s="12" t="str">
        <f t="shared" si="37"/>
        <v>Ombro (Esp)</v>
      </c>
      <c r="I174" s="11">
        <f t="shared" si="37"/>
        <v>0</v>
      </c>
      <c r="J174" s="12" t="str">
        <f t="shared" si="37"/>
        <v>Costa</v>
      </c>
      <c r="K174" s="11">
        <f t="shared" si="37"/>
        <v>0</v>
      </c>
      <c r="L174" s="12" t="str">
        <f t="shared" si="37"/>
        <v>Peito</v>
      </c>
      <c r="M174" s="11">
        <f t="shared" si="37"/>
        <v>0</v>
      </c>
      <c r="N174" s="12" t="str">
        <f t="shared" si="37"/>
        <v>Bíceps</v>
      </c>
      <c r="O174" s="11">
        <f t="shared" si="37"/>
        <v>0</v>
      </c>
      <c r="P174" s="12" t="str">
        <f t="shared" si="37"/>
        <v>Tríceps</v>
      </c>
      <c r="Q174" s="11">
        <f t="shared" si="37"/>
        <v>0</v>
      </c>
      <c r="R174" s="11" t="str">
        <f t="shared" si="37"/>
        <v>AnteBraço</v>
      </c>
      <c r="S174" s="11">
        <f t="shared" si="37"/>
        <v>0</v>
      </c>
      <c r="T174" s="11" t="str">
        <f t="shared" si="37"/>
        <v xml:space="preserve">Glúteo </v>
      </c>
      <c r="U174" s="11">
        <f t="shared" si="37"/>
        <v>0</v>
      </c>
      <c r="V174" s="12" t="str">
        <f t="shared" si="37"/>
        <v xml:space="preserve">Abdutor </v>
      </c>
      <c r="W174" s="11">
        <f t="shared" si="37"/>
        <v>0</v>
      </c>
      <c r="X174" s="12" t="str">
        <f t="shared" si="37"/>
        <v xml:space="preserve">Adutor </v>
      </c>
      <c r="Y174" s="11">
        <f t="shared" si="37"/>
        <v>0</v>
      </c>
      <c r="Z174" s="12" t="str">
        <f t="shared" si="37"/>
        <v>Coxa (Ant)</v>
      </c>
      <c r="AA174" s="11">
        <f t="shared" si="37"/>
        <v>0</v>
      </c>
      <c r="AB174" s="12" t="str">
        <f t="shared" si="37"/>
        <v>Coxa (Pos)</v>
      </c>
      <c r="AC174" s="11">
        <f t="shared" si="37"/>
        <v>0</v>
      </c>
      <c r="AD174" s="12" t="str">
        <f t="shared" si="37"/>
        <v>Perna</v>
      </c>
      <c r="AE174" s="11">
        <f t="shared" si="37"/>
        <v>0</v>
      </c>
      <c r="AF174" s="12" t="str">
        <f t="shared" si="37"/>
        <v>Abdominal</v>
      </c>
      <c r="AG174" s="11">
        <f t="shared" si="37"/>
        <v>0</v>
      </c>
    </row>
    <row r="175" spans="1:33" x14ac:dyDescent="0.25">
      <c r="A175" s="344"/>
      <c r="B175" s="11">
        <f t="shared" si="35"/>
        <v>0</v>
      </c>
      <c r="C175" s="11" t="str">
        <f t="shared" si="36"/>
        <v xml:space="preserve"> </v>
      </c>
      <c r="D175" s="11" t="str">
        <f t="shared" si="37"/>
        <v xml:space="preserve">Trapézio </v>
      </c>
      <c r="E175" s="11">
        <f t="shared" si="37"/>
        <v>0</v>
      </c>
      <c r="F175" s="11" t="str">
        <f t="shared" si="37"/>
        <v>Ombro (Cla/Acr)</v>
      </c>
      <c r="G175" s="11">
        <f t="shared" si="37"/>
        <v>0</v>
      </c>
      <c r="H175" s="12" t="str">
        <f t="shared" si="37"/>
        <v>Ombro (Esp)</v>
      </c>
      <c r="I175" s="11">
        <f t="shared" si="37"/>
        <v>0</v>
      </c>
      <c r="J175" s="12" t="str">
        <f t="shared" si="37"/>
        <v>Costa</v>
      </c>
      <c r="K175" s="11">
        <f t="shared" si="37"/>
        <v>0</v>
      </c>
      <c r="L175" s="12" t="str">
        <f t="shared" si="37"/>
        <v>Peito</v>
      </c>
      <c r="M175" s="11">
        <f t="shared" si="37"/>
        <v>0</v>
      </c>
      <c r="N175" s="12" t="str">
        <f t="shared" si="37"/>
        <v>Bíceps</v>
      </c>
      <c r="O175" s="11">
        <f t="shared" si="37"/>
        <v>0</v>
      </c>
      <c r="P175" s="12" t="str">
        <f t="shared" si="37"/>
        <v>Tríceps</v>
      </c>
      <c r="Q175" s="11">
        <f t="shared" si="37"/>
        <v>0</v>
      </c>
      <c r="R175" s="11" t="str">
        <f t="shared" si="37"/>
        <v>AnteBraço</v>
      </c>
      <c r="S175" s="11">
        <f t="shared" si="37"/>
        <v>0</v>
      </c>
      <c r="T175" s="11" t="str">
        <f t="shared" si="37"/>
        <v xml:space="preserve">Glúteo </v>
      </c>
      <c r="U175" s="11">
        <f t="shared" si="37"/>
        <v>0</v>
      </c>
      <c r="V175" s="12" t="str">
        <f t="shared" si="37"/>
        <v xml:space="preserve">Abdutor </v>
      </c>
      <c r="W175" s="11">
        <f t="shared" si="37"/>
        <v>0</v>
      </c>
      <c r="X175" s="12" t="str">
        <f t="shared" si="37"/>
        <v xml:space="preserve">Adutor </v>
      </c>
      <c r="Y175" s="11">
        <f t="shared" si="37"/>
        <v>0</v>
      </c>
      <c r="Z175" s="12" t="str">
        <f t="shared" si="37"/>
        <v>Coxa (Ant)</v>
      </c>
      <c r="AA175" s="11">
        <f t="shared" si="37"/>
        <v>0</v>
      </c>
      <c r="AB175" s="12" t="str">
        <f t="shared" si="37"/>
        <v>Coxa (Pos)</v>
      </c>
      <c r="AC175" s="11">
        <f t="shared" si="37"/>
        <v>0</v>
      </c>
      <c r="AD175" s="12" t="str">
        <f t="shared" si="37"/>
        <v>Perna</v>
      </c>
      <c r="AE175" s="11">
        <f t="shared" si="37"/>
        <v>0</v>
      </c>
      <c r="AF175" s="12" t="str">
        <f t="shared" si="37"/>
        <v>Abdominal</v>
      </c>
      <c r="AG175" s="11">
        <f t="shared" si="37"/>
        <v>0</v>
      </c>
    </row>
    <row r="176" spans="1:33" x14ac:dyDescent="0.25">
      <c r="A176" s="344"/>
      <c r="B176" s="11">
        <f t="shared" si="35"/>
        <v>0</v>
      </c>
      <c r="C176" s="11" t="str">
        <f t="shared" si="36"/>
        <v xml:space="preserve"> </v>
      </c>
      <c r="D176" s="11" t="str">
        <f t="shared" si="37"/>
        <v xml:space="preserve">Trapézio </v>
      </c>
      <c r="E176" s="11">
        <f t="shared" si="37"/>
        <v>0</v>
      </c>
      <c r="F176" s="11" t="str">
        <f t="shared" si="37"/>
        <v>Ombro (Cla/Acr)</v>
      </c>
      <c r="G176" s="11">
        <f t="shared" si="37"/>
        <v>0</v>
      </c>
      <c r="H176" s="12" t="str">
        <f t="shared" si="37"/>
        <v>Ombro (Esp)</v>
      </c>
      <c r="I176" s="11">
        <f t="shared" si="37"/>
        <v>0</v>
      </c>
      <c r="J176" s="12" t="str">
        <f t="shared" si="37"/>
        <v>Costa</v>
      </c>
      <c r="K176" s="11">
        <f t="shared" si="37"/>
        <v>0</v>
      </c>
      <c r="L176" s="12" t="str">
        <f t="shared" si="37"/>
        <v>Peito</v>
      </c>
      <c r="M176" s="11">
        <f t="shared" si="37"/>
        <v>0</v>
      </c>
      <c r="N176" s="12" t="str">
        <f t="shared" si="37"/>
        <v>Bíceps</v>
      </c>
      <c r="O176" s="11">
        <f t="shared" si="37"/>
        <v>0</v>
      </c>
      <c r="P176" s="12" t="str">
        <f t="shared" si="37"/>
        <v>Tríceps</v>
      </c>
      <c r="Q176" s="11">
        <f t="shared" si="37"/>
        <v>0</v>
      </c>
      <c r="R176" s="11" t="str">
        <f t="shared" si="37"/>
        <v>AnteBraço</v>
      </c>
      <c r="S176" s="11">
        <f t="shared" si="37"/>
        <v>0</v>
      </c>
      <c r="T176" s="11" t="str">
        <f t="shared" si="37"/>
        <v xml:space="preserve">Glúteo </v>
      </c>
      <c r="U176" s="11">
        <f t="shared" si="37"/>
        <v>0</v>
      </c>
      <c r="V176" s="12" t="str">
        <f t="shared" si="37"/>
        <v xml:space="preserve">Abdutor </v>
      </c>
      <c r="W176" s="11">
        <f t="shared" si="37"/>
        <v>0</v>
      </c>
      <c r="X176" s="12" t="str">
        <f t="shared" si="37"/>
        <v xml:space="preserve">Adutor </v>
      </c>
      <c r="Y176" s="11">
        <f t="shared" si="37"/>
        <v>0</v>
      </c>
      <c r="Z176" s="12" t="str">
        <f t="shared" si="37"/>
        <v>Coxa (Ant)</v>
      </c>
      <c r="AA176" s="11">
        <f t="shared" si="37"/>
        <v>0</v>
      </c>
      <c r="AB176" s="12" t="str">
        <f t="shared" si="37"/>
        <v>Coxa (Pos)</v>
      </c>
      <c r="AC176" s="11">
        <f t="shared" si="37"/>
        <v>0</v>
      </c>
      <c r="AD176" s="12" t="str">
        <f t="shared" si="37"/>
        <v>Perna</v>
      </c>
      <c r="AE176" s="11">
        <f t="shared" si="37"/>
        <v>0</v>
      </c>
      <c r="AF176" s="12" t="str">
        <f t="shared" si="37"/>
        <v>Abdominal</v>
      </c>
      <c r="AG176" s="11">
        <f t="shared" si="37"/>
        <v>0</v>
      </c>
    </row>
    <row r="177" spans="1:33" x14ac:dyDescent="0.25">
      <c r="A177" s="344"/>
      <c r="B177" s="11">
        <f t="shared" si="35"/>
        <v>0</v>
      </c>
      <c r="C177" s="11" t="str">
        <f t="shared" si="36"/>
        <v xml:space="preserve"> </v>
      </c>
      <c r="D177" s="11" t="str">
        <f t="shared" si="37"/>
        <v xml:space="preserve">Trapézio </v>
      </c>
      <c r="E177" s="11">
        <f t="shared" si="37"/>
        <v>0</v>
      </c>
      <c r="F177" s="11" t="str">
        <f t="shared" si="37"/>
        <v>Ombro (Cla/Acr)</v>
      </c>
      <c r="G177" s="11">
        <f t="shared" si="37"/>
        <v>0</v>
      </c>
      <c r="H177" s="12" t="str">
        <f t="shared" si="37"/>
        <v>Ombro (Esp)</v>
      </c>
      <c r="I177" s="11">
        <f t="shared" si="37"/>
        <v>0</v>
      </c>
      <c r="J177" s="12" t="str">
        <f t="shared" si="37"/>
        <v>Costa</v>
      </c>
      <c r="K177" s="11">
        <f t="shared" si="37"/>
        <v>0</v>
      </c>
      <c r="L177" s="12" t="str">
        <f t="shared" si="37"/>
        <v>Peito</v>
      </c>
      <c r="M177" s="11">
        <f t="shared" si="37"/>
        <v>0</v>
      </c>
      <c r="N177" s="12" t="str">
        <f t="shared" si="37"/>
        <v>Bíceps</v>
      </c>
      <c r="O177" s="11">
        <f t="shared" si="37"/>
        <v>0</v>
      </c>
      <c r="P177" s="12" t="str">
        <f t="shared" si="37"/>
        <v>Tríceps</v>
      </c>
      <c r="Q177" s="11">
        <f t="shared" si="37"/>
        <v>0</v>
      </c>
      <c r="R177" s="11" t="str">
        <f t="shared" si="37"/>
        <v>AnteBraço</v>
      </c>
      <c r="S177" s="11">
        <f t="shared" si="37"/>
        <v>0</v>
      </c>
      <c r="T177" s="11" t="str">
        <f t="shared" si="37"/>
        <v xml:space="preserve">Glúteo </v>
      </c>
      <c r="U177" s="11">
        <f t="shared" si="37"/>
        <v>0</v>
      </c>
      <c r="V177" s="12" t="str">
        <f t="shared" si="37"/>
        <v xml:space="preserve">Abdutor </v>
      </c>
      <c r="W177" s="11">
        <f t="shared" si="37"/>
        <v>0</v>
      </c>
      <c r="X177" s="12" t="str">
        <f t="shared" si="37"/>
        <v xml:space="preserve">Adutor </v>
      </c>
      <c r="Y177" s="11">
        <f t="shared" si="37"/>
        <v>0</v>
      </c>
      <c r="Z177" s="12" t="str">
        <f t="shared" si="37"/>
        <v>Coxa (Ant)</v>
      </c>
      <c r="AA177" s="11">
        <f t="shared" si="37"/>
        <v>0</v>
      </c>
      <c r="AB177" s="12" t="str">
        <f t="shared" si="37"/>
        <v>Coxa (Pos)</v>
      </c>
      <c r="AC177" s="11">
        <f t="shared" si="37"/>
        <v>0</v>
      </c>
      <c r="AD177" s="12" t="str">
        <f t="shared" si="37"/>
        <v>Perna</v>
      </c>
      <c r="AE177" s="11">
        <f t="shared" si="37"/>
        <v>0</v>
      </c>
      <c r="AF177" s="12" t="str">
        <f t="shared" si="37"/>
        <v>Abdominal</v>
      </c>
      <c r="AG177" s="11">
        <f t="shared" si="37"/>
        <v>0</v>
      </c>
    </row>
    <row r="178" spans="1:33" x14ac:dyDescent="0.25">
      <c r="A178" s="344"/>
      <c r="B178" s="11">
        <f t="shared" si="35"/>
        <v>0</v>
      </c>
      <c r="C178" s="11" t="str">
        <f t="shared" si="36"/>
        <v xml:space="preserve"> </v>
      </c>
      <c r="D178" s="11" t="str">
        <f t="shared" si="37"/>
        <v xml:space="preserve">Trapézio </v>
      </c>
      <c r="E178" s="11">
        <f t="shared" si="37"/>
        <v>0</v>
      </c>
      <c r="F178" s="11" t="str">
        <f t="shared" si="37"/>
        <v>Ombro (Cla/Acr)</v>
      </c>
      <c r="G178" s="11">
        <f t="shared" si="37"/>
        <v>0</v>
      </c>
      <c r="H178" s="12" t="str">
        <f t="shared" si="37"/>
        <v>Ombro (Esp)</v>
      </c>
      <c r="I178" s="11">
        <f t="shared" si="37"/>
        <v>0</v>
      </c>
      <c r="J178" s="12" t="str">
        <f t="shared" si="37"/>
        <v>Costa</v>
      </c>
      <c r="K178" s="11">
        <f t="shared" si="37"/>
        <v>0</v>
      </c>
      <c r="L178" s="12" t="str">
        <f t="shared" si="37"/>
        <v>Peito</v>
      </c>
      <c r="M178" s="11">
        <f t="shared" si="37"/>
        <v>0</v>
      </c>
      <c r="N178" s="12" t="str">
        <f t="shared" si="37"/>
        <v>Bíceps</v>
      </c>
      <c r="O178" s="11">
        <f t="shared" si="37"/>
        <v>0</v>
      </c>
      <c r="P178" s="12" t="str">
        <f t="shared" si="37"/>
        <v>Tríceps</v>
      </c>
      <c r="Q178" s="11">
        <f t="shared" si="37"/>
        <v>0</v>
      </c>
      <c r="R178" s="11" t="str">
        <f t="shared" si="37"/>
        <v>AnteBraço</v>
      </c>
      <c r="S178" s="11">
        <f t="shared" si="37"/>
        <v>0</v>
      </c>
      <c r="T178" s="11" t="str">
        <f t="shared" si="37"/>
        <v xml:space="preserve">Glúteo </v>
      </c>
      <c r="U178" s="11">
        <f t="shared" si="37"/>
        <v>0</v>
      </c>
      <c r="V178" s="12" t="str">
        <f t="shared" si="37"/>
        <v xml:space="preserve">Abdutor </v>
      </c>
      <c r="W178" s="11">
        <f t="shared" si="37"/>
        <v>0</v>
      </c>
      <c r="X178" s="12" t="str">
        <f t="shared" si="37"/>
        <v xml:space="preserve">Adutor </v>
      </c>
      <c r="Y178" s="11">
        <f t="shared" si="37"/>
        <v>0</v>
      </c>
      <c r="Z178" s="12" t="str">
        <f t="shared" si="37"/>
        <v>Coxa (Ant)</v>
      </c>
      <c r="AA178" s="11">
        <f t="shared" si="37"/>
        <v>0</v>
      </c>
      <c r="AB178" s="12" t="str">
        <f t="shared" si="37"/>
        <v>Coxa (Pos)</v>
      </c>
      <c r="AC178" s="11">
        <f t="shared" si="37"/>
        <v>0</v>
      </c>
      <c r="AD178" s="12" t="str">
        <f t="shared" si="37"/>
        <v>Perna</v>
      </c>
      <c r="AE178" s="11">
        <f t="shared" si="37"/>
        <v>0</v>
      </c>
      <c r="AF178" s="12" t="str">
        <f t="shared" si="37"/>
        <v>Abdominal</v>
      </c>
      <c r="AG178" s="11">
        <f t="shared" si="37"/>
        <v>0</v>
      </c>
    </row>
    <row r="179" spans="1:33" x14ac:dyDescent="0.25">
      <c r="A179" s="344"/>
      <c r="B179" s="11">
        <f t="shared" si="35"/>
        <v>0</v>
      </c>
      <c r="C179" s="11" t="str">
        <f t="shared" si="36"/>
        <v xml:space="preserve"> </v>
      </c>
      <c r="D179" s="11" t="str">
        <f t="shared" si="37"/>
        <v xml:space="preserve">Trapézio </v>
      </c>
      <c r="E179" s="11">
        <f t="shared" si="37"/>
        <v>0</v>
      </c>
      <c r="F179" s="11" t="str">
        <f t="shared" si="37"/>
        <v>Ombro (Cla/Acr)</v>
      </c>
      <c r="G179" s="11">
        <f t="shared" si="37"/>
        <v>0</v>
      </c>
      <c r="H179" s="12" t="str">
        <f t="shared" si="37"/>
        <v>Ombro (Esp)</v>
      </c>
      <c r="I179" s="11">
        <f t="shared" si="37"/>
        <v>0</v>
      </c>
      <c r="J179" s="12" t="str">
        <f t="shared" si="37"/>
        <v>Costa</v>
      </c>
      <c r="K179" s="11">
        <f t="shared" si="37"/>
        <v>0</v>
      </c>
      <c r="L179" s="12" t="str">
        <f t="shared" si="37"/>
        <v>Peito</v>
      </c>
      <c r="M179" s="11">
        <f t="shared" si="37"/>
        <v>0</v>
      </c>
      <c r="N179" s="12" t="str">
        <f t="shared" si="37"/>
        <v>Bíceps</v>
      </c>
      <c r="O179" s="11">
        <f t="shared" si="37"/>
        <v>0</v>
      </c>
      <c r="P179" s="12" t="str">
        <f t="shared" si="37"/>
        <v>Tríceps</v>
      </c>
      <c r="Q179" s="11">
        <f t="shared" si="37"/>
        <v>0</v>
      </c>
      <c r="R179" s="11" t="str">
        <f t="shared" si="37"/>
        <v>AnteBraço</v>
      </c>
      <c r="S179" s="11">
        <f t="shared" si="37"/>
        <v>0</v>
      </c>
      <c r="T179" s="11" t="str">
        <f t="shared" si="37"/>
        <v xml:space="preserve">Glúteo </v>
      </c>
      <c r="U179" s="11">
        <f t="shared" si="37"/>
        <v>0</v>
      </c>
      <c r="V179" s="12" t="str">
        <f t="shared" si="37"/>
        <v xml:space="preserve">Abdutor </v>
      </c>
      <c r="W179" s="11">
        <f t="shared" si="37"/>
        <v>0</v>
      </c>
      <c r="X179" s="12" t="str">
        <f t="shared" si="37"/>
        <v xml:space="preserve">Adutor </v>
      </c>
      <c r="Y179" s="11">
        <f t="shared" si="37"/>
        <v>0</v>
      </c>
      <c r="Z179" s="12" t="str">
        <f t="shared" si="37"/>
        <v>Coxa (Ant)</v>
      </c>
      <c r="AA179" s="11">
        <f t="shared" si="37"/>
        <v>0</v>
      </c>
      <c r="AB179" s="12" t="str">
        <f t="shared" si="37"/>
        <v>Coxa (Pos)</v>
      </c>
      <c r="AC179" s="11">
        <f t="shared" si="37"/>
        <v>0</v>
      </c>
      <c r="AD179" s="12" t="str">
        <f t="shared" si="37"/>
        <v>Perna</v>
      </c>
      <c r="AE179" s="11">
        <f t="shared" si="37"/>
        <v>0</v>
      </c>
      <c r="AF179" s="12" t="str">
        <f t="shared" si="37"/>
        <v>Abdominal</v>
      </c>
      <c r="AG179" s="11">
        <f t="shared" si="37"/>
        <v>0</v>
      </c>
    </row>
    <row r="180" spans="1:33" x14ac:dyDescent="0.25">
      <c r="A180" s="344"/>
      <c r="B180" s="11">
        <f t="shared" si="35"/>
        <v>0</v>
      </c>
      <c r="C180" s="11" t="str">
        <f t="shared" si="36"/>
        <v xml:space="preserve"> </v>
      </c>
      <c r="D180" s="11" t="str">
        <f t="shared" si="37"/>
        <v xml:space="preserve">Trapézio </v>
      </c>
      <c r="E180" s="11">
        <f t="shared" si="37"/>
        <v>0</v>
      </c>
      <c r="F180" s="11" t="str">
        <f t="shared" si="37"/>
        <v>Ombro (Cla/Acr)</v>
      </c>
      <c r="G180" s="11">
        <f t="shared" si="37"/>
        <v>0</v>
      </c>
      <c r="H180" s="12" t="str">
        <f t="shared" si="37"/>
        <v>Ombro (Esp)</v>
      </c>
      <c r="I180" s="11">
        <f t="shared" si="37"/>
        <v>0</v>
      </c>
      <c r="J180" s="12" t="str">
        <f t="shared" si="37"/>
        <v>Costa</v>
      </c>
      <c r="K180" s="11">
        <f t="shared" si="37"/>
        <v>0</v>
      </c>
      <c r="L180" s="12" t="str">
        <f t="shared" si="37"/>
        <v>Peito</v>
      </c>
      <c r="M180" s="11">
        <f t="shared" si="37"/>
        <v>0</v>
      </c>
      <c r="N180" s="12" t="str">
        <f t="shared" si="37"/>
        <v>Bíceps</v>
      </c>
      <c r="O180" s="11">
        <f t="shared" si="37"/>
        <v>0</v>
      </c>
      <c r="P180" s="12" t="str">
        <f t="shared" si="37"/>
        <v>Tríceps</v>
      </c>
      <c r="Q180" s="11">
        <f t="shared" si="37"/>
        <v>0</v>
      </c>
      <c r="R180" s="11" t="str">
        <f t="shared" si="37"/>
        <v>AnteBraço</v>
      </c>
      <c r="S180" s="11">
        <f t="shared" si="37"/>
        <v>0</v>
      </c>
      <c r="T180" s="11" t="str">
        <f t="shared" si="37"/>
        <v xml:space="preserve">Glúteo </v>
      </c>
      <c r="U180" s="11">
        <f t="shared" si="37"/>
        <v>0</v>
      </c>
      <c r="V180" s="12" t="str">
        <f t="shared" si="37"/>
        <v xml:space="preserve">Abdutor </v>
      </c>
      <c r="W180" s="11">
        <f t="shared" si="37"/>
        <v>0</v>
      </c>
      <c r="X180" s="12" t="str">
        <f t="shared" si="37"/>
        <v xml:space="preserve">Adutor </v>
      </c>
      <c r="Y180" s="11">
        <f t="shared" si="37"/>
        <v>0</v>
      </c>
      <c r="Z180" s="12" t="str">
        <f t="shared" si="37"/>
        <v>Coxa (Ant)</v>
      </c>
      <c r="AA180" s="11">
        <f t="shared" si="37"/>
        <v>0</v>
      </c>
      <c r="AB180" s="12" t="str">
        <f t="shared" si="37"/>
        <v>Coxa (Pos)</v>
      </c>
      <c r="AC180" s="11">
        <f t="shared" si="37"/>
        <v>0</v>
      </c>
      <c r="AD180" s="12" t="str">
        <f t="shared" si="37"/>
        <v>Perna</v>
      </c>
      <c r="AE180" s="11">
        <f t="shared" si="37"/>
        <v>0</v>
      </c>
      <c r="AF180" s="12" t="str">
        <f t="shared" si="37"/>
        <v>Abdominal</v>
      </c>
      <c r="AG180" s="11">
        <f t="shared" si="37"/>
        <v>0</v>
      </c>
    </row>
    <row r="181" spans="1:3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:33" x14ac:dyDescent="0.25">
      <c r="A182" s="11" t="s">
        <v>40</v>
      </c>
      <c r="B182" s="11" t="s">
        <v>41</v>
      </c>
      <c r="C182" s="11"/>
      <c r="D182" s="341" t="str">
        <f>D162</f>
        <v xml:space="preserve">Trapézio </v>
      </c>
      <c r="E182" s="341"/>
      <c r="F182" s="341" t="str">
        <f>F162</f>
        <v>Ombro (Cla/Acr)</v>
      </c>
      <c r="G182" s="341"/>
      <c r="H182" s="341" t="str">
        <f>H162</f>
        <v>Ombro (Esp)</v>
      </c>
      <c r="I182" s="341"/>
      <c r="J182" s="341" t="str">
        <f>J162</f>
        <v>Costa</v>
      </c>
      <c r="K182" s="341"/>
      <c r="L182" s="341" t="str">
        <f>L162</f>
        <v>Peito</v>
      </c>
      <c r="M182" s="341"/>
      <c r="N182" s="341" t="str">
        <f>N162</f>
        <v>Bíceps</v>
      </c>
      <c r="O182" s="341"/>
      <c r="P182" s="341" t="str">
        <f>P162</f>
        <v>Tríceps</v>
      </c>
      <c r="Q182" s="341"/>
      <c r="R182" s="341" t="str">
        <f>R162</f>
        <v>AnteBraço</v>
      </c>
      <c r="S182" s="341"/>
      <c r="T182" s="341" t="str">
        <f>T162</f>
        <v xml:space="preserve">Glúteo </v>
      </c>
      <c r="U182" s="341"/>
      <c r="V182" s="341" t="str">
        <f>V162</f>
        <v xml:space="preserve">Abdutor </v>
      </c>
      <c r="W182" s="341"/>
      <c r="X182" s="341" t="str">
        <f>X162</f>
        <v xml:space="preserve">Adutor </v>
      </c>
      <c r="Y182" s="341"/>
      <c r="Z182" s="341" t="str">
        <f>Z162</f>
        <v>Coxa (Ant)</v>
      </c>
      <c r="AA182" s="341"/>
      <c r="AB182" s="341" t="str">
        <f>AB162</f>
        <v>Coxa (Pos)</v>
      </c>
      <c r="AC182" s="341"/>
      <c r="AD182" s="341" t="str">
        <f>AD162</f>
        <v>Perna</v>
      </c>
      <c r="AE182" s="341"/>
      <c r="AF182" s="341" t="str">
        <f>AF162</f>
        <v>Abdominal</v>
      </c>
      <c r="AG182" s="341"/>
    </row>
    <row r="183" spans="1:33" x14ac:dyDescent="0.25">
      <c r="A183" s="11"/>
      <c r="B183" s="343">
        <f>Planilha!D224</f>
        <v>0</v>
      </c>
      <c r="C183" s="343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</row>
    <row r="184" spans="1:33" x14ac:dyDescent="0.25">
      <c r="A184" s="344">
        <v>10</v>
      </c>
      <c r="B184" s="11">
        <f>B183</f>
        <v>0</v>
      </c>
      <c r="C184" s="11" t="str">
        <f>IF(AND(B184=D184),E184,IF(AND(B184=F184),G184,IF(AND(B184=H184),I184,IF(AND(B184=J184),K184,IF(AND(B184=L184),M184,IF(AND(B184=N184),O184,IF(AND(B184=P184),Q184,IF(AND(B184=R184),S184,IF(AND(B184=T184),U184,IF(AND(B184=V184),W184,IF(AND(B184=X184),Y184,IF(AND(B184=Z184),AA184,IF(AND(B184=AB184),AC184,IF(AND(B184=AD184),AE184,IF(AND(B184=AF184),AG184," ")))))))))))))))</f>
        <v xml:space="preserve"> </v>
      </c>
      <c r="D184" s="11" t="str">
        <f t="shared" ref="D184:AG192" si="38">D164</f>
        <v xml:space="preserve">Trapézio </v>
      </c>
      <c r="E184" s="11" t="str">
        <f t="shared" si="38"/>
        <v>Elevação de ombros</v>
      </c>
      <c r="F184" s="11" t="str">
        <f t="shared" si="38"/>
        <v>Ombro (Cla/Acr)</v>
      </c>
      <c r="G184" s="11" t="str">
        <f t="shared" si="38"/>
        <v>Desenvolvimento</v>
      </c>
      <c r="H184" s="12" t="str">
        <f t="shared" si="38"/>
        <v>Ombro (Esp)</v>
      </c>
      <c r="I184" s="11" t="str">
        <f t="shared" si="38"/>
        <v>Voador inv.</v>
      </c>
      <c r="J184" s="12" t="str">
        <f t="shared" si="38"/>
        <v>Costa</v>
      </c>
      <c r="K184" s="11" t="str">
        <f t="shared" si="38"/>
        <v>Puxada à frente</v>
      </c>
      <c r="L184" s="12" t="str">
        <f t="shared" si="38"/>
        <v>Peito</v>
      </c>
      <c r="M184" s="11" t="str">
        <f t="shared" si="38"/>
        <v>Supino</v>
      </c>
      <c r="N184" s="12" t="str">
        <f t="shared" si="38"/>
        <v>Bíceps</v>
      </c>
      <c r="O184" s="11" t="str">
        <f t="shared" si="38"/>
        <v>Rosca direta</v>
      </c>
      <c r="P184" s="12" t="str">
        <f t="shared" si="38"/>
        <v>Tríceps</v>
      </c>
      <c r="Q184" s="11" t="str">
        <f t="shared" si="38"/>
        <v>Rosca testa</v>
      </c>
      <c r="R184" s="11" t="str">
        <f t="shared" si="38"/>
        <v>AnteBraço</v>
      </c>
      <c r="S184" s="11" t="str">
        <f t="shared" si="38"/>
        <v>Rosca punho</v>
      </c>
      <c r="T184" s="11" t="str">
        <f t="shared" si="38"/>
        <v xml:space="preserve">Glúteo </v>
      </c>
      <c r="U184" s="11" t="str">
        <f t="shared" si="38"/>
        <v>Glúteo em pé</v>
      </c>
      <c r="V184" s="12" t="str">
        <f t="shared" si="38"/>
        <v xml:space="preserve">Abdutor </v>
      </c>
      <c r="W184" s="11" t="str">
        <f t="shared" si="38"/>
        <v>Abdutor maq.</v>
      </c>
      <c r="X184" s="12" t="str">
        <f t="shared" si="38"/>
        <v xml:space="preserve">Adutor </v>
      </c>
      <c r="Y184" s="11" t="str">
        <f t="shared" si="38"/>
        <v>Adutor maq</v>
      </c>
      <c r="Z184" s="12" t="str">
        <f t="shared" si="38"/>
        <v>Coxa (Ant)</v>
      </c>
      <c r="AA184" s="11" t="str">
        <f t="shared" si="38"/>
        <v>Agachamento</v>
      </c>
      <c r="AB184" s="12" t="str">
        <f t="shared" si="38"/>
        <v>Coxa (Pos)</v>
      </c>
      <c r="AC184" s="11" t="str">
        <f t="shared" si="38"/>
        <v>Stiff</v>
      </c>
      <c r="AD184" s="12" t="str">
        <f t="shared" si="38"/>
        <v>Perna</v>
      </c>
      <c r="AE184" s="11" t="str">
        <f t="shared" si="38"/>
        <v>Gêmeos em pé</v>
      </c>
      <c r="AF184" s="12" t="str">
        <f t="shared" si="38"/>
        <v>Abdominal</v>
      </c>
      <c r="AG184" s="11" t="str">
        <f t="shared" si="38"/>
        <v>Elevação de pernas</v>
      </c>
    </row>
    <row r="185" spans="1:33" x14ac:dyDescent="0.25">
      <c r="A185" s="344"/>
      <c r="B185" s="11">
        <f t="shared" ref="B185:B200" si="39">B184</f>
        <v>0</v>
      </c>
      <c r="C185" s="11" t="str">
        <f t="shared" ref="C185:C200" si="40">IF(AND(B185=D185),E185,IF(AND(B185=F185),G185,IF(AND(B185=H185),I185,IF(AND(B185=J185),K185,IF(AND(B185=L185),M185,IF(AND(B185=N185),O185,IF(AND(B185=P185),Q185,IF(AND(B185=R185),S185,IF(AND(B185=T185),U185,IF(AND(B185=V185),W185,IF(AND(B185=X185),Y185,IF(AND(B185=Z185),AA185,IF(AND(B185=AB185),AC185,IF(AND(B185=AD185),AE185,IF(AND(B185=AF185),AG185," ")))))))))))))))</f>
        <v xml:space="preserve"> </v>
      </c>
      <c r="D185" s="11" t="str">
        <f t="shared" si="38"/>
        <v xml:space="preserve">Trapézio </v>
      </c>
      <c r="E185" s="11" t="str">
        <f t="shared" si="38"/>
        <v>Remada alta</v>
      </c>
      <c r="F185" s="11" t="str">
        <f t="shared" si="38"/>
        <v>Ombro (Cla/Acr)</v>
      </c>
      <c r="G185" s="11" t="str">
        <f t="shared" si="38"/>
        <v>Levantamento lateral</v>
      </c>
      <c r="H185" s="12" t="str">
        <f t="shared" si="38"/>
        <v>Ombro (Esp)</v>
      </c>
      <c r="I185" s="11" t="str">
        <f t="shared" si="38"/>
        <v>Crucifixo inv.</v>
      </c>
      <c r="J185" s="12" t="str">
        <f t="shared" si="38"/>
        <v>Costa</v>
      </c>
      <c r="K185" s="11" t="str">
        <f t="shared" si="38"/>
        <v>Remada sentada</v>
      </c>
      <c r="L185" s="12" t="str">
        <f t="shared" si="38"/>
        <v>Peito</v>
      </c>
      <c r="M185" s="11" t="str">
        <f t="shared" si="38"/>
        <v>Supino inclinado</v>
      </c>
      <c r="N185" s="12" t="str">
        <f t="shared" si="38"/>
        <v>Bíceps</v>
      </c>
      <c r="O185" s="11" t="str">
        <f t="shared" si="38"/>
        <v>Rosca alternada</v>
      </c>
      <c r="P185" s="12" t="str">
        <f t="shared" si="38"/>
        <v>Tríceps</v>
      </c>
      <c r="Q185" s="11" t="str">
        <f t="shared" si="38"/>
        <v>Rosca francesa</v>
      </c>
      <c r="R185" s="11" t="str">
        <f t="shared" si="38"/>
        <v>AnteBraço</v>
      </c>
      <c r="S185" s="11" t="str">
        <f t="shared" si="38"/>
        <v>Rosca punho inv.</v>
      </c>
      <c r="T185" s="11" t="str">
        <f t="shared" si="38"/>
        <v xml:space="preserve">Glúteo </v>
      </c>
      <c r="U185" s="11" t="str">
        <f t="shared" si="38"/>
        <v>Glúteo 4 apoios</v>
      </c>
      <c r="V185" s="12" t="str">
        <f t="shared" si="38"/>
        <v xml:space="preserve">Abdutor </v>
      </c>
      <c r="W185" s="11" t="str">
        <f t="shared" si="38"/>
        <v>Abdutor apo.</v>
      </c>
      <c r="X185" s="12" t="str">
        <f t="shared" si="38"/>
        <v xml:space="preserve">Adutor </v>
      </c>
      <c r="Y185" s="11" t="str">
        <f t="shared" si="38"/>
        <v>Adutor apo.</v>
      </c>
      <c r="Z185" s="12" t="str">
        <f t="shared" si="38"/>
        <v>Coxa (Ant)</v>
      </c>
      <c r="AA185" s="11" t="str">
        <f t="shared" si="38"/>
        <v>Agachamento hack</v>
      </c>
      <c r="AB185" s="12" t="str">
        <f t="shared" si="38"/>
        <v>Coxa (Pos)</v>
      </c>
      <c r="AC185" s="11" t="str">
        <f t="shared" si="38"/>
        <v>Flexão de perna</v>
      </c>
      <c r="AD185" s="12" t="str">
        <f t="shared" si="38"/>
        <v>Perna</v>
      </c>
      <c r="AE185" s="11" t="str">
        <f t="shared" si="38"/>
        <v>Gêmeos sentado</v>
      </c>
      <c r="AF185" s="12" t="str">
        <f t="shared" si="38"/>
        <v>Abdominal</v>
      </c>
      <c r="AG185" s="11" t="str">
        <f t="shared" si="38"/>
        <v>Supra-abdominal</v>
      </c>
    </row>
    <row r="186" spans="1:33" x14ac:dyDescent="0.25">
      <c r="A186" s="344"/>
      <c r="B186" s="11">
        <f t="shared" si="39"/>
        <v>0</v>
      </c>
      <c r="C186" s="11" t="str">
        <f t="shared" si="40"/>
        <v xml:space="preserve"> </v>
      </c>
      <c r="D186" s="11" t="str">
        <f t="shared" si="38"/>
        <v xml:space="preserve">Trapézio </v>
      </c>
      <c r="E186" s="11">
        <f t="shared" si="38"/>
        <v>0</v>
      </c>
      <c r="F186" s="11" t="str">
        <f t="shared" si="38"/>
        <v>Ombro (Cla/Acr)</v>
      </c>
      <c r="G186" s="11" t="str">
        <f t="shared" si="38"/>
        <v>Elevação frontal</v>
      </c>
      <c r="H186" s="12" t="str">
        <f t="shared" si="38"/>
        <v>Ombro (Esp)</v>
      </c>
      <c r="I186" s="11">
        <f t="shared" si="38"/>
        <v>0</v>
      </c>
      <c r="J186" s="12" t="str">
        <f t="shared" si="38"/>
        <v>Costa</v>
      </c>
      <c r="K186" s="11" t="str">
        <f t="shared" si="38"/>
        <v>Remada unilteral</v>
      </c>
      <c r="L186" s="12" t="str">
        <f t="shared" si="38"/>
        <v>Peito</v>
      </c>
      <c r="M186" s="11" t="str">
        <f t="shared" si="38"/>
        <v>Supino declinado</v>
      </c>
      <c r="N186" s="12" t="str">
        <f t="shared" si="38"/>
        <v>Bíceps</v>
      </c>
      <c r="O186" s="11" t="str">
        <f t="shared" si="38"/>
        <v>Rosca concentrada</v>
      </c>
      <c r="P186" s="12" t="str">
        <f t="shared" si="38"/>
        <v>Tríceps</v>
      </c>
      <c r="Q186" s="11" t="str">
        <f t="shared" si="38"/>
        <v>Extensão de cotovelo (cabo)</v>
      </c>
      <c r="R186" s="11" t="str">
        <f t="shared" si="38"/>
        <v>AnteBraço</v>
      </c>
      <c r="S186" s="11" t="str">
        <f t="shared" si="38"/>
        <v>Rosca direta peg. pro.</v>
      </c>
      <c r="T186" s="11" t="str">
        <f t="shared" si="38"/>
        <v xml:space="preserve">Glúteo </v>
      </c>
      <c r="U186" s="11">
        <f t="shared" si="38"/>
        <v>0</v>
      </c>
      <c r="V186" s="12" t="str">
        <f t="shared" si="38"/>
        <v xml:space="preserve">Abdutor </v>
      </c>
      <c r="W186" s="11" t="str">
        <f t="shared" si="38"/>
        <v>Abdutor cabo</v>
      </c>
      <c r="X186" s="12" t="str">
        <f t="shared" si="38"/>
        <v xml:space="preserve">Adutor </v>
      </c>
      <c r="Y186" s="11" t="str">
        <f t="shared" si="38"/>
        <v>Adutor cabo</v>
      </c>
      <c r="Z186" s="12" t="str">
        <f t="shared" si="38"/>
        <v>Coxa (Ant)</v>
      </c>
      <c r="AA186" s="11" t="str">
        <f t="shared" si="38"/>
        <v>Extensão de perna</v>
      </c>
      <c r="AB186" s="12" t="str">
        <f t="shared" si="38"/>
        <v>Coxa (Pos)</v>
      </c>
      <c r="AC186" s="11" t="str">
        <f t="shared" si="38"/>
        <v>Flexora em pé</v>
      </c>
      <c r="AD186" s="12" t="str">
        <f t="shared" si="38"/>
        <v>Perna</v>
      </c>
      <c r="AE186" s="11" t="str">
        <f t="shared" si="38"/>
        <v>Burrinho maq.</v>
      </c>
      <c r="AF186" s="12" t="str">
        <f t="shared" si="38"/>
        <v>Abdominal</v>
      </c>
      <c r="AG186" s="11" t="str">
        <f t="shared" si="38"/>
        <v>Flexão lateral</v>
      </c>
    </row>
    <row r="187" spans="1:33" x14ac:dyDescent="0.25">
      <c r="A187" s="344"/>
      <c r="B187" s="11">
        <f t="shared" si="39"/>
        <v>0</v>
      </c>
      <c r="C187" s="11" t="str">
        <f t="shared" si="40"/>
        <v xml:space="preserve"> </v>
      </c>
      <c r="D187" s="11" t="str">
        <f t="shared" si="38"/>
        <v xml:space="preserve">Trapézio </v>
      </c>
      <c r="E187" s="11">
        <f t="shared" si="38"/>
        <v>0</v>
      </c>
      <c r="F187" s="11" t="str">
        <f t="shared" si="38"/>
        <v>Ombro (Cla/Acr)</v>
      </c>
      <c r="G187" s="11">
        <f t="shared" si="38"/>
        <v>0</v>
      </c>
      <c r="H187" s="12" t="str">
        <f t="shared" si="38"/>
        <v>Ombro (Esp)</v>
      </c>
      <c r="I187" s="11">
        <f t="shared" si="38"/>
        <v>0</v>
      </c>
      <c r="J187" s="12" t="str">
        <f t="shared" si="38"/>
        <v>Costa</v>
      </c>
      <c r="K187" s="11" t="str">
        <f t="shared" si="38"/>
        <v>Remada curvada</v>
      </c>
      <c r="L187" s="12" t="str">
        <f t="shared" si="38"/>
        <v>Peito</v>
      </c>
      <c r="M187" s="11" t="str">
        <f t="shared" si="38"/>
        <v>Crucifixo</v>
      </c>
      <c r="N187" s="12" t="str">
        <f t="shared" si="38"/>
        <v>Bíceps</v>
      </c>
      <c r="O187" s="11" t="str">
        <f t="shared" si="38"/>
        <v>Rosca scott</v>
      </c>
      <c r="P187" s="12" t="str">
        <f t="shared" si="38"/>
        <v>Tríceps</v>
      </c>
      <c r="Q187" s="11">
        <f t="shared" si="38"/>
        <v>0</v>
      </c>
      <c r="R187" s="11" t="str">
        <f t="shared" si="38"/>
        <v>AnteBraço</v>
      </c>
      <c r="S187" s="11" t="str">
        <f t="shared" si="38"/>
        <v>Extensão de cotovelo</v>
      </c>
      <c r="T187" s="11" t="str">
        <f t="shared" si="38"/>
        <v xml:space="preserve">Glúteo </v>
      </c>
      <c r="U187" s="11">
        <f t="shared" si="38"/>
        <v>0</v>
      </c>
      <c r="V187" s="12" t="str">
        <f t="shared" si="38"/>
        <v xml:space="preserve">Abdutor </v>
      </c>
      <c r="W187" s="11">
        <f t="shared" si="38"/>
        <v>0</v>
      </c>
      <c r="X187" s="12" t="str">
        <f t="shared" si="38"/>
        <v xml:space="preserve">Adutor </v>
      </c>
      <c r="Y187" s="11">
        <f t="shared" si="38"/>
        <v>0</v>
      </c>
      <c r="Z187" s="12" t="str">
        <f t="shared" si="38"/>
        <v>Coxa (Ant)</v>
      </c>
      <c r="AA187" s="11" t="str">
        <f t="shared" si="38"/>
        <v>Leg press</v>
      </c>
      <c r="AB187" s="12" t="str">
        <f t="shared" si="38"/>
        <v>Coxa (Pos)</v>
      </c>
      <c r="AC187" s="11" t="str">
        <f t="shared" si="38"/>
        <v>Flexora sentado</v>
      </c>
      <c r="AD187" s="12" t="str">
        <f t="shared" si="38"/>
        <v>Perna</v>
      </c>
      <c r="AE187" s="11" t="str">
        <f t="shared" si="38"/>
        <v>Tibial</v>
      </c>
      <c r="AF187" s="12" t="str">
        <f t="shared" si="38"/>
        <v>Abdominal</v>
      </c>
      <c r="AG187" s="11">
        <f t="shared" si="38"/>
        <v>0</v>
      </c>
    </row>
    <row r="188" spans="1:33" x14ac:dyDescent="0.25">
      <c r="A188" s="344"/>
      <c r="B188" s="11">
        <f t="shared" si="39"/>
        <v>0</v>
      </c>
      <c r="C188" s="11" t="str">
        <f t="shared" si="40"/>
        <v xml:space="preserve"> </v>
      </c>
      <c r="D188" s="11" t="str">
        <f t="shared" si="38"/>
        <v xml:space="preserve">Trapézio </v>
      </c>
      <c r="E188" s="11">
        <f t="shared" si="38"/>
        <v>0</v>
      </c>
      <c r="F188" s="11" t="str">
        <f t="shared" si="38"/>
        <v>Ombro (Cla/Acr)</v>
      </c>
      <c r="G188" s="11">
        <f t="shared" si="38"/>
        <v>0</v>
      </c>
      <c r="H188" s="12" t="str">
        <f t="shared" si="38"/>
        <v>Ombro (Esp)</v>
      </c>
      <c r="I188" s="11">
        <f t="shared" si="38"/>
        <v>0</v>
      </c>
      <c r="J188" s="12" t="str">
        <f t="shared" si="38"/>
        <v>Costa</v>
      </c>
      <c r="K188" s="11" t="str">
        <f t="shared" si="38"/>
        <v>Levantamento terra</v>
      </c>
      <c r="L188" s="12" t="str">
        <f t="shared" si="38"/>
        <v>Peito</v>
      </c>
      <c r="M188" s="11" t="str">
        <f t="shared" si="38"/>
        <v>Cross over</v>
      </c>
      <c r="N188" s="12" t="str">
        <f t="shared" si="38"/>
        <v>Bíceps</v>
      </c>
      <c r="O188" s="11">
        <f t="shared" si="38"/>
        <v>0</v>
      </c>
      <c r="P188" s="12" t="str">
        <f t="shared" si="38"/>
        <v>Tríceps</v>
      </c>
      <c r="Q188" s="11">
        <f t="shared" si="38"/>
        <v>0</v>
      </c>
      <c r="R188" s="11" t="str">
        <f t="shared" si="38"/>
        <v>AnteBraço</v>
      </c>
      <c r="S188" s="11" t="str">
        <f t="shared" si="38"/>
        <v>Extensão cot. uni.</v>
      </c>
      <c r="T188" s="11" t="str">
        <f t="shared" si="38"/>
        <v xml:space="preserve">Glúteo </v>
      </c>
      <c r="U188" s="11">
        <f t="shared" si="38"/>
        <v>0</v>
      </c>
      <c r="V188" s="12" t="str">
        <f t="shared" si="38"/>
        <v xml:space="preserve">Abdutor </v>
      </c>
      <c r="W188" s="11">
        <f t="shared" si="38"/>
        <v>0</v>
      </c>
      <c r="X188" s="12" t="str">
        <f t="shared" si="38"/>
        <v xml:space="preserve">Adutor </v>
      </c>
      <c r="Y188" s="11">
        <f t="shared" si="38"/>
        <v>0</v>
      </c>
      <c r="Z188" s="12" t="str">
        <f t="shared" si="38"/>
        <v>Coxa (Ant)</v>
      </c>
      <c r="AA188" s="11" t="str">
        <f t="shared" si="38"/>
        <v>Avanço</v>
      </c>
      <c r="AB188" s="12" t="str">
        <f t="shared" si="38"/>
        <v>Coxa (Pos)</v>
      </c>
      <c r="AC188" s="11">
        <f t="shared" si="38"/>
        <v>0</v>
      </c>
      <c r="AD188" s="12" t="str">
        <f t="shared" si="38"/>
        <v>Perna</v>
      </c>
      <c r="AE188" s="11">
        <f t="shared" si="38"/>
        <v>0</v>
      </c>
      <c r="AF188" s="12" t="str">
        <f t="shared" si="38"/>
        <v>Abdominal</v>
      </c>
      <c r="AG188" s="11">
        <f t="shared" si="38"/>
        <v>0</v>
      </c>
    </row>
    <row r="189" spans="1:33" x14ac:dyDescent="0.25">
      <c r="A189" s="344"/>
      <c r="B189" s="11">
        <f t="shared" si="39"/>
        <v>0</v>
      </c>
      <c r="C189" s="11" t="str">
        <f t="shared" si="40"/>
        <v xml:space="preserve"> </v>
      </c>
      <c r="D189" s="11" t="str">
        <f t="shared" si="38"/>
        <v xml:space="preserve">Trapézio </v>
      </c>
      <c r="E189" s="11">
        <f t="shared" si="38"/>
        <v>0</v>
      </c>
      <c r="F189" s="11" t="str">
        <f t="shared" si="38"/>
        <v>Ombro (Cla/Acr)</v>
      </c>
      <c r="G189" s="11">
        <f t="shared" si="38"/>
        <v>0</v>
      </c>
      <c r="H189" s="12" t="str">
        <f t="shared" si="38"/>
        <v>Ombro (Esp)</v>
      </c>
      <c r="I189" s="11">
        <f t="shared" si="38"/>
        <v>0</v>
      </c>
      <c r="J189" s="12" t="str">
        <f t="shared" si="38"/>
        <v>Costa</v>
      </c>
      <c r="K189" s="11" t="str">
        <f t="shared" si="38"/>
        <v>Hiperextensão</v>
      </c>
      <c r="L189" s="12" t="str">
        <f t="shared" si="38"/>
        <v>Peito</v>
      </c>
      <c r="M189" s="11" t="str">
        <f t="shared" si="38"/>
        <v>Voador</v>
      </c>
      <c r="N189" s="12" t="str">
        <f t="shared" si="38"/>
        <v>Bíceps</v>
      </c>
      <c r="O189" s="11">
        <f t="shared" si="38"/>
        <v>0</v>
      </c>
      <c r="P189" s="12" t="str">
        <f t="shared" si="38"/>
        <v>Tríceps</v>
      </c>
      <c r="Q189" s="11">
        <f t="shared" si="38"/>
        <v>0</v>
      </c>
      <c r="R189" s="11" t="str">
        <f t="shared" si="38"/>
        <v>AnteBraço</v>
      </c>
      <c r="S189" s="11" t="str">
        <f t="shared" si="38"/>
        <v>Tríceps uni. Curvado</v>
      </c>
      <c r="T189" s="11" t="str">
        <f t="shared" si="38"/>
        <v xml:space="preserve">Glúteo </v>
      </c>
      <c r="U189" s="11">
        <f t="shared" si="38"/>
        <v>0</v>
      </c>
      <c r="V189" s="12" t="str">
        <f t="shared" si="38"/>
        <v xml:space="preserve">Abdutor </v>
      </c>
      <c r="W189" s="11">
        <f t="shared" si="38"/>
        <v>0</v>
      </c>
      <c r="X189" s="12" t="str">
        <f t="shared" si="38"/>
        <v xml:space="preserve">Adutor </v>
      </c>
      <c r="Y189" s="11">
        <f t="shared" si="38"/>
        <v>0</v>
      </c>
      <c r="Z189" s="12" t="str">
        <f t="shared" si="38"/>
        <v>Coxa (Ant)</v>
      </c>
      <c r="AA189" s="11">
        <f t="shared" si="38"/>
        <v>0</v>
      </c>
      <c r="AB189" s="12" t="str">
        <f t="shared" si="38"/>
        <v>Coxa (Pos)</v>
      </c>
      <c r="AC189" s="11">
        <f t="shared" si="38"/>
        <v>0</v>
      </c>
      <c r="AD189" s="12" t="str">
        <f t="shared" si="38"/>
        <v>Perna</v>
      </c>
      <c r="AE189" s="11">
        <f t="shared" si="38"/>
        <v>0</v>
      </c>
      <c r="AF189" s="12" t="str">
        <f t="shared" si="38"/>
        <v>Abdominal</v>
      </c>
      <c r="AG189" s="11">
        <f t="shared" si="38"/>
        <v>0</v>
      </c>
    </row>
    <row r="190" spans="1:33" x14ac:dyDescent="0.25">
      <c r="A190" s="344"/>
      <c r="B190" s="11">
        <f t="shared" si="39"/>
        <v>0</v>
      </c>
      <c r="C190" s="11" t="str">
        <f t="shared" si="40"/>
        <v xml:space="preserve"> </v>
      </c>
      <c r="D190" s="11" t="str">
        <f t="shared" si="38"/>
        <v xml:space="preserve">Trapézio </v>
      </c>
      <c r="E190" s="11">
        <f t="shared" si="38"/>
        <v>0</v>
      </c>
      <c r="F190" s="11" t="str">
        <f t="shared" si="38"/>
        <v>Ombro (Cla/Acr)</v>
      </c>
      <c r="G190" s="11">
        <f t="shared" si="38"/>
        <v>0</v>
      </c>
      <c r="H190" s="12" t="str">
        <f t="shared" si="38"/>
        <v>Ombro (Esp)</v>
      </c>
      <c r="I190" s="11">
        <f t="shared" si="38"/>
        <v>0</v>
      </c>
      <c r="J190" s="12" t="str">
        <f t="shared" si="38"/>
        <v>Costa</v>
      </c>
      <c r="K190" s="11">
        <f t="shared" si="38"/>
        <v>0</v>
      </c>
      <c r="L190" s="12" t="str">
        <f t="shared" si="38"/>
        <v>Peito</v>
      </c>
      <c r="M190" s="11" t="str">
        <f t="shared" si="38"/>
        <v>Paralelas</v>
      </c>
      <c r="N190" s="12" t="str">
        <f t="shared" si="38"/>
        <v>Bíceps</v>
      </c>
      <c r="O190" s="11">
        <f t="shared" si="38"/>
        <v>0</v>
      </c>
      <c r="P190" s="12" t="str">
        <f t="shared" si="38"/>
        <v>Tríceps</v>
      </c>
      <c r="Q190" s="11">
        <f t="shared" si="38"/>
        <v>0</v>
      </c>
      <c r="R190" s="11" t="str">
        <f t="shared" si="38"/>
        <v>AnteBraço</v>
      </c>
      <c r="S190" s="11">
        <f t="shared" si="38"/>
        <v>0</v>
      </c>
      <c r="T190" s="11" t="str">
        <f t="shared" si="38"/>
        <v xml:space="preserve">Glúteo </v>
      </c>
      <c r="U190" s="11">
        <f t="shared" si="38"/>
        <v>0</v>
      </c>
      <c r="V190" s="12" t="str">
        <f t="shared" si="38"/>
        <v xml:space="preserve">Abdutor </v>
      </c>
      <c r="W190" s="11">
        <f t="shared" si="38"/>
        <v>0</v>
      </c>
      <c r="X190" s="12" t="str">
        <f t="shared" si="38"/>
        <v xml:space="preserve">Adutor </v>
      </c>
      <c r="Y190" s="11">
        <f t="shared" si="38"/>
        <v>0</v>
      </c>
      <c r="Z190" s="12" t="str">
        <f t="shared" si="38"/>
        <v>Coxa (Ant)</v>
      </c>
      <c r="AA190" s="11">
        <f t="shared" si="38"/>
        <v>0</v>
      </c>
      <c r="AB190" s="12" t="str">
        <f t="shared" si="38"/>
        <v>Coxa (Pos)</v>
      </c>
      <c r="AC190" s="11">
        <f t="shared" si="38"/>
        <v>0</v>
      </c>
      <c r="AD190" s="12" t="str">
        <f t="shared" si="38"/>
        <v>Perna</v>
      </c>
      <c r="AE190" s="11">
        <f t="shared" si="38"/>
        <v>0</v>
      </c>
      <c r="AF190" s="12" t="str">
        <f t="shared" si="38"/>
        <v>Abdominal</v>
      </c>
      <c r="AG190" s="11">
        <f t="shared" si="38"/>
        <v>0</v>
      </c>
    </row>
    <row r="191" spans="1:33" x14ac:dyDescent="0.25">
      <c r="A191" s="344"/>
      <c r="B191" s="11">
        <f t="shared" si="39"/>
        <v>0</v>
      </c>
      <c r="C191" s="11" t="str">
        <f t="shared" si="40"/>
        <v xml:space="preserve"> </v>
      </c>
      <c r="D191" s="11" t="str">
        <f t="shared" si="38"/>
        <v xml:space="preserve">Trapézio </v>
      </c>
      <c r="E191" s="11">
        <f t="shared" si="38"/>
        <v>0</v>
      </c>
      <c r="F191" s="11" t="str">
        <f t="shared" si="38"/>
        <v>Ombro (Cla/Acr)</v>
      </c>
      <c r="G191" s="11">
        <f t="shared" si="38"/>
        <v>0</v>
      </c>
      <c r="H191" s="12" t="str">
        <f t="shared" si="38"/>
        <v>Ombro (Esp)</v>
      </c>
      <c r="I191" s="11">
        <f t="shared" si="38"/>
        <v>0</v>
      </c>
      <c r="J191" s="12" t="str">
        <f t="shared" si="38"/>
        <v>Costa</v>
      </c>
      <c r="K191" s="11">
        <f t="shared" si="38"/>
        <v>0</v>
      </c>
      <c r="L191" s="12" t="str">
        <f t="shared" si="38"/>
        <v>Peito</v>
      </c>
      <c r="M191" s="11">
        <f t="shared" si="38"/>
        <v>0</v>
      </c>
      <c r="N191" s="12" t="str">
        <f t="shared" si="38"/>
        <v>Bíceps</v>
      </c>
      <c r="O191" s="11">
        <f t="shared" si="38"/>
        <v>0</v>
      </c>
      <c r="P191" s="12" t="str">
        <f t="shared" si="38"/>
        <v>Tríceps</v>
      </c>
      <c r="Q191" s="11">
        <f t="shared" si="38"/>
        <v>0</v>
      </c>
      <c r="R191" s="11" t="str">
        <f t="shared" si="38"/>
        <v>AnteBraço</v>
      </c>
      <c r="S191" s="11">
        <f t="shared" si="38"/>
        <v>0</v>
      </c>
      <c r="T191" s="11" t="str">
        <f t="shared" si="38"/>
        <v xml:space="preserve">Glúteo </v>
      </c>
      <c r="U191" s="11">
        <f t="shared" si="38"/>
        <v>0</v>
      </c>
      <c r="V191" s="12" t="str">
        <f t="shared" si="38"/>
        <v xml:space="preserve">Abdutor </v>
      </c>
      <c r="W191" s="11">
        <f t="shared" si="38"/>
        <v>0</v>
      </c>
      <c r="X191" s="12" t="str">
        <f t="shared" si="38"/>
        <v xml:space="preserve">Adutor </v>
      </c>
      <c r="Y191" s="11">
        <f t="shared" si="38"/>
        <v>0</v>
      </c>
      <c r="Z191" s="12" t="str">
        <f t="shared" si="38"/>
        <v>Coxa (Ant)</v>
      </c>
      <c r="AA191" s="11">
        <f t="shared" si="38"/>
        <v>0</v>
      </c>
      <c r="AB191" s="12" t="str">
        <f t="shared" si="38"/>
        <v>Coxa (Pos)</v>
      </c>
      <c r="AC191" s="11">
        <f t="shared" si="38"/>
        <v>0</v>
      </c>
      <c r="AD191" s="12" t="str">
        <f t="shared" si="38"/>
        <v>Perna</v>
      </c>
      <c r="AE191" s="11">
        <f t="shared" si="38"/>
        <v>0</v>
      </c>
      <c r="AF191" s="12" t="str">
        <f t="shared" si="38"/>
        <v>Abdominal</v>
      </c>
      <c r="AG191" s="11">
        <f t="shared" si="38"/>
        <v>0</v>
      </c>
    </row>
    <row r="192" spans="1:33" x14ac:dyDescent="0.25">
      <c r="A192" s="344"/>
      <c r="B192" s="11">
        <f t="shared" si="39"/>
        <v>0</v>
      </c>
      <c r="C192" s="11" t="str">
        <f t="shared" si="40"/>
        <v xml:space="preserve"> </v>
      </c>
      <c r="D192" s="11" t="str">
        <f t="shared" si="38"/>
        <v xml:space="preserve">Trapézio </v>
      </c>
      <c r="E192" s="11">
        <f t="shared" si="38"/>
        <v>0</v>
      </c>
      <c r="F192" s="11" t="str">
        <f t="shared" si="38"/>
        <v>Ombro (Cla/Acr)</v>
      </c>
      <c r="G192" s="11">
        <f t="shared" si="38"/>
        <v>0</v>
      </c>
      <c r="H192" s="12" t="str">
        <f t="shared" si="38"/>
        <v>Ombro (Esp)</v>
      </c>
      <c r="I192" s="11">
        <f t="shared" si="38"/>
        <v>0</v>
      </c>
      <c r="J192" s="12" t="str">
        <f t="shared" si="38"/>
        <v>Costa</v>
      </c>
      <c r="K192" s="11">
        <f t="shared" si="38"/>
        <v>0</v>
      </c>
      <c r="L192" s="12" t="str">
        <f t="shared" si="38"/>
        <v>Peito</v>
      </c>
      <c r="M192" s="11">
        <f t="shared" si="38"/>
        <v>0</v>
      </c>
      <c r="N192" s="12" t="str">
        <f t="shared" si="38"/>
        <v>Bíceps</v>
      </c>
      <c r="O192" s="11">
        <f t="shared" si="38"/>
        <v>0</v>
      </c>
      <c r="P192" s="12" t="str">
        <f t="shared" si="38"/>
        <v>Tríceps</v>
      </c>
      <c r="Q192" s="11">
        <f t="shared" si="38"/>
        <v>0</v>
      </c>
      <c r="R192" s="11" t="str">
        <f t="shared" si="38"/>
        <v>AnteBraço</v>
      </c>
      <c r="S192" s="11">
        <f t="shared" ref="S192:AG200" si="41">S172</f>
        <v>0</v>
      </c>
      <c r="T192" s="11" t="str">
        <f t="shared" si="41"/>
        <v xml:space="preserve">Glúteo </v>
      </c>
      <c r="U192" s="11">
        <f t="shared" si="41"/>
        <v>0</v>
      </c>
      <c r="V192" s="12" t="str">
        <f t="shared" si="41"/>
        <v xml:space="preserve">Abdutor </v>
      </c>
      <c r="W192" s="11">
        <f t="shared" si="41"/>
        <v>0</v>
      </c>
      <c r="X192" s="12" t="str">
        <f t="shared" si="41"/>
        <v xml:space="preserve">Adutor </v>
      </c>
      <c r="Y192" s="11">
        <f t="shared" si="41"/>
        <v>0</v>
      </c>
      <c r="Z192" s="12" t="str">
        <f t="shared" si="41"/>
        <v>Coxa (Ant)</v>
      </c>
      <c r="AA192" s="11">
        <f t="shared" si="41"/>
        <v>0</v>
      </c>
      <c r="AB192" s="12" t="str">
        <f t="shared" si="41"/>
        <v>Coxa (Pos)</v>
      </c>
      <c r="AC192" s="11">
        <f t="shared" si="41"/>
        <v>0</v>
      </c>
      <c r="AD192" s="12" t="str">
        <f t="shared" si="41"/>
        <v>Perna</v>
      </c>
      <c r="AE192" s="11">
        <f t="shared" si="41"/>
        <v>0</v>
      </c>
      <c r="AF192" s="12" t="str">
        <f t="shared" si="41"/>
        <v>Abdominal</v>
      </c>
      <c r="AG192" s="11">
        <f t="shared" si="41"/>
        <v>0</v>
      </c>
    </row>
    <row r="193" spans="1:33" x14ac:dyDescent="0.25">
      <c r="A193" s="344"/>
      <c r="B193" s="11">
        <f t="shared" si="39"/>
        <v>0</v>
      </c>
      <c r="C193" s="11" t="str">
        <f t="shared" si="40"/>
        <v xml:space="preserve"> </v>
      </c>
      <c r="D193" s="11" t="str">
        <f t="shared" ref="D193:R200" si="42">D173</f>
        <v xml:space="preserve">Trapézio </v>
      </c>
      <c r="E193" s="11">
        <f t="shared" si="42"/>
        <v>0</v>
      </c>
      <c r="F193" s="11" t="str">
        <f t="shared" si="42"/>
        <v>Ombro (Cla/Acr)</v>
      </c>
      <c r="G193" s="11">
        <f t="shared" si="42"/>
        <v>0</v>
      </c>
      <c r="H193" s="12" t="str">
        <f t="shared" si="42"/>
        <v>Ombro (Esp)</v>
      </c>
      <c r="I193" s="11">
        <f t="shared" si="42"/>
        <v>0</v>
      </c>
      <c r="J193" s="12" t="str">
        <f t="shared" si="42"/>
        <v>Costa</v>
      </c>
      <c r="K193" s="11">
        <f t="shared" si="42"/>
        <v>0</v>
      </c>
      <c r="L193" s="12" t="str">
        <f t="shared" si="42"/>
        <v>Peito</v>
      </c>
      <c r="M193" s="11">
        <f t="shared" si="42"/>
        <v>0</v>
      </c>
      <c r="N193" s="12" t="str">
        <f t="shared" si="42"/>
        <v>Bíceps</v>
      </c>
      <c r="O193" s="11">
        <f t="shared" si="42"/>
        <v>0</v>
      </c>
      <c r="P193" s="12" t="str">
        <f t="shared" si="42"/>
        <v>Tríceps</v>
      </c>
      <c r="Q193" s="11">
        <f t="shared" si="42"/>
        <v>0</v>
      </c>
      <c r="R193" s="11" t="str">
        <f t="shared" si="42"/>
        <v>AnteBraço</v>
      </c>
      <c r="S193" s="11">
        <f t="shared" si="41"/>
        <v>0</v>
      </c>
      <c r="T193" s="11" t="str">
        <f t="shared" si="41"/>
        <v xml:space="preserve">Glúteo </v>
      </c>
      <c r="U193" s="11">
        <f t="shared" si="41"/>
        <v>0</v>
      </c>
      <c r="V193" s="12" t="str">
        <f t="shared" si="41"/>
        <v xml:space="preserve">Abdutor </v>
      </c>
      <c r="W193" s="11">
        <f t="shared" si="41"/>
        <v>0</v>
      </c>
      <c r="X193" s="12" t="str">
        <f t="shared" si="41"/>
        <v xml:space="preserve">Adutor </v>
      </c>
      <c r="Y193" s="11">
        <f t="shared" si="41"/>
        <v>0</v>
      </c>
      <c r="Z193" s="12" t="str">
        <f t="shared" si="41"/>
        <v>Coxa (Ant)</v>
      </c>
      <c r="AA193" s="11">
        <f t="shared" si="41"/>
        <v>0</v>
      </c>
      <c r="AB193" s="12" t="str">
        <f t="shared" si="41"/>
        <v>Coxa (Pos)</v>
      </c>
      <c r="AC193" s="11">
        <f t="shared" si="41"/>
        <v>0</v>
      </c>
      <c r="AD193" s="12" t="str">
        <f t="shared" si="41"/>
        <v>Perna</v>
      </c>
      <c r="AE193" s="11">
        <f t="shared" si="41"/>
        <v>0</v>
      </c>
      <c r="AF193" s="12" t="str">
        <f t="shared" si="41"/>
        <v>Abdominal</v>
      </c>
      <c r="AG193" s="11">
        <f t="shared" si="41"/>
        <v>0</v>
      </c>
    </row>
    <row r="194" spans="1:33" x14ac:dyDescent="0.25">
      <c r="A194" s="344"/>
      <c r="B194" s="11">
        <f t="shared" si="39"/>
        <v>0</v>
      </c>
      <c r="C194" s="11" t="str">
        <f t="shared" si="40"/>
        <v xml:space="preserve"> </v>
      </c>
      <c r="D194" s="11" t="str">
        <f t="shared" si="42"/>
        <v xml:space="preserve">Trapézio </v>
      </c>
      <c r="E194" s="11">
        <f t="shared" si="42"/>
        <v>0</v>
      </c>
      <c r="F194" s="11" t="str">
        <f t="shared" si="42"/>
        <v>Ombro (Cla/Acr)</v>
      </c>
      <c r="G194" s="11">
        <f t="shared" si="42"/>
        <v>0</v>
      </c>
      <c r="H194" s="12" t="str">
        <f t="shared" si="42"/>
        <v>Ombro (Esp)</v>
      </c>
      <c r="I194" s="11">
        <f t="shared" si="42"/>
        <v>0</v>
      </c>
      <c r="J194" s="12" t="str">
        <f t="shared" si="42"/>
        <v>Costa</v>
      </c>
      <c r="K194" s="11">
        <f t="shared" si="42"/>
        <v>0</v>
      </c>
      <c r="L194" s="12" t="str">
        <f t="shared" si="42"/>
        <v>Peito</v>
      </c>
      <c r="M194" s="11">
        <f t="shared" si="42"/>
        <v>0</v>
      </c>
      <c r="N194" s="12" t="str">
        <f t="shared" si="42"/>
        <v>Bíceps</v>
      </c>
      <c r="O194" s="11">
        <f t="shared" si="42"/>
        <v>0</v>
      </c>
      <c r="P194" s="12" t="str">
        <f t="shared" si="42"/>
        <v>Tríceps</v>
      </c>
      <c r="Q194" s="11">
        <f t="shared" si="42"/>
        <v>0</v>
      </c>
      <c r="R194" s="11" t="str">
        <f t="shared" si="42"/>
        <v>AnteBraço</v>
      </c>
      <c r="S194" s="11">
        <f t="shared" si="41"/>
        <v>0</v>
      </c>
      <c r="T194" s="11" t="str">
        <f t="shared" si="41"/>
        <v xml:space="preserve">Glúteo </v>
      </c>
      <c r="U194" s="11">
        <f t="shared" si="41"/>
        <v>0</v>
      </c>
      <c r="V194" s="12" t="str">
        <f t="shared" si="41"/>
        <v xml:space="preserve">Abdutor </v>
      </c>
      <c r="W194" s="11">
        <f t="shared" si="41"/>
        <v>0</v>
      </c>
      <c r="X194" s="12" t="str">
        <f t="shared" si="41"/>
        <v xml:space="preserve">Adutor </v>
      </c>
      <c r="Y194" s="11">
        <f t="shared" si="41"/>
        <v>0</v>
      </c>
      <c r="Z194" s="12" t="str">
        <f t="shared" si="41"/>
        <v>Coxa (Ant)</v>
      </c>
      <c r="AA194" s="11">
        <f t="shared" si="41"/>
        <v>0</v>
      </c>
      <c r="AB194" s="12" t="str">
        <f t="shared" si="41"/>
        <v>Coxa (Pos)</v>
      </c>
      <c r="AC194" s="11">
        <f t="shared" si="41"/>
        <v>0</v>
      </c>
      <c r="AD194" s="12" t="str">
        <f t="shared" si="41"/>
        <v>Perna</v>
      </c>
      <c r="AE194" s="11">
        <f t="shared" si="41"/>
        <v>0</v>
      </c>
      <c r="AF194" s="12" t="str">
        <f t="shared" si="41"/>
        <v>Abdominal</v>
      </c>
      <c r="AG194" s="11">
        <f t="shared" si="41"/>
        <v>0</v>
      </c>
    </row>
    <row r="195" spans="1:33" x14ac:dyDescent="0.25">
      <c r="A195" s="344"/>
      <c r="B195" s="11">
        <f t="shared" si="39"/>
        <v>0</v>
      </c>
      <c r="C195" s="11" t="str">
        <f t="shared" si="40"/>
        <v xml:space="preserve"> </v>
      </c>
      <c r="D195" s="11" t="str">
        <f t="shared" si="42"/>
        <v xml:space="preserve">Trapézio </v>
      </c>
      <c r="E195" s="11">
        <f t="shared" si="42"/>
        <v>0</v>
      </c>
      <c r="F195" s="11" t="str">
        <f t="shared" si="42"/>
        <v>Ombro (Cla/Acr)</v>
      </c>
      <c r="G195" s="11">
        <f t="shared" si="42"/>
        <v>0</v>
      </c>
      <c r="H195" s="12" t="str">
        <f t="shared" si="42"/>
        <v>Ombro (Esp)</v>
      </c>
      <c r="I195" s="11">
        <f t="shared" si="42"/>
        <v>0</v>
      </c>
      <c r="J195" s="12" t="str">
        <f t="shared" si="42"/>
        <v>Costa</v>
      </c>
      <c r="K195" s="11">
        <f t="shared" si="42"/>
        <v>0</v>
      </c>
      <c r="L195" s="12" t="str">
        <f t="shared" si="42"/>
        <v>Peito</v>
      </c>
      <c r="M195" s="11">
        <f t="shared" si="42"/>
        <v>0</v>
      </c>
      <c r="N195" s="12" t="str">
        <f t="shared" si="42"/>
        <v>Bíceps</v>
      </c>
      <c r="O195" s="11">
        <f t="shared" si="42"/>
        <v>0</v>
      </c>
      <c r="P195" s="12" t="str">
        <f t="shared" si="42"/>
        <v>Tríceps</v>
      </c>
      <c r="Q195" s="11">
        <f t="shared" si="42"/>
        <v>0</v>
      </c>
      <c r="R195" s="11" t="str">
        <f t="shared" si="42"/>
        <v>AnteBraço</v>
      </c>
      <c r="S195" s="11">
        <f t="shared" si="41"/>
        <v>0</v>
      </c>
      <c r="T195" s="11" t="str">
        <f t="shared" si="41"/>
        <v xml:space="preserve">Glúteo </v>
      </c>
      <c r="U195" s="11">
        <f t="shared" si="41"/>
        <v>0</v>
      </c>
      <c r="V195" s="12" t="str">
        <f t="shared" si="41"/>
        <v xml:space="preserve">Abdutor </v>
      </c>
      <c r="W195" s="11">
        <f t="shared" si="41"/>
        <v>0</v>
      </c>
      <c r="X195" s="12" t="str">
        <f t="shared" si="41"/>
        <v xml:space="preserve">Adutor </v>
      </c>
      <c r="Y195" s="11">
        <f t="shared" si="41"/>
        <v>0</v>
      </c>
      <c r="Z195" s="12" t="str">
        <f t="shared" si="41"/>
        <v>Coxa (Ant)</v>
      </c>
      <c r="AA195" s="11">
        <f t="shared" si="41"/>
        <v>0</v>
      </c>
      <c r="AB195" s="12" t="str">
        <f t="shared" si="41"/>
        <v>Coxa (Pos)</v>
      </c>
      <c r="AC195" s="11">
        <f t="shared" si="41"/>
        <v>0</v>
      </c>
      <c r="AD195" s="12" t="str">
        <f t="shared" si="41"/>
        <v>Perna</v>
      </c>
      <c r="AE195" s="11">
        <f t="shared" si="41"/>
        <v>0</v>
      </c>
      <c r="AF195" s="12" t="str">
        <f t="shared" si="41"/>
        <v>Abdominal</v>
      </c>
      <c r="AG195" s="11">
        <f t="shared" si="41"/>
        <v>0</v>
      </c>
    </row>
    <row r="196" spans="1:33" x14ac:dyDescent="0.25">
      <c r="A196" s="344"/>
      <c r="B196" s="11">
        <f t="shared" si="39"/>
        <v>0</v>
      </c>
      <c r="C196" s="11" t="str">
        <f t="shared" si="40"/>
        <v xml:space="preserve"> </v>
      </c>
      <c r="D196" s="11" t="str">
        <f t="shared" si="42"/>
        <v xml:space="preserve">Trapézio </v>
      </c>
      <c r="E196" s="11">
        <f t="shared" si="42"/>
        <v>0</v>
      </c>
      <c r="F196" s="11" t="str">
        <f t="shared" si="42"/>
        <v>Ombro (Cla/Acr)</v>
      </c>
      <c r="G196" s="11">
        <f t="shared" si="42"/>
        <v>0</v>
      </c>
      <c r="H196" s="12" t="str">
        <f t="shared" si="42"/>
        <v>Ombro (Esp)</v>
      </c>
      <c r="I196" s="11">
        <f t="shared" si="42"/>
        <v>0</v>
      </c>
      <c r="J196" s="12" t="str">
        <f t="shared" si="42"/>
        <v>Costa</v>
      </c>
      <c r="K196" s="11">
        <f t="shared" si="42"/>
        <v>0</v>
      </c>
      <c r="L196" s="12" t="str">
        <f t="shared" si="42"/>
        <v>Peito</v>
      </c>
      <c r="M196" s="11">
        <f t="shared" si="42"/>
        <v>0</v>
      </c>
      <c r="N196" s="12" t="str">
        <f t="shared" si="42"/>
        <v>Bíceps</v>
      </c>
      <c r="O196" s="11">
        <f t="shared" si="42"/>
        <v>0</v>
      </c>
      <c r="P196" s="12" t="str">
        <f t="shared" si="42"/>
        <v>Tríceps</v>
      </c>
      <c r="Q196" s="11">
        <f t="shared" si="42"/>
        <v>0</v>
      </c>
      <c r="R196" s="11" t="str">
        <f t="shared" si="42"/>
        <v>AnteBraço</v>
      </c>
      <c r="S196" s="11">
        <f t="shared" si="41"/>
        <v>0</v>
      </c>
      <c r="T196" s="11" t="str">
        <f t="shared" si="41"/>
        <v xml:space="preserve">Glúteo </v>
      </c>
      <c r="U196" s="11">
        <f t="shared" si="41"/>
        <v>0</v>
      </c>
      <c r="V196" s="12" t="str">
        <f t="shared" si="41"/>
        <v xml:space="preserve">Abdutor </v>
      </c>
      <c r="W196" s="11">
        <f t="shared" si="41"/>
        <v>0</v>
      </c>
      <c r="X196" s="12" t="str">
        <f t="shared" si="41"/>
        <v xml:space="preserve">Adutor </v>
      </c>
      <c r="Y196" s="11">
        <f t="shared" si="41"/>
        <v>0</v>
      </c>
      <c r="Z196" s="12" t="str">
        <f t="shared" si="41"/>
        <v>Coxa (Ant)</v>
      </c>
      <c r="AA196" s="11">
        <f t="shared" si="41"/>
        <v>0</v>
      </c>
      <c r="AB196" s="12" t="str">
        <f t="shared" si="41"/>
        <v>Coxa (Pos)</v>
      </c>
      <c r="AC196" s="11">
        <f t="shared" si="41"/>
        <v>0</v>
      </c>
      <c r="AD196" s="12" t="str">
        <f t="shared" si="41"/>
        <v>Perna</v>
      </c>
      <c r="AE196" s="11">
        <f t="shared" si="41"/>
        <v>0</v>
      </c>
      <c r="AF196" s="12" t="str">
        <f t="shared" si="41"/>
        <v>Abdominal</v>
      </c>
      <c r="AG196" s="11">
        <f t="shared" si="41"/>
        <v>0</v>
      </c>
    </row>
    <row r="197" spans="1:33" x14ac:dyDescent="0.25">
      <c r="A197" s="344"/>
      <c r="B197" s="11">
        <f t="shared" si="39"/>
        <v>0</v>
      </c>
      <c r="C197" s="11" t="str">
        <f t="shared" si="40"/>
        <v xml:space="preserve"> </v>
      </c>
      <c r="D197" s="11" t="str">
        <f t="shared" si="42"/>
        <v xml:space="preserve">Trapézio </v>
      </c>
      <c r="E197" s="11">
        <f t="shared" si="42"/>
        <v>0</v>
      </c>
      <c r="F197" s="11" t="str">
        <f t="shared" si="42"/>
        <v>Ombro (Cla/Acr)</v>
      </c>
      <c r="G197" s="11">
        <f t="shared" si="42"/>
        <v>0</v>
      </c>
      <c r="H197" s="12" t="str">
        <f t="shared" si="42"/>
        <v>Ombro (Esp)</v>
      </c>
      <c r="I197" s="11">
        <f t="shared" si="42"/>
        <v>0</v>
      </c>
      <c r="J197" s="12" t="str">
        <f t="shared" si="42"/>
        <v>Costa</v>
      </c>
      <c r="K197" s="11">
        <f t="shared" si="42"/>
        <v>0</v>
      </c>
      <c r="L197" s="12" t="str">
        <f t="shared" si="42"/>
        <v>Peito</v>
      </c>
      <c r="M197" s="11">
        <f t="shared" si="42"/>
        <v>0</v>
      </c>
      <c r="N197" s="12" t="str">
        <f t="shared" si="42"/>
        <v>Bíceps</v>
      </c>
      <c r="O197" s="11">
        <f t="shared" si="42"/>
        <v>0</v>
      </c>
      <c r="P197" s="12" t="str">
        <f t="shared" si="42"/>
        <v>Tríceps</v>
      </c>
      <c r="Q197" s="11">
        <f t="shared" si="42"/>
        <v>0</v>
      </c>
      <c r="R197" s="11" t="str">
        <f t="shared" si="42"/>
        <v>AnteBraço</v>
      </c>
      <c r="S197" s="11">
        <f t="shared" si="41"/>
        <v>0</v>
      </c>
      <c r="T197" s="11" t="str">
        <f t="shared" si="41"/>
        <v xml:space="preserve">Glúteo </v>
      </c>
      <c r="U197" s="11">
        <f t="shared" si="41"/>
        <v>0</v>
      </c>
      <c r="V197" s="12" t="str">
        <f t="shared" si="41"/>
        <v xml:space="preserve">Abdutor </v>
      </c>
      <c r="W197" s="11">
        <f t="shared" si="41"/>
        <v>0</v>
      </c>
      <c r="X197" s="12" t="str">
        <f t="shared" si="41"/>
        <v xml:space="preserve">Adutor </v>
      </c>
      <c r="Y197" s="11">
        <f t="shared" si="41"/>
        <v>0</v>
      </c>
      <c r="Z197" s="12" t="str">
        <f t="shared" si="41"/>
        <v>Coxa (Ant)</v>
      </c>
      <c r="AA197" s="11">
        <f t="shared" si="41"/>
        <v>0</v>
      </c>
      <c r="AB197" s="12" t="str">
        <f t="shared" si="41"/>
        <v>Coxa (Pos)</v>
      </c>
      <c r="AC197" s="11">
        <f t="shared" si="41"/>
        <v>0</v>
      </c>
      <c r="AD197" s="12" t="str">
        <f t="shared" si="41"/>
        <v>Perna</v>
      </c>
      <c r="AE197" s="11">
        <f t="shared" si="41"/>
        <v>0</v>
      </c>
      <c r="AF197" s="12" t="str">
        <f t="shared" si="41"/>
        <v>Abdominal</v>
      </c>
      <c r="AG197" s="11">
        <f t="shared" si="41"/>
        <v>0</v>
      </c>
    </row>
    <row r="198" spans="1:33" x14ac:dyDescent="0.25">
      <c r="A198" s="344"/>
      <c r="B198" s="11">
        <f t="shared" si="39"/>
        <v>0</v>
      </c>
      <c r="C198" s="11" t="str">
        <f t="shared" si="40"/>
        <v xml:space="preserve"> </v>
      </c>
      <c r="D198" s="11" t="str">
        <f t="shared" si="42"/>
        <v xml:space="preserve">Trapézio </v>
      </c>
      <c r="E198" s="11">
        <f t="shared" si="42"/>
        <v>0</v>
      </c>
      <c r="F198" s="11" t="str">
        <f t="shared" si="42"/>
        <v>Ombro (Cla/Acr)</v>
      </c>
      <c r="G198" s="11">
        <f t="shared" si="42"/>
        <v>0</v>
      </c>
      <c r="H198" s="12" t="str">
        <f t="shared" si="42"/>
        <v>Ombro (Esp)</v>
      </c>
      <c r="I198" s="11">
        <f t="shared" si="42"/>
        <v>0</v>
      </c>
      <c r="J198" s="12" t="str">
        <f t="shared" si="42"/>
        <v>Costa</v>
      </c>
      <c r="K198" s="11">
        <f t="shared" si="42"/>
        <v>0</v>
      </c>
      <c r="L198" s="12" t="str">
        <f t="shared" si="42"/>
        <v>Peito</v>
      </c>
      <c r="M198" s="11">
        <f t="shared" si="42"/>
        <v>0</v>
      </c>
      <c r="N198" s="12" t="str">
        <f t="shared" si="42"/>
        <v>Bíceps</v>
      </c>
      <c r="O198" s="11">
        <f t="shared" si="42"/>
        <v>0</v>
      </c>
      <c r="P198" s="12" t="str">
        <f t="shared" si="42"/>
        <v>Tríceps</v>
      </c>
      <c r="Q198" s="11">
        <f t="shared" si="42"/>
        <v>0</v>
      </c>
      <c r="R198" s="11" t="str">
        <f t="shared" si="42"/>
        <v>AnteBraço</v>
      </c>
      <c r="S198" s="11">
        <f t="shared" si="41"/>
        <v>0</v>
      </c>
      <c r="T198" s="11" t="str">
        <f t="shared" si="41"/>
        <v xml:space="preserve">Glúteo </v>
      </c>
      <c r="U198" s="11">
        <f t="shared" si="41"/>
        <v>0</v>
      </c>
      <c r="V198" s="12" t="str">
        <f t="shared" si="41"/>
        <v xml:space="preserve">Abdutor </v>
      </c>
      <c r="W198" s="11">
        <f t="shared" si="41"/>
        <v>0</v>
      </c>
      <c r="X198" s="12" t="str">
        <f t="shared" si="41"/>
        <v xml:space="preserve">Adutor </v>
      </c>
      <c r="Y198" s="11">
        <f t="shared" si="41"/>
        <v>0</v>
      </c>
      <c r="Z198" s="12" t="str">
        <f t="shared" si="41"/>
        <v>Coxa (Ant)</v>
      </c>
      <c r="AA198" s="11">
        <f t="shared" si="41"/>
        <v>0</v>
      </c>
      <c r="AB198" s="12" t="str">
        <f t="shared" si="41"/>
        <v>Coxa (Pos)</v>
      </c>
      <c r="AC198" s="11">
        <f t="shared" si="41"/>
        <v>0</v>
      </c>
      <c r="AD198" s="12" t="str">
        <f t="shared" si="41"/>
        <v>Perna</v>
      </c>
      <c r="AE198" s="11">
        <f t="shared" si="41"/>
        <v>0</v>
      </c>
      <c r="AF198" s="12" t="str">
        <f t="shared" si="41"/>
        <v>Abdominal</v>
      </c>
      <c r="AG198" s="11">
        <f t="shared" si="41"/>
        <v>0</v>
      </c>
    </row>
    <row r="199" spans="1:33" x14ac:dyDescent="0.25">
      <c r="A199" s="344"/>
      <c r="B199" s="11">
        <f t="shared" si="39"/>
        <v>0</v>
      </c>
      <c r="C199" s="11" t="str">
        <f t="shared" si="40"/>
        <v xml:space="preserve"> </v>
      </c>
      <c r="D199" s="11" t="str">
        <f t="shared" si="42"/>
        <v xml:space="preserve">Trapézio </v>
      </c>
      <c r="E199" s="11">
        <f t="shared" si="42"/>
        <v>0</v>
      </c>
      <c r="F199" s="11" t="str">
        <f t="shared" si="42"/>
        <v>Ombro (Cla/Acr)</v>
      </c>
      <c r="G199" s="11">
        <f t="shared" si="42"/>
        <v>0</v>
      </c>
      <c r="H199" s="12" t="str">
        <f t="shared" si="42"/>
        <v>Ombro (Esp)</v>
      </c>
      <c r="I199" s="11">
        <f t="shared" si="42"/>
        <v>0</v>
      </c>
      <c r="J199" s="12" t="str">
        <f t="shared" si="42"/>
        <v>Costa</v>
      </c>
      <c r="K199" s="11">
        <f t="shared" si="42"/>
        <v>0</v>
      </c>
      <c r="L199" s="12" t="str">
        <f t="shared" si="42"/>
        <v>Peito</v>
      </c>
      <c r="M199" s="11">
        <f t="shared" si="42"/>
        <v>0</v>
      </c>
      <c r="N199" s="12" t="str">
        <f t="shared" si="42"/>
        <v>Bíceps</v>
      </c>
      <c r="O199" s="11">
        <f t="shared" si="42"/>
        <v>0</v>
      </c>
      <c r="P199" s="12" t="str">
        <f t="shared" si="42"/>
        <v>Tríceps</v>
      </c>
      <c r="Q199" s="11">
        <f t="shared" si="42"/>
        <v>0</v>
      </c>
      <c r="R199" s="11" t="str">
        <f t="shared" si="42"/>
        <v>AnteBraço</v>
      </c>
      <c r="S199" s="11">
        <f t="shared" si="41"/>
        <v>0</v>
      </c>
      <c r="T199" s="11" t="str">
        <f t="shared" si="41"/>
        <v xml:space="preserve">Glúteo </v>
      </c>
      <c r="U199" s="11">
        <f t="shared" si="41"/>
        <v>0</v>
      </c>
      <c r="V199" s="12" t="str">
        <f t="shared" si="41"/>
        <v xml:space="preserve">Abdutor </v>
      </c>
      <c r="W199" s="11">
        <f t="shared" si="41"/>
        <v>0</v>
      </c>
      <c r="X199" s="12" t="str">
        <f t="shared" si="41"/>
        <v xml:space="preserve">Adutor </v>
      </c>
      <c r="Y199" s="11">
        <f t="shared" si="41"/>
        <v>0</v>
      </c>
      <c r="Z199" s="12" t="str">
        <f t="shared" si="41"/>
        <v>Coxa (Ant)</v>
      </c>
      <c r="AA199" s="11">
        <f t="shared" si="41"/>
        <v>0</v>
      </c>
      <c r="AB199" s="12" t="str">
        <f t="shared" si="41"/>
        <v>Coxa (Pos)</v>
      </c>
      <c r="AC199" s="11">
        <f t="shared" si="41"/>
        <v>0</v>
      </c>
      <c r="AD199" s="12" t="str">
        <f t="shared" si="41"/>
        <v>Perna</v>
      </c>
      <c r="AE199" s="11">
        <f t="shared" si="41"/>
        <v>0</v>
      </c>
      <c r="AF199" s="12" t="str">
        <f t="shared" si="41"/>
        <v>Abdominal</v>
      </c>
      <c r="AG199" s="11">
        <f t="shared" si="41"/>
        <v>0</v>
      </c>
    </row>
    <row r="200" spans="1:33" x14ac:dyDescent="0.25">
      <c r="A200" s="344"/>
      <c r="B200" s="11">
        <f t="shared" si="39"/>
        <v>0</v>
      </c>
      <c r="C200" s="11" t="str">
        <f t="shared" si="40"/>
        <v xml:space="preserve"> </v>
      </c>
      <c r="D200" s="11" t="str">
        <f t="shared" si="42"/>
        <v xml:space="preserve">Trapézio </v>
      </c>
      <c r="E200" s="11">
        <f t="shared" si="42"/>
        <v>0</v>
      </c>
      <c r="F200" s="11" t="str">
        <f t="shared" si="42"/>
        <v>Ombro (Cla/Acr)</v>
      </c>
      <c r="G200" s="11">
        <f t="shared" si="42"/>
        <v>0</v>
      </c>
      <c r="H200" s="12" t="str">
        <f t="shared" si="42"/>
        <v>Ombro (Esp)</v>
      </c>
      <c r="I200" s="11">
        <f t="shared" si="42"/>
        <v>0</v>
      </c>
      <c r="J200" s="12" t="str">
        <f t="shared" si="42"/>
        <v>Costa</v>
      </c>
      <c r="K200" s="11">
        <f t="shared" si="42"/>
        <v>0</v>
      </c>
      <c r="L200" s="12" t="str">
        <f t="shared" si="42"/>
        <v>Peito</v>
      </c>
      <c r="M200" s="11">
        <f t="shared" si="42"/>
        <v>0</v>
      </c>
      <c r="N200" s="12" t="str">
        <f t="shared" si="42"/>
        <v>Bíceps</v>
      </c>
      <c r="O200" s="11">
        <f t="shared" si="42"/>
        <v>0</v>
      </c>
      <c r="P200" s="12" t="str">
        <f t="shared" si="42"/>
        <v>Tríceps</v>
      </c>
      <c r="Q200" s="11">
        <f t="shared" si="42"/>
        <v>0</v>
      </c>
      <c r="R200" s="11" t="str">
        <f t="shared" si="42"/>
        <v>AnteBraço</v>
      </c>
      <c r="S200" s="11">
        <f t="shared" si="41"/>
        <v>0</v>
      </c>
      <c r="T200" s="11" t="str">
        <f t="shared" si="41"/>
        <v xml:space="preserve">Glúteo </v>
      </c>
      <c r="U200" s="11">
        <f t="shared" si="41"/>
        <v>0</v>
      </c>
      <c r="V200" s="12" t="str">
        <f t="shared" si="41"/>
        <v xml:space="preserve">Abdutor </v>
      </c>
      <c r="W200" s="11">
        <f t="shared" si="41"/>
        <v>0</v>
      </c>
      <c r="X200" s="12" t="str">
        <f t="shared" si="41"/>
        <v xml:space="preserve">Adutor </v>
      </c>
      <c r="Y200" s="11">
        <f t="shared" si="41"/>
        <v>0</v>
      </c>
      <c r="Z200" s="12" t="str">
        <f t="shared" si="41"/>
        <v>Coxa (Ant)</v>
      </c>
      <c r="AA200" s="11">
        <f t="shared" si="41"/>
        <v>0</v>
      </c>
      <c r="AB200" s="12" t="str">
        <f t="shared" si="41"/>
        <v>Coxa (Pos)</v>
      </c>
      <c r="AC200" s="11">
        <f t="shared" si="41"/>
        <v>0</v>
      </c>
      <c r="AD200" s="12" t="str">
        <f t="shared" si="41"/>
        <v>Perna</v>
      </c>
      <c r="AE200" s="11">
        <f t="shared" si="41"/>
        <v>0</v>
      </c>
      <c r="AF200" s="12" t="str">
        <f t="shared" si="41"/>
        <v>Abdominal</v>
      </c>
      <c r="AG200" s="11">
        <f t="shared" si="41"/>
        <v>0</v>
      </c>
    </row>
    <row r="201" spans="1:3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  <row r="202" spans="1:33" x14ac:dyDescent="0.25">
      <c r="A202" s="11" t="s">
        <v>40</v>
      </c>
      <c r="B202" s="11" t="s">
        <v>41</v>
      </c>
      <c r="C202" s="11"/>
      <c r="D202" s="341" t="str">
        <f>D182</f>
        <v xml:space="preserve">Trapézio </v>
      </c>
      <c r="E202" s="341"/>
      <c r="F202" s="341" t="str">
        <f>F182</f>
        <v>Ombro (Cla/Acr)</v>
      </c>
      <c r="G202" s="341"/>
      <c r="H202" s="341" t="str">
        <f>H182</f>
        <v>Ombro (Esp)</v>
      </c>
      <c r="I202" s="341"/>
      <c r="J202" s="341" t="str">
        <f>J182</f>
        <v>Costa</v>
      </c>
      <c r="K202" s="341"/>
      <c r="L202" s="341" t="str">
        <f>L182</f>
        <v>Peito</v>
      </c>
      <c r="M202" s="341"/>
      <c r="N202" s="341" t="str">
        <f>N182</f>
        <v>Bíceps</v>
      </c>
      <c r="O202" s="341"/>
      <c r="P202" s="341" t="str">
        <f>P182</f>
        <v>Tríceps</v>
      </c>
      <c r="Q202" s="341"/>
      <c r="R202" s="341" t="str">
        <f>R182</f>
        <v>AnteBraço</v>
      </c>
      <c r="S202" s="341"/>
      <c r="T202" s="341" t="str">
        <f>T182</f>
        <v xml:space="preserve">Glúteo </v>
      </c>
      <c r="U202" s="341"/>
      <c r="V202" s="341" t="str">
        <f>V182</f>
        <v xml:space="preserve">Abdutor </v>
      </c>
      <c r="W202" s="341"/>
      <c r="X202" s="341" t="str">
        <f>X182</f>
        <v xml:space="preserve">Adutor </v>
      </c>
      <c r="Y202" s="341"/>
      <c r="Z202" s="341" t="str">
        <f>Z182</f>
        <v>Coxa (Ant)</v>
      </c>
      <c r="AA202" s="341"/>
      <c r="AB202" s="341" t="str">
        <f>AB182</f>
        <v>Coxa (Pos)</v>
      </c>
      <c r="AC202" s="341"/>
      <c r="AD202" s="341" t="str">
        <f>AD182</f>
        <v>Perna</v>
      </c>
      <c r="AE202" s="341"/>
      <c r="AF202" s="341" t="str">
        <f>AF182</f>
        <v>Abdominal</v>
      </c>
      <c r="AG202" s="341"/>
    </row>
    <row r="203" spans="1:33" x14ac:dyDescent="0.25">
      <c r="A203" s="11"/>
      <c r="B203" s="343">
        <f>Planilha!D225</f>
        <v>0</v>
      </c>
      <c r="C203" s="343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</row>
    <row r="204" spans="1:33" x14ac:dyDescent="0.25">
      <c r="A204" s="344">
        <v>11</v>
      </c>
      <c r="B204" s="11">
        <f>B203</f>
        <v>0</v>
      </c>
      <c r="C204" s="11" t="str">
        <f>IF(AND(B204=D204),E204,IF(AND(B204=F204),G204,IF(AND(B204=H204),I204,IF(AND(B204=J204),K204,IF(AND(B204=L204),M204,IF(AND(B204=N204),O204,IF(AND(B204=P204),Q204,IF(AND(B204=R204),S204,IF(AND(B204=T204),U204,IF(AND(B204=V204),W204,IF(AND(B204=X204),Y204,IF(AND(B204=Z204),AA204,IF(AND(B204=AB204),AC204,IF(AND(B204=AD204),AE204,IF(AND(B204=AF204),AG204," ")))))))))))))))</f>
        <v xml:space="preserve"> </v>
      </c>
      <c r="D204" s="11" t="str">
        <f t="shared" ref="D204:AG212" si="43">D184</f>
        <v xml:space="preserve">Trapézio </v>
      </c>
      <c r="E204" s="11" t="str">
        <f t="shared" si="43"/>
        <v>Elevação de ombros</v>
      </c>
      <c r="F204" s="11" t="str">
        <f t="shared" si="43"/>
        <v>Ombro (Cla/Acr)</v>
      </c>
      <c r="G204" s="11" t="str">
        <f t="shared" si="43"/>
        <v>Desenvolvimento</v>
      </c>
      <c r="H204" s="12" t="str">
        <f t="shared" si="43"/>
        <v>Ombro (Esp)</v>
      </c>
      <c r="I204" s="11" t="str">
        <f t="shared" si="43"/>
        <v>Voador inv.</v>
      </c>
      <c r="J204" s="12" t="str">
        <f t="shared" si="43"/>
        <v>Costa</v>
      </c>
      <c r="K204" s="11" t="str">
        <f t="shared" si="43"/>
        <v>Puxada à frente</v>
      </c>
      <c r="L204" s="12" t="str">
        <f t="shared" si="43"/>
        <v>Peito</v>
      </c>
      <c r="M204" s="11" t="str">
        <f t="shared" si="43"/>
        <v>Supino</v>
      </c>
      <c r="N204" s="12" t="str">
        <f t="shared" si="43"/>
        <v>Bíceps</v>
      </c>
      <c r="O204" s="11" t="str">
        <f t="shared" si="43"/>
        <v>Rosca direta</v>
      </c>
      <c r="P204" s="12" t="str">
        <f t="shared" si="43"/>
        <v>Tríceps</v>
      </c>
      <c r="Q204" s="11" t="str">
        <f t="shared" si="43"/>
        <v>Rosca testa</v>
      </c>
      <c r="R204" s="11" t="str">
        <f t="shared" si="43"/>
        <v>AnteBraço</v>
      </c>
      <c r="S204" s="11" t="str">
        <f t="shared" si="43"/>
        <v>Rosca punho</v>
      </c>
      <c r="T204" s="11" t="str">
        <f t="shared" si="43"/>
        <v xml:space="preserve">Glúteo </v>
      </c>
      <c r="U204" s="11" t="str">
        <f t="shared" si="43"/>
        <v>Glúteo em pé</v>
      </c>
      <c r="V204" s="12" t="str">
        <f t="shared" si="43"/>
        <v xml:space="preserve">Abdutor </v>
      </c>
      <c r="W204" s="11" t="str">
        <f t="shared" si="43"/>
        <v>Abdutor maq.</v>
      </c>
      <c r="X204" s="12" t="str">
        <f t="shared" si="43"/>
        <v xml:space="preserve">Adutor </v>
      </c>
      <c r="Y204" s="11" t="str">
        <f t="shared" si="43"/>
        <v>Adutor maq</v>
      </c>
      <c r="Z204" s="12" t="str">
        <f t="shared" si="43"/>
        <v>Coxa (Ant)</v>
      </c>
      <c r="AA204" s="11" t="str">
        <f t="shared" si="43"/>
        <v>Agachamento</v>
      </c>
      <c r="AB204" s="12" t="str">
        <f t="shared" si="43"/>
        <v>Coxa (Pos)</v>
      </c>
      <c r="AC204" s="11" t="str">
        <f t="shared" si="43"/>
        <v>Stiff</v>
      </c>
      <c r="AD204" s="12" t="str">
        <f t="shared" si="43"/>
        <v>Perna</v>
      </c>
      <c r="AE204" s="11" t="str">
        <f t="shared" si="43"/>
        <v>Gêmeos em pé</v>
      </c>
      <c r="AF204" s="12" t="str">
        <f t="shared" si="43"/>
        <v>Abdominal</v>
      </c>
      <c r="AG204" s="11" t="str">
        <f t="shared" si="43"/>
        <v>Elevação de pernas</v>
      </c>
    </row>
    <row r="205" spans="1:33" x14ac:dyDescent="0.25">
      <c r="A205" s="344"/>
      <c r="B205" s="11">
        <f t="shared" ref="B205:B220" si="44">B204</f>
        <v>0</v>
      </c>
      <c r="C205" s="11" t="str">
        <f t="shared" ref="C205:C220" si="45">IF(AND(B205=D205),E205,IF(AND(B205=F205),G205,IF(AND(B205=H205),I205,IF(AND(B205=J205),K205,IF(AND(B205=L205),M205,IF(AND(B205=N205),O205,IF(AND(B205=P205),Q205,IF(AND(B205=R205),S205,IF(AND(B205=T205),U205,IF(AND(B205=V205),W205,IF(AND(B205=X205),Y205,IF(AND(B205=Z205),AA205,IF(AND(B205=AB205),AC205,IF(AND(B205=AD205),AE205,IF(AND(B205=AF205),AG205," ")))))))))))))))</f>
        <v xml:space="preserve"> </v>
      </c>
      <c r="D205" s="11" t="str">
        <f t="shared" si="43"/>
        <v xml:space="preserve">Trapézio </v>
      </c>
      <c r="E205" s="11" t="str">
        <f t="shared" si="43"/>
        <v>Remada alta</v>
      </c>
      <c r="F205" s="11" t="str">
        <f t="shared" si="43"/>
        <v>Ombro (Cla/Acr)</v>
      </c>
      <c r="G205" s="11" t="str">
        <f t="shared" si="43"/>
        <v>Levantamento lateral</v>
      </c>
      <c r="H205" s="12" t="str">
        <f t="shared" si="43"/>
        <v>Ombro (Esp)</v>
      </c>
      <c r="I205" s="11" t="str">
        <f t="shared" si="43"/>
        <v>Crucifixo inv.</v>
      </c>
      <c r="J205" s="12" t="str">
        <f t="shared" si="43"/>
        <v>Costa</v>
      </c>
      <c r="K205" s="11" t="str">
        <f t="shared" si="43"/>
        <v>Remada sentada</v>
      </c>
      <c r="L205" s="12" t="str">
        <f t="shared" si="43"/>
        <v>Peito</v>
      </c>
      <c r="M205" s="11" t="str">
        <f t="shared" si="43"/>
        <v>Supino inclinado</v>
      </c>
      <c r="N205" s="12" t="str">
        <f t="shared" si="43"/>
        <v>Bíceps</v>
      </c>
      <c r="O205" s="11" t="str">
        <f t="shared" si="43"/>
        <v>Rosca alternada</v>
      </c>
      <c r="P205" s="12" t="str">
        <f t="shared" si="43"/>
        <v>Tríceps</v>
      </c>
      <c r="Q205" s="11" t="str">
        <f t="shared" si="43"/>
        <v>Rosca francesa</v>
      </c>
      <c r="R205" s="11" t="str">
        <f t="shared" si="43"/>
        <v>AnteBraço</v>
      </c>
      <c r="S205" s="11" t="str">
        <f t="shared" si="43"/>
        <v>Rosca punho inv.</v>
      </c>
      <c r="T205" s="11" t="str">
        <f t="shared" si="43"/>
        <v xml:space="preserve">Glúteo </v>
      </c>
      <c r="U205" s="11" t="str">
        <f t="shared" si="43"/>
        <v>Glúteo 4 apoios</v>
      </c>
      <c r="V205" s="12" t="str">
        <f t="shared" si="43"/>
        <v xml:space="preserve">Abdutor </v>
      </c>
      <c r="W205" s="11" t="str">
        <f t="shared" si="43"/>
        <v>Abdutor apo.</v>
      </c>
      <c r="X205" s="12" t="str">
        <f t="shared" si="43"/>
        <v xml:space="preserve">Adutor </v>
      </c>
      <c r="Y205" s="11" t="str">
        <f t="shared" si="43"/>
        <v>Adutor apo.</v>
      </c>
      <c r="Z205" s="12" t="str">
        <f t="shared" si="43"/>
        <v>Coxa (Ant)</v>
      </c>
      <c r="AA205" s="11" t="str">
        <f t="shared" si="43"/>
        <v>Agachamento hack</v>
      </c>
      <c r="AB205" s="12" t="str">
        <f t="shared" si="43"/>
        <v>Coxa (Pos)</v>
      </c>
      <c r="AC205" s="11" t="str">
        <f t="shared" si="43"/>
        <v>Flexão de perna</v>
      </c>
      <c r="AD205" s="12" t="str">
        <f t="shared" si="43"/>
        <v>Perna</v>
      </c>
      <c r="AE205" s="11" t="str">
        <f t="shared" si="43"/>
        <v>Gêmeos sentado</v>
      </c>
      <c r="AF205" s="12" t="str">
        <f t="shared" si="43"/>
        <v>Abdominal</v>
      </c>
      <c r="AG205" s="11" t="str">
        <f t="shared" si="43"/>
        <v>Supra-abdominal</v>
      </c>
    </row>
    <row r="206" spans="1:33" x14ac:dyDescent="0.25">
      <c r="A206" s="344"/>
      <c r="B206" s="11">
        <f t="shared" si="44"/>
        <v>0</v>
      </c>
      <c r="C206" s="11" t="str">
        <f t="shared" si="45"/>
        <v xml:space="preserve"> </v>
      </c>
      <c r="D206" s="11" t="str">
        <f t="shared" si="43"/>
        <v xml:space="preserve">Trapézio </v>
      </c>
      <c r="E206" s="11">
        <f t="shared" si="43"/>
        <v>0</v>
      </c>
      <c r="F206" s="11" t="str">
        <f t="shared" si="43"/>
        <v>Ombro (Cla/Acr)</v>
      </c>
      <c r="G206" s="11" t="str">
        <f t="shared" si="43"/>
        <v>Elevação frontal</v>
      </c>
      <c r="H206" s="12" t="str">
        <f t="shared" si="43"/>
        <v>Ombro (Esp)</v>
      </c>
      <c r="I206" s="11">
        <f t="shared" si="43"/>
        <v>0</v>
      </c>
      <c r="J206" s="12" t="str">
        <f t="shared" si="43"/>
        <v>Costa</v>
      </c>
      <c r="K206" s="11" t="str">
        <f t="shared" si="43"/>
        <v>Remada unilteral</v>
      </c>
      <c r="L206" s="12" t="str">
        <f t="shared" si="43"/>
        <v>Peito</v>
      </c>
      <c r="M206" s="11" t="str">
        <f t="shared" si="43"/>
        <v>Supino declinado</v>
      </c>
      <c r="N206" s="12" t="str">
        <f t="shared" si="43"/>
        <v>Bíceps</v>
      </c>
      <c r="O206" s="11" t="str">
        <f t="shared" si="43"/>
        <v>Rosca concentrada</v>
      </c>
      <c r="P206" s="12" t="str">
        <f t="shared" si="43"/>
        <v>Tríceps</v>
      </c>
      <c r="Q206" s="11" t="str">
        <f t="shared" si="43"/>
        <v>Extensão de cotovelo (cabo)</v>
      </c>
      <c r="R206" s="11" t="str">
        <f t="shared" si="43"/>
        <v>AnteBraço</v>
      </c>
      <c r="S206" s="11" t="str">
        <f t="shared" si="43"/>
        <v>Rosca direta peg. pro.</v>
      </c>
      <c r="T206" s="11" t="str">
        <f t="shared" si="43"/>
        <v xml:space="preserve">Glúteo </v>
      </c>
      <c r="U206" s="11">
        <f t="shared" si="43"/>
        <v>0</v>
      </c>
      <c r="V206" s="12" t="str">
        <f t="shared" si="43"/>
        <v xml:space="preserve">Abdutor </v>
      </c>
      <c r="W206" s="11" t="str">
        <f t="shared" si="43"/>
        <v>Abdutor cabo</v>
      </c>
      <c r="X206" s="12" t="str">
        <f t="shared" si="43"/>
        <v xml:space="preserve">Adutor </v>
      </c>
      <c r="Y206" s="11" t="str">
        <f t="shared" si="43"/>
        <v>Adutor cabo</v>
      </c>
      <c r="Z206" s="12" t="str">
        <f t="shared" si="43"/>
        <v>Coxa (Ant)</v>
      </c>
      <c r="AA206" s="11" t="str">
        <f t="shared" si="43"/>
        <v>Extensão de perna</v>
      </c>
      <c r="AB206" s="12" t="str">
        <f t="shared" si="43"/>
        <v>Coxa (Pos)</v>
      </c>
      <c r="AC206" s="11" t="str">
        <f t="shared" si="43"/>
        <v>Flexora em pé</v>
      </c>
      <c r="AD206" s="12" t="str">
        <f t="shared" si="43"/>
        <v>Perna</v>
      </c>
      <c r="AE206" s="11" t="str">
        <f t="shared" si="43"/>
        <v>Burrinho maq.</v>
      </c>
      <c r="AF206" s="12" t="str">
        <f t="shared" si="43"/>
        <v>Abdominal</v>
      </c>
      <c r="AG206" s="11" t="str">
        <f t="shared" si="43"/>
        <v>Flexão lateral</v>
      </c>
    </row>
    <row r="207" spans="1:33" x14ac:dyDescent="0.25">
      <c r="A207" s="344"/>
      <c r="B207" s="11">
        <f t="shared" si="44"/>
        <v>0</v>
      </c>
      <c r="C207" s="11" t="str">
        <f t="shared" si="45"/>
        <v xml:space="preserve"> </v>
      </c>
      <c r="D207" s="11" t="str">
        <f t="shared" si="43"/>
        <v xml:space="preserve">Trapézio </v>
      </c>
      <c r="E207" s="11">
        <f t="shared" si="43"/>
        <v>0</v>
      </c>
      <c r="F207" s="11" t="str">
        <f t="shared" si="43"/>
        <v>Ombro (Cla/Acr)</v>
      </c>
      <c r="G207" s="11">
        <f t="shared" si="43"/>
        <v>0</v>
      </c>
      <c r="H207" s="12" t="str">
        <f t="shared" si="43"/>
        <v>Ombro (Esp)</v>
      </c>
      <c r="I207" s="11">
        <f t="shared" si="43"/>
        <v>0</v>
      </c>
      <c r="J207" s="12" t="str">
        <f t="shared" si="43"/>
        <v>Costa</v>
      </c>
      <c r="K207" s="11" t="str">
        <f t="shared" si="43"/>
        <v>Remada curvada</v>
      </c>
      <c r="L207" s="12" t="str">
        <f t="shared" si="43"/>
        <v>Peito</v>
      </c>
      <c r="M207" s="11" t="str">
        <f t="shared" si="43"/>
        <v>Crucifixo</v>
      </c>
      <c r="N207" s="12" t="str">
        <f t="shared" si="43"/>
        <v>Bíceps</v>
      </c>
      <c r="O207" s="11" t="str">
        <f t="shared" si="43"/>
        <v>Rosca scott</v>
      </c>
      <c r="P207" s="12" t="str">
        <f t="shared" si="43"/>
        <v>Tríceps</v>
      </c>
      <c r="Q207" s="11">
        <f t="shared" si="43"/>
        <v>0</v>
      </c>
      <c r="R207" s="11" t="str">
        <f t="shared" si="43"/>
        <v>AnteBraço</v>
      </c>
      <c r="S207" s="11" t="str">
        <f t="shared" si="43"/>
        <v>Extensão de cotovelo</v>
      </c>
      <c r="T207" s="11" t="str">
        <f t="shared" si="43"/>
        <v xml:space="preserve">Glúteo </v>
      </c>
      <c r="U207" s="11">
        <f t="shared" si="43"/>
        <v>0</v>
      </c>
      <c r="V207" s="12" t="str">
        <f t="shared" si="43"/>
        <v xml:space="preserve">Abdutor </v>
      </c>
      <c r="W207" s="11">
        <f t="shared" si="43"/>
        <v>0</v>
      </c>
      <c r="X207" s="12" t="str">
        <f t="shared" si="43"/>
        <v xml:space="preserve">Adutor </v>
      </c>
      <c r="Y207" s="11">
        <f t="shared" si="43"/>
        <v>0</v>
      </c>
      <c r="Z207" s="12" t="str">
        <f t="shared" si="43"/>
        <v>Coxa (Ant)</v>
      </c>
      <c r="AA207" s="11" t="str">
        <f t="shared" si="43"/>
        <v>Leg press</v>
      </c>
      <c r="AB207" s="12" t="str">
        <f t="shared" si="43"/>
        <v>Coxa (Pos)</v>
      </c>
      <c r="AC207" s="11" t="str">
        <f t="shared" si="43"/>
        <v>Flexora sentado</v>
      </c>
      <c r="AD207" s="12" t="str">
        <f t="shared" si="43"/>
        <v>Perna</v>
      </c>
      <c r="AE207" s="11" t="str">
        <f t="shared" si="43"/>
        <v>Tibial</v>
      </c>
      <c r="AF207" s="12" t="str">
        <f t="shared" si="43"/>
        <v>Abdominal</v>
      </c>
      <c r="AG207" s="11">
        <f t="shared" si="43"/>
        <v>0</v>
      </c>
    </row>
    <row r="208" spans="1:33" x14ac:dyDescent="0.25">
      <c r="A208" s="344"/>
      <c r="B208" s="11">
        <f t="shared" si="44"/>
        <v>0</v>
      </c>
      <c r="C208" s="11" t="str">
        <f t="shared" si="45"/>
        <v xml:space="preserve"> </v>
      </c>
      <c r="D208" s="11" t="str">
        <f t="shared" si="43"/>
        <v xml:space="preserve">Trapézio </v>
      </c>
      <c r="E208" s="11">
        <f t="shared" si="43"/>
        <v>0</v>
      </c>
      <c r="F208" s="11" t="str">
        <f t="shared" si="43"/>
        <v>Ombro (Cla/Acr)</v>
      </c>
      <c r="G208" s="11">
        <f t="shared" si="43"/>
        <v>0</v>
      </c>
      <c r="H208" s="12" t="str">
        <f t="shared" si="43"/>
        <v>Ombro (Esp)</v>
      </c>
      <c r="I208" s="11">
        <f t="shared" si="43"/>
        <v>0</v>
      </c>
      <c r="J208" s="12" t="str">
        <f t="shared" si="43"/>
        <v>Costa</v>
      </c>
      <c r="K208" s="11" t="str">
        <f t="shared" si="43"/>
        <v>Levantamento terra</v>
      </c>
      <c r="L208" s="12" t="str">
        <f t="shared" si="43"/>
        <v>Peito</v>
      </c>
      <c r="M208" s="11" t="str">
        <f t="shared" si="43"/>
        <v>Cross over</v>
      </c>
      <c r="N208" s="12" t="str">
        <f t="shared" si="43"/>
        <v>Bíceps</v>
      </c>
      <c r="O208" s="11">
        <f t="shared" si="43"/>
        <v>0</v>
      </c>
      <c r="P208" s="12" t="str">
        <f t="shared" si="43"/>
        <v>Tríceps</v>
      </c>
      <c r="Q208" s="11">
        <f t="shared" si="43"/>
        <v>0</v>
      </c>
      <c r="R208" s="11" t="str">
        <f t="shared" si="43"/>
        <v>AnteBraço</v>
      </c>
      <c r="S208" s="11" t="str">
        <f t="shared" si="43"/>
        <v>Extensão cot. uni.</v>
      </c>
      <c r="T208" s="11" t="str">
        <f t="shared" si="43"/>
        <v xml:space="preserve">Glúteo </v>
      </c>
      <c r="U208" s="11">
        <f t="shared" si="43"/>
        <v>0</v>
      </c>
      <c r="V208" s="12" t="str">
        <f t="shared" si="43"/>
        <v xml:space="preserve">Abdutor </v>
      </c>
      <c r="W208" s="11">
        <f t="shared" si="43"/>
        <v>0</v>
      </c>
      <c r="X208" s="12" t="str">
        <f t="shared" si="43"/>
        <v xml:space="preserve">Adutor </v>
      </c>
      <c r="Y208" s="11">
        <f t="shared" si="43"/>
        <v>0</v>
      </c>
      <c r="Z208" s="12" t="str">
        <f t="shared" si="43"/>
        <v>Coxa (Ant)</v>
      </c>
      <c r="AA208" s="11" t="str">
        <f t="shared" si="43"/>
        <v>Avanço</v>
      </c>
      <c r="AB208" s="12" t="str">
        <f t="shared" si="43"/>
        <v>Coxa (Pos)</v>
      </c>
      <c r="AC208" s="11">
        <f t="shared" si="43"/>
        <v>0</v>
      </c>
      <c r="AD208" s="12" t="str">
        <f t="shared" si="43"/>
        <v>Perna</v>
      </c>
      <c r="AE208" s="11">
        <f t="shared" si="43"/>
        <v>0</v>
      </c>
      <c r="AF208" s="12" t="str">
        <f t="shared" si="43"/>
        <v>Abdominal</v>
      </c>
      <c r="AG208" s="11">
        <f t="shared" si="43"/>
        <v>0</v>
      </c>
    </row>
    <row r="209" spans="1:33" x14ac:dyDescent="0.25">
      <c r="A209" s="344"/>
      <c r="B209" s="11">
        <f t="shared" si="44"/>
        <v>0</v>
      </c>
      <c r="C209" s="11" t="str">
        <f t="shared" si="45"/>
        <v xml:space="preserve"> </v>
      </c>
      <c r="D209" s="11" t="str">
        <f t="shared" si="43"/>
        <v xml:space="preserve">Trapézio </v>
      </c>
      <c r="E209" s="11">
        <f t="shared" si="43"/>
        <v>0</v>
      </c>
      <c r="F209" s="11" t="str">
        <f t="shared" si="43"/>
        <v>Ombro (Cla/Acr)</v>
      </c>
      <c r="G209" s="11">
        <f t="shared" si="43"/>
        <v>0</v>
      </c>
      <c r="H209" s="12" t="str">
        <f t="shared" si="43"/>
        <v>Ombro (Esp)</v>
      </c>
      <c r="I209" s="11">
        <f t="shared" si="43"/>
        <v>0</v>
      </c>
      <c r="J209" s="12" t="str">
        <f t="shared" si="43"/>
        <v>Costa</v>
      </c>
      <c r="K209" s="11" t="str">
        <f t="shared" si="43"/>
        <v>Hiperextensão</v>
      </c>
      <c r="L209" s="12" t="str">
        <f t="shared" si="43"/>
        <v>Peito</v>
      </c>
      <c r="M209" s="11" t="str">
        <f t="shared" si="43"/>
        <v>Voador</v>
      </c>
      <c r="N209" s="12" t="str">
        <f t="shared" si="43"/>
        <v>Bíceps</v>
      </c>
      <c r="O209" s="11">
        <f t="shared" si="43"/>
        <v>0</v>
      </c>
      <c r="P209" s="12" t="str">
        <f t="shared" si="43"/>
        <v>Tríceps</v>
      </c>
      <c r="Q209" s="11">
        <f t="shared" si="43"/>
        <v>0</v>
      </c>
      <c r="R209" s="11" t="str">
        <f t="shared" si="43"/>
        <v>AnteBraço</v>
      </c>
      <c r="S209" s="11" t="str">
        <f t="shared" si="43"/>
        <v>Tríceps uni. Curvado</v>
      </c>
      <c r="T209" s="11" t="str">
        <f t="shared" si="43"/>
        <v xml:space="preserve">Glúteo </v>
      </c>
      <c r="U209" s="11">
        <f t="shared" si="43"/>
        <v>0</v>
      </c>
      <c r="V209" s="12" t="str">
        <f t="shared" si="43"/>
        <v xml:space="preserve">Abdutor </v>
      </c>
      <c r="W209" s="11">
        <f t="shared" si="43"/>
        <v>0</v>
      </c>
      <c r="X209" s="12" t="str">
        <f t="shared" si="43"/>
        <v xml:space="preserve">Adutor </v>
      </c>
      <c r="Y209" s="11">
        <f t="shared" si="43"/>
        <v>0</v>
      </c>
      <c r="Z209" s="12" t="str">
        <f t="shared" si="43"/>
        <v>Coxa (Ant)</v>
      </c>
      <c r="AA209" s="11">
        <f t="shared" si="43"/>
        <v>0</v>
      </c>
      <c r="AB209" s="12" t="str">
        <f t="shared" si="43"/>
        <v>Coxa (Pos)</v>
      </c>
      <c r="AC209" s="11">
        <f t="shared" si="43"/>
        <v>0</v>
      </c>
      <c r="AD209" s="12" t="str">
        <f t="shared" si="43"/>
        <v>Perna</v>
      </c>
      <c r="AE209" s="11">
        <f t="shared" si="43"/>
        <v>0</v>
      </c>
      <c r="AF209" s="12" t="str">
        <f t="shared" si="43"/>
        <v>Abdominal</v>
      </c>
      <c r="AG209" s="11">
        <f t="shared" si="43"/>
        <v>0</v>
      </c>
    </row>
    <row r="210" spans="1:33" x14ac:dyDescent="0.25">
      <c r="A210" s="344"/>
      <c r="B210" s="11">
        <f t="shared" si="44"/>
        <v>0</v>
      </c>
      <c r="C210" s="11" t="str">
        <f t="shared" si="45"/>
        <v xml:space="preserve"> </v>
      </c>
      <c r="D210" s="11" t="str">
        <f t="shared" si="43"/>
        <v xml:space="preserve">Trapézio </v>
      </c>
      <c r="E210" s="11">
        <f t="shared" si="43"/>
        <v>0</v>
      </c>
      <c r="F210" s="11" t="str">
        <f t="shared" si="43"/>
        <v>Ombro (Cla/Acr)</v>
      </c>
      <c r="G210" s="11">
        <f t="shared" si="43"/>
        <v>0</v>
      </c>
      <c r="H210" s="12" t="str">
        <f t="shared" si="43"/>
        <v>Ombro (Esp)</v>
      </c>
      <c r="I210" s="11">
        <f t="shared" si="43"/>
        <v>0</v>
      </c>
      <c r="J210" s="12" t="str">
        <f t="shared" si="43"/>
        <v>Costa</v>
      </c>
      <c r="K210" s="11">
        <f t="shared" si="43"/>
        <v>0</v>
      </c>
      <c r="L210" s="12" t="str">
        <f t="shared" si="43"/>
        <v>Peito</v>
      </c>
      <c r="M210" s="11" t="str">
        <f t="shared" si="43"/>
        <v>Paralelas</v>
      </c>
      <c r="N210" s="12" t="str">
        <f t="shared" si="43"/>
        <v>Bíceps</v>
      </c>
      <c r="O210" s="11">
        <f t="shared" si="43"/>
        <v>0</v>
      </c>
      <c r="P210" s="12" t="str">
        <f t="shared" si="43"/>
        <v>Tríceps</v>
      </c>
      <c r="Q210" s="11">
        <f t="shared" si="43"/>
        <v>0</v>
      </c>
      <c r="R210" s="11" t="str">
        <f t="shared" si="43"/>
        <v>AnteBraço</v>
      </c>
      <c r="S210" s="11">
        <f t="shared" si="43"/>
        <v>0</v>
      </c>
      <c r="T210" s="11" t="str">
        <f t="shared" si="43"/>
        <v xml:space="preserve">Glúteo </v>
      </c>
      <c r="U210" s="11">
        <f t="shared" si="43"/>
        <v>0</v>
      </c>
      <c r="V210" s="12" t="str">
        <f t="shared" si="43"/>
        <v xml:space="preserve">Abdutor </v>
      </c>
      <c r="W210" s="11">
        <f t="shared" si="43"/>
        <v>0</v>
      </c>
      <c r="X210" s="12" t="str">
        <f t="shared" si="43"/>
        <v xml:space="preserve">Adutor </v>
      </c>
      <c r="Y210" s="11">
        <f t="shared" si="43"/>
        <v>0</v>
      </c>
      <c r="Z210" s="12" t="str">
        <f t="shared" si="43"/>
        <v>Coxa (Ant)</v>
      </c>
      <c r="AA210" s="11">
        <f t="shared" si="43"/>
        <v>0</v>
      </c>
      <c r="AB210" s="12" t="str">
        <f t="shared" si="43"/>
        <v>Coxa (Pos)</v>
      </c>
      <c r="AC210" s="11">
        <f t="shared" si="43"/>
        <v>0</v>
      </c>
      <c r="AD210" s="12" t="str">
        <f t="shared" si="43"/>
        <v>Perna</v>
      </c>
      <c r="AE210" s="11">
        <f t="shared" si="43"/>
        <v>0</v>
      </c>
      <c r="AF210" s="12" t="str">
        <f t="shared" si="43"/>
        <v>Abdominal</v>
      </c>
      <c r="AG210" s="11">
        <f t="shared" si="43"/>
        <v>0</v>
      </c>
    </row>
    <row r="211" spans="1:33" x14ac:dyDescent="0.25">
      <c r="A211" s="344"/>
      <c r="B211" s="11">
        <f t="shared" si="44"/>
        <v>0</v>
      </c>
      <c r="C211" s="11" t="str">
        <f t="shared" si="45"/>
        <v xml:space="preserve"> </v>
      </c>
      <c r="D211" s="11" t="str">
        <f t="shared" si="43"/>
        <v xml:space="preserve">Trapézio </v>
      </c>
      <c r="E211" s="11">
        <f t="shared" si="43"/>
        <v>0</v>
      </c>
      <c r="F211" s="11" t="str">
        <f t="shared" si="43"/>
        <v>Ombro (Cla/Acr)</v>
      </c>
      <c r="G211" s="11">
        <f t="shared" si="43"/>
        <v>0</v>
      </c>
      <c r="H211" s="12" t="str">
        <f t="shared" si="43"/>
        <v>Ombro (Esp)</v>
      </c>
      <c r="I211" s="11">
        <f t="shared" si="43"/>
        <v>0</v>
      </c>
      <c r="J211" s="12" t="str">
        <f t="shared" si="43"/>
        <v>Costa</v>
      </c>
      <c r="K211" s="11">
        <f t="shared" si="43"/>
        <v>0</v>
      </c>
      <c r="L211" s="12" t="str">
        <f t="shared" si="43"/>
        <v>Peito</v>
      </c>
      <c r="M211" s="11">
        <f t="shared" si="43"/>
        <v>0</v>
      </c>
      <c r="N211" s="12" t="str">
        <f t="shared" si="43"/>
        <v>Bíceps</v>
      </c>
      <c r="O211" s="11">
        <f t="shared" si="43"/>
        <v>0</v>
      </c>
      <c r="P211" s="12" t="str">
        <f t="shared" si="43"/>
        <v>Tríceps</v>
      </c>
      <c r="Q211" s="11">
        <f t="shared" si="43"/>
        <v>0</v>
      </c>
      <c r="R211" s="11" t="str">
        <f t="shared" si="43"/>
        <v>AnteBraço</v>
      </c>
      <c r="S211" s="11">
        <f t="shared" si="43"/>
        <v>0</v>
      </c>
      <c r="T211" s="11" t="str">
        <f t="shared" si="43"/>
        <v xml:space="preserve">Glúteo </v>
      </c>
      <c r="U211" s="11">
        <f t="shared" si="43"/>
        <v>0</v>
      </c>
      <c r="V211" s="12" t="str">
        <f t="shared" si="43"/>
        <v xml:space="preserve">Abdutor </v>
      </c>
      <c r="W211" s="11">
        <f t="shared" si="43"/>
        <v>0</v>
      </c>
      <c r="X211" s="12" t="str">
        <f t="shared" si="43"/>
        <v xml:space="preserve">Adutor </v>
      </c>
      <c r="Y211" s="11">
        <f t="shared" si="43"/>
        <v>0</v>
      </c>
      <c r="Z211" s="12" t="str">
        <f t="shared" si="43"/>
        <v>Coxa (Ant)</v>
      </c>
      <c r="AA211" s="11">
        <f t="shared" si="43"/>
        <v>0</v>
      </c>
      <c r="AB211" s="12" t="str">
        <f t="shared" si="43"/>
        <v>Coxa (Pos)</v>
      </c>
      <c r="AC211" s="11">
        <f t="shared" si="43"/>
        <v>0</v>
      </c>
      <c r="AD211" s="12" t="str">
        <f t="shared" si="43"/>
        <v>Perna</v>
      </c>
      <c r="AE211" s="11">
        <f t="shared" si="43"/>
        <v>0</v>
      </c>
      <c r="AF211" s="12" t="str">
        <f t="shared" si="43"/>
        <v>Abdominal</v>
      </c>
      <c r="AG211" s="11">
        <f t="shared" si="43"/>
        <v>0</v>
      </c>
    </row>
    <row r="212" spans="1:33" x14ac:dyDescent="0.25">
      <c r="A212" s="344"/>
      <c r="B212" s="11">
        <f t="shared" si="44"/>
        <v>0</v>
      </c>
      <c r="C212" s="11" t="str">
        <f t="shared" si="45"/>
        <v xml:space="preserve"> </v>
      </c>
      <c r="D212" s="11" t="str">
        <f t="shared" si="43"/>
        <v xml:space="preserve">Trapézio </v>
      </c>
      <c r="E212" s="11">
        <f t="shared" si="43"/>
        <v>0</v>
      </c>
      <c r="F212" s="11" t="str">
        <f t="shared" si="43"/>
        <v>Ombro (Cla/Acr)</v>
      </c>
      <c r="G212" s="11">
        <f t="shared" si="43"/>
        <v>0</v>
      </c>
      <c r="H212" s="12" t="str">
        <f t="shared" si="43"/>
        <v>Ombro (Esp)</v>
      </c>
      <c r="I212" s="11">
        <f t="shared" si="43"/>
        <v>0</v>
      </c>
      <c r="J212" s="12" t="str">
        <f t="shared" si="43"/>
        <v>Costa</v>
      </c>
      <c r="K212" s="11">
        <f t="shared" si="43"/>
        <v>0</v>
      </c>
      <c r="L212" s="12" t="str">
        <f t="shared" si="43"/>
        <v>Peito</v>
      </c>
      <c r="M212" s="11">
        <f t="shared" si="43"/>
        <v>0</v>
      </c>
      <c r="N212" s="12" t="str">
        <f t="shared" si="43"/>
        <v>Bíceps</v>
      </c>
      <c r="O212" s="11">
        <f t="shared" si="43"/>
        <v>0</v>
      </c>
      <c r="P212" s="12" t="str">
        <f t="shared" si="43"/>
        <v>Tríceps</v>
      </c>
      <c r="Q212" s="11">
        <f t="shared" si="43"/>
        <v>0</v>
      </c>
      <c r="R212" s="11" t="str">
        <f t="shared" si="43"/>
        <v>AnteBraço</v>
      </c>
      <c r="S212" s="11">
        <f t="shared" ref="D212:AG220" si="46">S192</f>
        <v>0</v>
      </c>
      <c r="T212" s="11" t="str">
        <f t="shared" si="46"/>
        <v xml:space="preserve">Glúteo </v>
      </c>
      <c r="U212" s="11">
        <f t="shared" si="46"/>
        <v>0</v>
      </c>
      <c r="V212" s="12" t="str">
        <f t="shared" si="46"/>
        <v xml:space="preserve">Abdutor </v>
      </c>
      <c r="W212" s="11">
        <f t="shared" si="46"/>
        <v>0</v>
      </c>
      <c r="X212" s="12" t="str">
        <f t="shared" si="46"/>
        <v xml:space="preserve">Adutor </v>
      </c>
      <c r="Y212" s="11">
        <f t="shared" si="46"/>
        <v>0</v>
      </c>
      <c r="Z212" s="12" t="str">
        <f t="shared" si="46"/>
        <v>Coxa (Ant)</v>
      </c>
      <c r="AA212" s="11">
        <f t="shared" si="46"/>
        <v>0</v>
      </c>
      <c r="AB212" s="12" t="str">
        <f t="shared" si="46"/>
        <v>Coxa (Pos)</v>
      </c>
      <c r="AC212" s="11">
        <f t="shared" si="46"/>
        <v>0</v>
      </c>
      <c r="AD212" s="12" t="str">
        <f t="shared" si="46"/>
        <v>Perna</v>
      </c>
      <c r="AE212" s="11">
        <f t="shared" si="46"/>
        <v>0</v>
      </c>
      <c r="AF212" s="12" t="str">
        <f t="shared" si="46"/>
        <v>Abdominal</v>
      </c>
      <c r="AG212" s="11">
        <f t="shared" si="46"/>
        <v>0</v>
      </c>
    </row>
    <row r="213" spans="1:33" x14ac:dyDescent="0.25">
      <c r="A213" s="344"/>
      <c r="B213" s="11">
        <f t="shared" si="44"/>
        <v>0</v>
      </c>
      <c r="C213" s="11" t="str">
        <f t="shared" si="45"/>
        <v xml:space="preserve"> </v>
      </c>
      <c r="D213" s="11" t="str">
        <f t="shared" si="46"/>
        <v xml:space="preserve">Trapézio </v>
      </c>
      <c r="E213" s="11">
        <f t="shared" si="46"/>
        <v>0</v>
      </c>
      <c r="F213" s="11" t="str">
        <f t="shared" si="46"/>
        <v>Ombro (Cla/Acr)</v>
      </c>
      <c r="G213" s="11">
        <f t="shared" si="46"/>
        <v>0</v>
      </c>
      <c r="H213" s="12" t="str">
        <f t="shared" si="46"/>
        <v>Ombro (Esp)</v>
      </c>
      <c r="I213" s="11">
        <f t="shared" si="46"/>
        <v>0</v>
      </c>
      <c r="J213" s="12" t="str">
        <f t="shared" si="46"/>
        <v>Costa</v>
      </c>
      <c r="K213" s="11">
        <f t="shared" si="46"/>
        <v>0</v>
      </c>
      <c r="L213" s="12" t="str">
        <f t="shared" si="46"/>
        <v>Peito</v>
      </c>
      <c r="M213" s="11">
        <f t="shared" si="46"/>
        <v>0</v>
      </c>
      <c r="N213" s="12" t="str">
        <f t="shared" si="46"/>
        <v>Bíceps</v>
      </c>
      <c r="O213" s="11">
        <f t="shared" si="46"/>
        <v>0</v>
      </c>
      <c r="P213" s="12" t="str">
        <f t="shared" si="46"/>
        <v>Tríceps</v>
      </c>
      <c r="Q213" s="11">
        <f t="shared" si="46"/>
        <v>0</v>
      </c>
      <c r="R213" s="11" t="str">
        <f t="shared" si="46"/>
        <v>AnteBraço</v>
      </c>
      <c r="S213" s="11">
        <f t="shared" si="46"/>
        <v>0</v>
      </c>
      <c r="T213" s="11" t="str">
        <f t="shared" si="46"/>
        <v xml:space="preserve">Glúteo </v>
      </c>
      <c r="U213" s="11">
        <f t="shared" si="46"/>
        <v>0</v>
      </c>
      <c r="V213" s="12" t="str">
        <f t="shared" si="46"/>
        <v xml:space="preserve">Abdutor </v>
      </c>
      <c r="W213" s="11">
        <f t="shared" si="46"/>
        <v>0</v>
      </c>
      <c r="X213" s="12" t="str">
        <f t="shared" si="46"/>
        <v xml:space="preserve">Adutor </v>
      </c>
      <c r="Y213" s="11">
        <f t="shared" si="46"/>
        <v>0</v>
      </c>
      <c r="Z213" s="12" t="str">
        <f t="shared" si="46"/>
        <v>Coxa (Ant)</v>
      </c>
      <c r="AA213" s="11">
        <f t="shared" si="46"/>
        <v>0</v>
      </c>
      <c r="AB213" s="12" t="str">
        <f t="shared" si="46"/>
        <v>Coxa (Pos)</v>
      </c>
      <c r="AC213" s="11">
        <f t="shared" si="46"/>
        <v>0</v>
      </c>
      <c r="AD213" s="12" t="str">
        <f t="shared" si="46"/>
        <v>Perna</v>
      </c>
      <c r="AE213" s="11">
        <f t="shared" si="46"/>
        <v>0</v>
      </c>
      <c r="AF213" s="12" t="str">
        <f t="shared" si="46"/>
        <v>Abdominal</v>
      </c>
      <c r="AG213" s="11">
        <f t="shared" si="46"/>
        <v>0</v>
      </c>
    </row>
    <row r="214" spans="1:33" x14ac:dyDescent="0.25">
      <c r="A214" s="344"/>
      <c r="B214" s="11">
        <f t="shared" si="44"/>
        <v>0</v>
      </c>
      <c r="C214" s="11" t="str">
        <f t="shared" si="45"/>
        <v xml:space="preserve"> </v>
      </c>
      <c r="D214" s="11" t="str">
        <f t="shared" si="46"/>
        <v xml:space="preserve">Trapézio </v>
      </c>
      <c r="E214" s="11">
        <f t="shared" si="46"/>
        <v>0</v>
      </c>
      <c r="F214" s="11" t="str">
        <f t="shared" si="46"/>
        <v>Ombro (Cla/Acr)</v>
      </c>
      <c r="G214" s="11">
        <f t="shared" si="46"/>
        <v>0</v>
      </c>
      <c r="H214" s="12" t="str">
        <f t="shared" si="46"/>
        <v>Ombro (Esp)</v>
      </c>
      <c r="I214" s="11">
        <f t="shared" si="46"/>
        <v>0</v>
      </c>
      <c r="J214" s="12" t="str">
        <f t="shared" si="46"/>
        <v>Costa</v>
      </c>
      <c r="K214" s="11">
        <f t="shared" si="46"/>
        <v>0</v>
      </c>
      <c r="L214" s="12" t="str">
        <f t="shared" si="46"/>
        <v>Peito</v>
      </c>
      <c r="M214" s="11">
        <f t="shared" si="46"/>
        <v>0</v>
      </c>
      <c r="N214" s="12" t="str">
        <f t="shared" si="46"/>
        <v>Bíceps</v>
      </c>
      <c r="O214" s="11">
        <f t="shared" si="46"/>
        <v>0</v>
      </c>
      <c r="P214" s="12" t="str">
        <f t="shared" si="46"/>
        <v>Tríceps</v>
      </c>
      <c r="Q214" s="11">
        <f t="shared" si="46"/>
        <v>0</v>
      </c>
      <c r="R214" s="11" t="str">
        <f t="shared" si="46"/>
        <v>AnteBraço</v>
      </c>
      <c r="S214" s="11">
        <f t="shared" si="46"/>
        <v>0</v>
      </c>
      <c r="T214" s="11" t="str">
        <f t="shared" si="46"/>
        <v xml:space="preserve">Glúteo </v>
      </c>
      <c r="U214" s="11">
        <f t="shared" si="46"/>
        <v>0</v>
      </c>
      <c r="V214" s="12" t="str">
        <f t="shared" si="46"/>
        <v xml:space="preserve">Abdutor </v>
      </c>
      <c r="W214" s="11">
        <f t="shared" si="46"/>
        <v>0</v>
      </c>
      <c r="X214" s="12" t="str">
        <f t="shared" si="46"/>
        <v xml:space="preserve">Adutor </v>
      </c>
      <c r="Y214" s="11">
        <f t="shared" si="46"/>
        <v>0</v>
      </c>
      <c r="Z214" s="12" t="str">
        <f t="shared" si="46"/>
        <v>Coxa (Ant)</v>
      </c>
      <c r="AA214" s="11">
        <f t="shared" si="46"/>
        <v>0</v>
      </c>
      <c r="AB214" s="12" t="str">
        <f t="shared" si="46"/>
        <v>Coxa (Pos)</v>
      </c>
      <c r="AC214" s="11">
        <f t="shared" si="46"/>
        <v>0</v>
      </c>
      <c r="AD214" s="12" t="str">
        <f t="shared" si="46"/>
        <v>Perna</v>
      </c>
      <c r="AE214" s="11">
        <f t="shared" si="46"/>
        <v>0</v>
      </c>
      <c r="AF214" s="12" t="str">
        <f t="shared" si="46"/>
        <v>Abdominal</v>
      </c>
      <c r="AG214" s="11">
        <f t="shared" si="46"/>
        <v>0</v>
      </c>
    </row>
    <row r="215" spans="1:33" x14ac:dyDescent="0.25">
      <c r="A215" s="344"/>
      <c r="B215" s="11">
        <f t="shared" si="44"/>
        <v>0</v>
      </c>
      <c r="C215" s="11" t="str">
        <f t="shared" si="45"/>
        <v xml:space="preserve"> </v>
      </c>
      <c r="D215" s="11" t="str">
        <f t="shared" si="46"/>
        <v xml:space="preserve">Trapézio </v>
      </c>
      <c r="E215" s="11">
        <f t="shared" si="46"/>
        <v>0</v>
      </c>
      <c r="F215" s="11" t="str">
        <f t="shared" si="46"/>
        <v>Ombro (Cla/Acr)</v>
      </c>
      <c r="G215" s="11">
        <f t="shared" si="46"/>
        <v>0</v>
      </c>
      <c r="H215" s="12" t="str">
        <f t="shared" si="46"/>
        <v>Ombro (Esp)</v>
      </c>
      <c r="I215" s="11">
        <f t="shared" si="46"/>
        <v>0</v>
      </c>
      <c r="J215" s="12" t="str">
        <f t="shared" si="46"/>
        <v>Costa</v>
      </c>
      <c r="K215" s="11">
        <f t="shared" si="46"/>
        <v>0</v>
      </c>
      <c r="L215" s="12" t="str">
        <f t="shared" si="46"/>
        <v>Peito</v>
      </c>
      <c r="M215" s="11">
        <f t="shared" si="46"/>
        <v>0</v>
      </c>
      <c r="N215" s="12" t="str">
        <f t="shared" si="46"/>
        <v>Bíceps</v>
      </c>
      <c r="O215" s="11">
        <f t="shared" si="46"/>
        <v>0</v>
      </c>
      <c r="P215" s="12" t="str">
        <f t="shared" si="46"/>
        <v>Tríceps</v>
      </c>
      <c r="Q215" s="11">
        <f t="shared" si="46"/>
        <v>0</v>
      </c>
      <c r="R215" s="11" t="str">
        <f t="shared" si="46"/>
        <v>AnteBraço</v>
      </c>
      <c r="S215" s="11">
        <f t="shared" si="46"/>
        <v>0</v>
      </c>
      <c r="T215" s="11" t="str">
        <f t="shared" si="46"/>
        <v xml:space="preserve">Glúteo </v>
      </c>
      <c r="U215" s="11">
        <f t="shared" si="46"/>
        <v>0</v>
      </c>
      <c r="V215" s="12" t="str">
        <f t="shared" si="46"/>
        <v xml:space="preserve">Abdutor </v>
      </c>
      <c r="W215" s="11">
        <f t="shared" si="46"/>
        <v>0</v>
      </c>
      <c r="X215" s="12" t="str">
        <f t="shared" si="46"/>
        <v xml:space="preserve">Adutor </v>
      </c>
      <c r="Y215" s="11">
        <f t="shared" si="46"/>
        <v>0</v>
      </c>
      <c r="Z215" s="12" t="str">
        <f t="shared" si="46"/>
        <v>Coxa (Ant)</v>
      </c>
      <c r="AA215" s="11">
        <f t="shared" si="46"/>
        <v>0</v>
      </c>
      <c r="AB215" s="12" t="str">
        <f t="shared" si="46"/>
        <v>Coxa (Pos)</v>
      </c>
      <c r="AC215" s="11">
        <f t="shared" si="46"/>
        <v>0</v>
      </c>
      <c r="AD215" s="12" t="str">
        <f t="shared" si="46"/>
        <v>Perna</v>
      </c>
      <c r="AE215" s="11">
        <f t="shared" si="46"/>
        <v>0</v>
      </c>
      <c r="AF215" s="12" t="str">
        <f t="shared" si="46"/>
        <v>Abdominal</v>
      </c>
      <c r="AG215" s="11">
        <f t="shared" si="46"/>
        <v>0</v>
      </c>
    </row>
    <row r="216" spans="1:33" x14ac:dyDescent="0.25">
      <c r="A216" s="344"/>
      <c r="B216" s="11">
        <f t="shared" si="44"/>
        <v>0</v>
      </c>
      <c r="C216" s="11" t="str">
        <f t="shared" si="45"/>
        <v xml:space="preserve"> </v>
      </c>
      <c r="D216" s="11" t="str">
        <f t="shared" si="46"/>
        <v xml:space="preserve">Trapézio </v>
      </c>
      <c r="E216" s="11">
        <f t="shared" si="46"/>
        <v>0</v>
      </c>
      <c r="F216" s="11" t="str">
        <f t="shared" si="46"/>
        <v>Ombro (Cla/Acr)</v>
      </c>
      <c r="G216" s="11">
        <f t="shared" si="46"/>
        <v>0</v>
      </c>
      <c r="H216" s="12" t="str">
        <f t="shared" si="46"/>
        <v>Ombro (Esp)</v>
      </c>
      <c r="I216" s="11">
        <f t="shared" si="46"/>
        <v>0</v>
      </c>
      <c r="J216" s="12" t="str">
        <f t="shared" si="46"/>
        <v>Costa</v>
      </c>
      <c r="K216" s="11">
        <f t="shared" si="46"/>
        <v>0</v>
      </c>
      <c r="L216" s="12" t="str">
        <f t="shared" si="46"/>
        <v>Peito</v>
      </c>
      <c r="M216" s="11">
        <f t="shared" si="46"/>
        <v>0</v>
      </c>
      <c r="N216" s="12" t="str">
        <f t="shared" si="46"/>
        <v>Bíceps</v>
      </c>
      <c r="O216" s="11">
        <f t="shared" si="46"/>
        <v>0</v>
      </c>
      <c r="P216" s="12" t="str">
        <f t="shared" si="46"/>
        <v>Tríceps</v>
      </c>
      <c r="Q216" s="11">
        <f t="shared" si="46"/>
        <v>0</v>
      </c>
      <c r="R216" s="11" t="str">
        <f t="shared" si="46"/>
        <v>AnteBraço</v>
      </c>
      <c r="S216" s="11">
        <f t="shared" si="46"/>
        <v>0</v>
      </c>
      <c r="T216" s="11" t="str">
        <f t="shared" si="46"/>
        <v xml:space="preserve">Glúteo </v>
      </c>
      <c r="U216" s="11">
        <f t="shared" si="46"/>
        <v>0</v>
      </c>
      <c r="V216" s="12" t="str">
        <f t="shared" si="46"/>
        <v xml:space="preserve">Abdutor </v>
      </c>
      <c r="W216" s="11">
        <f t="shared" si="46"/>
        <v>0</v>
      </c>
      <c r="X216" s="12" t="str">
        <f t="shared" si="46"/>
        <v xml:space="preserve">Adutor </v>
      </c>
      <c r="Y216" s="11">
        <f t="shared" si="46"/>
        <v>0</v>
      </c>
      <c r="Z216" s="12" t="str">
        <f t="shared" si="46"/>
        <v>Coxa (Ant)</v>
      </c>
      <c r="AA216" s="11">
        <f t="shared" si="46"/>
        <v>0</v>
      </c>
      <c r="AB216" s="12" t="str">
        <f t="shared" si="46"/>
        <v>Coxa (Pos)</v>
      </c>
      <c r="AC216" s="11">
        <f t="shared" si="46"/>
        <v>0</v>
      </c>
      <c r="AD216" s="12" t="str">
        <f t="shared" si="46"/>
        <v>Perna</v>
      </c>
      <c r="AE216" s="11">
        <f t="shared" si="46"/>
        <v>0</v>
      </c>
      <c r="AF216" s="12" t="str">
        <f t="shared" si="46"/>
        <v>Abdominal</v>
      </c>
      <c r="AG216" s="11">
        <f t="shared" si="46"/>
        <v>0</v>
      </c>
    </row>
    <row r="217" spans="1:33" x14ac:dyDescent="0.25">
      <c r="A217" s="344"/>
      <c r="B217" s="11">
        <f t="shared" si="44"/>
        <v>0</v>
      </c>
      <c r="C217" s="11" t="str">
        <f t="shared" si="45"/>
        <v xml:space="preserve"> </v>
      </c>
      <c r="D217" s="11" t="str">
        <f t="shared" si="46"/>
        <v xml:space="preserve">Trapézio </v>
      </c>
      <c r="E217" s="11">
        <f t="shared" si="46"/>
        <v>0</v>
      </c>
      <c r="F217" s="11" t="str">
        <f t="shared" si="46"/>
        <v>Ombro (Cla/Acr)</v>
      </c>
      <c r="G217" s="11">
        <f t="shared" si="46"/>
        <v>0</v>
      </c>
      <c r="H217" s="12" t="str">
        <f t="shared" si="46"/>
        <v>Ombro (Esp)</v>
      </c>
      <c r="I217" s="11">
        <f t="shared" si="46"/>
        <v>0</v>
      </c>
      <c r="J217" s="12" t="str">
        <f t="shared" si="46"/>
        <v>Costa</v>
      </c>
      <c r="K217" s="11">
        <f t="shared" si="46"/>
        <v>0</v>
      </c>
      <c r="L217" s="12" t="str">
        <f t="shared" si="46"/>
        <v>Peito</v>
      </c>
      <c r="M217" s="11">
        <f t="shared" si="46"/>
        <v>0</v>
      </c>
      <c r="N217" s="12" t="str">
        <f t="shared" si="46"/>
        <v>Bíceps</v>
      </c>
      <c r="O217" s="11">
        <f t="shared" si="46"/>
        <v>0</v>
      </c>
      <c r="P217" s="12" t="str">
        <f t="shared" si="46"/>
        <v>Tríceps</v>
      </c>
      <c r="Q217" s="11">
        <f t="shared" si="46"/>
        <v>0</v>
      </c>
      <c r="R217" s="11" t="str">
        <f t="shared" si="46"/>
        <v>AnteBraço</v>
      </c>
      <c r="S217" s="11">
        <f t="shared" si="46"/>
        <v>0</v>
      </c>
      <c r="T217" s="11" t="str">
        <f t="shared" si="46"/>
        <v xml:space="preserve">Glúteo </v>
      </c>
      <c r="U217" s="11">
        <f t="shared" si="46"/>
        <v>0</v>
      </c>
      <c r="V217" s="12" t="str">
        <f t="shared" si="46"/>
        <v xml:space="preserve">Abdutor </v>
      </c>
      <c r="W217" s="11">
        <f t="shared" si="46"/>
        <v>0</v>
      </c>
      <c r="X217" s="12" t="str">
        <f t="shared" si="46"/>
        <v xml:space="preserve">Adutor </v>
      </c>
      <c r="Y217" s="11">
        <f t="shared" si="46"/>
        <v>0</v>
      </c>
      <c r="Z217" s="12" t="str">
        <f t="shared" si="46"/>
        <v>Coxa (Ant)</v>
      </c>
      <c r="AA217" s="11">
        <f t="shared" si="46"/>
        <v>0</v>
      </c>
      <c r="AB217" s="12" t="str">
        <f t="shared" si="46"/>
        <v>Coxa (Pos)</v>
      </c>
      <c r="AC217" s="11">
        <f t="shared" si="46"/>
        <v>0</v>
      </c>
      <c r="AD217" s="12" t="str">
        <f t="shared" si="46"/>
        <v>Perna</v>
      </c>
      <c r="AE217" s="11">
        <f t="shared" si="46"/>
        <v>0</v>
      </c>
      <c r="AF217" s="12" t="str">
        <f t="shared" si="46"/>
        <v>Abdominal</v>
      </c>
      <c r="AG217" s="11">
        <f t="shared" si="46"/>
        <v>0</v>
      </c>
    </row>
    <row r="218" spans="1:33" x14ac:dyDescent="0.25">
      <c r="A218" s="344"/>
      <c r="B218" s="11">
        <f t="shared" si="44"/>
        <v>0</v>
      </c>
      <c r="C218" s="11" t="str">
        <f t="shared" si="45"/>
        <v xml:space="preserve"> </v>
      </c>
      <c r="D218" s="11" t="str">
        <f t="shared" si="46"/>
        <v xml:space="preserve">Trapézio </v>
      </c>
      <c r="E218" s="11">
        <f t="shared" si="46"/>
        <v>0</v>
      </c>
      <c r="F218" s="11" t="str">
        <f t="shared" si="46"/>
        <v>Ombro (Cla/Acr)</v>
      </c>
      <c r="G218" s="11">
        <f t="shared" si="46"/>
        <v>0</v>
      </c>
      <c r="H218" s="12" t="str">
        <f t="shared" si="46"/>
        <v>Ombro (Esp)</v>
      </c>
      <c r="I218" s="11">
        <f t="shared" si="46"/>
        <v>0</v>
      </c>
      <c r="J218" s="12" t="str">
        <f t="shared" si="46"/>
        <v>Costa</v>
      </c>
      <c r="K218" s="11">
        <f t="shared" si="46"/>
        <v>0</v>
      </c>
      <c r="L218" s="12" t="str">
        <f t="shared" si="46"/>
        <v>Peito</v>
      </c>
      <c r="M218" s="11">
        <f t="shared" si="46"/>
        <v>0</v>
      </c>
      <c r="N218" s="12" t="str">
        <f t="shared" si="46"/>
        <v>Bíceps</v>
      </c>
      <c r="O218" s="11">
        <f t="shared" si="46"/>
        <v>0</v>
      </c>
      <c r="P218" s="12" t="str">
        <f t="shared" si="46"/>
        <v>Tríceps</v>
      </c>
      <c r="Q218" s="11">
        <f t="shared" si="46"/>
        <v>0</v>
      </c>
      <c r="R218" s="11" t="str">
        <f t="shared" si="46"/>
        <v>AnteBraço</v>
      </c>
      <c r="S218" s="11">
        <f t="shared" si="46"/>
        <v>0</v>
      </c>
      <c r="T218" s="11" t="str">
        <f t="shared" si="46"/>
        <v xml:space="preserve">Glúteo </v>
      </c>
      <c r="U218" s="11">
        <f t="shared" si="46"/>
        <v>0</v>
      </c>
      <c r="V218" s="12" t="str">
        <f t="shared" si="46"/>
        <v xml:space="preserve">Abdutor </v>
      </c>
      <c r="W218" s="11">
        <f t="shared" si="46"/>
        <v>0</v>
      </c>
      <c r="X218" s="12" t="str">
        <f t="shared" si="46"/>
        <v xml:space="preserve">Adutor </v>
      </c>
      <c r="Y218" s="11">
        <f t="shared" si="46"/>
        <v>0</v>
      </c>
      <c r="Z218" s="12" t="str">
        <f t="shared" si="46"/>
        <v>Coxa (Ant)</v>
      </c>
      <c r="AA218" s="11">
        <f t="shared" si="46"/>
        <v>0</v>
      </c>
      <c r="AB218" s="12" t="str">
        <f t="shared" si="46"/>
        <v>Coxa (Pos)</v>
      </c>
      <c r="AC218" s="11">
        <f t="shared" si="46"/>
        <v>0</v>
      </c>
      <c r="AD218" s="12" t="str">
        <f t="shared" si="46"/>
        <v>Perna</v>
      </c>
      <c r="AE218" s="11">
        <f t="shared" si="46"/>
        <v>0</v>
      </c>
      <c r="AF218" s="12" t="str">
        <f t="shared" si="46"/>
        <v>Abdominal</v>
      </c>
      <c r="AG218" s="11">
        <f t="shared" si="46"/>
        <v>0</v>
      </c>
    </row>
    <row r="219" spans="1:33" x14ac:dyDescent="0.25">
      <c r="A219" s="344"/>
      <c r="B219" s="11">
        <f t="shared" si="44"/>
        <v>0</v>
      </c>
      <c r="C219" s="11" t="str">
        <f t="shared" si="45"/>
        <v xml:space="preserve"> </v>
      </c>
      <c r="D219" s="11" t="str">
        <f t="shared" si="46"/>
        <v xml:space="preserve">Trapézio </v>
      </c>
      <c r="E219" s="11">
        <f t="shared" si="46"/>
        <v>0</v>
      </c>
      <c r="F219" s="11" t="str">
        <f t="shared" si="46"/>
        <v>Ombro (Cla/Acr)</v>
      </c>
      <c r="G219" s="11">
        <f t="shared" si="46"/>
        <v>0</v>
      </c>
      <c r="H219" s="12" t="str">
        <f t="shared" si="46"/>
        <v>Ombro (Esp)</v>
      </c>
      <c r="I219" s="11">
        <f t="shared" si="46"/>
        <v>0</v>
      </c>
      <c r="J219" s="12" t="str">
        <f t="shared" si="46"/>
        <v>Costa</v>
      </c>
      <c r="K219" s="11">
        <f t="shared" si="46"/>
        <v>0</v>
      </c>
      <c r="L219" s="12" t="str">
        <f t="shared" si="46"/>
        <v>Peito</v>
      </c>
      <c r="M219" s="11">
        <f t="shared" si="46"/>
        <v>0</v>
      </c>
      <c r="N219" s="12" t="str">
        <f t="shared" si="46"/>
        <v>Bíceps</v>
      </c>
      <c r="O219" s="11">
        <f t="shared" si="46"/>
        <v>0</v>
      </c>
      <c r="P219" s="12" t="str">
        <f t="shared" si="46"/>
        <v>Tríceps</v>
      </c>
      <c r="Q219" s="11">
        <f t="shared" si="46"/>
        <v>0</v>
      </c>
      <c r="R219" s="11" t="str">
        <f t="shared" si="46"/>
        <v>AnteBraço</v>
      </c>
      <c r="S219" s="11">
        <f t="shared" si="46"/>
        <v>0</v>
      </c>
      <c r="T219" s="11" t="str">
        <f t="shared" si="46"/>
        <v xml:space="preserve">Glúteo </v>
      </c>
      <c r="U219" s="11">
        <f t="shared" si="46"/>
        <v>0</v>
      </c>
      <c r="V219" s="12" t="str">
        <f t="shared" si="46"/>
        <v xml:space="preserve">Abdutor </v>
      </c>
      <c r="W219" s="11">
        <f t="shared" si="46"/>
        <v>0</v>
      </c>
      <c r="X219" s="12" t="str">
        <f t="shared" si="46"/>
        <v xml:space="preserve">Adutor </v>
      </c>
      <c r="Y219" s="11">
        <f t="shared" si="46"/>
        <v>0</v>
      </c>
      <c r="Z219" s="12" t="str">
        <f t="shared" si="46"/>
        <v>Coxa (Ant)</v>
      </c>
      <c r="AA219" s="11">
        <f t="shared" si="46"/>
        <v>0</v>
      </c>
      <c r="AB219" s="12" t="str">
        <f t="shared" si="46"/>
        <v>Coxa (Pos)</v>
      </c>
      <c r="AC219" s="11">
        <f t="shared" si="46"/>
        <v>0</v>
      </c>
      <c r="AD219" s="12" t="str">
        <f t="shared" si="46"/>
        <v>Perna</v>
      </c>
      <c r="AE219" s="11">
        <f t="shared" si="46"/>
        <v>0</v>
      </c>
      <c r="AF219" s="12" t="str">
        <f t="shared" si="46"/>
        <v>Abdominal</v>
      </c>
      <c r="AG219" s="11">
        <f t="shared" si="46"/>
        <v>0</v>
      </c>
    </row>
    <row r="220" spans="1:33" x14ac:dyDescent="0.25">
      <c r="A220" s="344"/>
      <c r="B220" s="11">
        <f t="shared" si="44"/>
        <v>0</v>
      </c>
      <c r="C220" s="11" t="str">
        <f t="shared" si="45"/>
        <v xml:space="preserve"> </v>
      </c>
      <c r="D220" s="11" t="str">
        <f t="shared" si="46"/>
        <v xml:space="preserve">Trapézio </v>
      </c>
      <c r="E220" s="11">
        <f t="shared" si="46"/>
        <v>0</v>
      </c>
      <c r="F220" s="11" t="str">
        <f t="shared" si="46"/>
        <v>Ombro (Cla/Acr)</v>
      </c>
      <c r="G220" s="11">
        <f t="shared" si="46"/>
        <v>0</v>
      </c>
      <c r="H220" s="12" t="str">
        <f t="shared" si="46"/>
        <v>Ombro (Esp)</v>
      </c>
      <c r="I220" s="11">
        <f t="shared" si="46"/>
        <v>0</v>
      </c>
      <c r="J220" s="12" t="str">
        <f t="shared" si="46"/>
        <v>Costa</v>
      </c>
      <c r="K220" s="11">
        <f t="shared" si="46"/>
        <v>0</v>
      </c>
      <c r="L220" s="12" t="str">
        <f t="shared" si="46"/>
        <v>Peito</v>
      </c>
      <c r="M220" s="11">
        <f t="shared" si="46"/>
        <v>0</v>
      </c>
      <c r="N220" s="12" t="str">
        <f t="shared" si="46"/>
        <v>Bíceps</v>
      </c>
      <c r="O220" s="11">
        <f t="shared" si="46"/>
        <v>0</v>
      </c>
      <c r="P220" s="12" t="str">
        <f t="shared" si="46"/>
        <v>Tríceps</v>
      </c>
      <c r="Q220" s="11">
        <f t="shared" si="46"/>
        <v>0</v>
      </c>
      <c r="R220" s="11" t="str">
        <f t="shared" si="46"/>
        <v>AnteBraço</v>
      </c>
      <c r="S220" s="11">
        <f t="shared" si="46"/>
        <v>0</v>
      </c>
      <c r="T220" s="11" t="str">
        <f t="shared" si="46"/>
        <v xml:space="preserve">Glúteo </v>
      </c>
      <c r="U220" s="11">
        <f t="shared" si="46"/>
        <v>0</v>
      </c>
      <c r="V220" s="12" t="str">
        <f t="shared" si="46"/>
        <v xml:space="preserve">Abdutor </v>
      </c>
      <c r="W220" s="11">
        <f t="shared" si="46"/>
        <v>0</v>
      </c>
      <c r="X220" s="12" t="str">
        <f t="shared" si="46"/>
        <v xml:space="preserve">Adutor </v>
      </c>
      <c r="Y220" s="11">
        <f t="shared" si="46"/>
        <v>0</v>
      </c>
      <c r="Z220" s="12" t="str">
        <f t="shared" si="46"/>
        <v>Coxa (Ant)</v>
      </c>
      <c r="AA220" s="11">
        <f t="shared" si="46"/>
        <v>0</v>
      </c>
      <c r="AB220" s="12" t="str">
        <f t="shared" si="46"/>
        <v>Coxa (Pos)</v>
      </c>
      <c r="AC220" s="11">
        <f t="shared" si="46"/>
        <v>0</v>
      </c>
      <c r="AD220" s="12" t="str">
        <f t="shared" si="46"/>
        <v>Perna</v>
      </c>
      <c r="AE220" s="11">
        <f t="shared" si="46"/>
        <v>0</v>
      </c>
      <c r="AF220" s="12" t="str">
        <f t="shared" si="46"/>
        <v>Abdominal</v>
      </c>
      <c r="AG220" s="11">
        <f t="shared" si="46"/>
        <v>0</v>
      </c>
    </row>
    <row r="221" spans="1:3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</row>
    <row r="222" spans="1:33" x14ac:dyDescent="0.25">
      <c r="A222" s="11" t="s">
        <v>40</v>
      </c>
      <c r="B222" s="11" t="s">
        <v>41</v>
      </c>
      <c r="C222" s="11"/>
      <c r="D222" s="341" t="str">
        <f>D202</f>
        <v xml:space="preserve">Trapézio </v>
      </c>
      <c r="E222" s="341"/>
      <c r="F222" s="341" t="str">
        <f>F202</f>
        <v>Ombro (Cla/Acr)</v>
      </c>
      <c r="G222" s="341"/>
      <c r="H222" s="341" t="str">
        <f>H202</f>
        <v>Ombro (Esp)</v>
      </c>
      <c r="I222" s="341"/>
      <c r="J222" s="341" t="str">
        <f>J202</f>
        <v>Costa</v>
      </c>
      <c r="K222" s="341"/>
      <c r="L222" s="341" t="str">
        <f>L202</f>
        <v>Peito</v>
      </c>
      <c r="M222" s="341"/>
      <c r="N222" s="341" t="str">
        <f>N202</f>
        <v>Bíceps</v>
      </c>
      <c r="O222" s="341"/>
      <c r="P222" s="341" t="str">
        <f>P202</f>
        <v>Tríceps</v>
      </c>
      <c r="Q222" s="341"/>
      <c r="R222" s="341" t="str">
        <f>R202</f>
        <v>AnteBraço</v>
      </c>
      <c r="S222" s="341"/>
      <c r="T222" s="341" t="str">
        <f>T202</f>
        <v xml:space="preserve">Glúteo </v>
      </c>
      <c r="U222" s="341"/>
      <c r="V222" s="341" t="str">
        <f>V202</f>
        <v xml:space="preserve">Abdutor </v>
      </c>
      <c r="W222" s="341"/>
      <c r="X222" s="341" t="str">
        <f>X202</f>
        <v xml:space="preserve">Adutor </v>
      </c>
      <c r="Y222" s="341"/>
      <c r="Z222" s="341" t="str">
        <f>Z202</f>
        <v>Coxa (Ant)</v>
      </c>
      <c r="AA222" s="341"/>
      <c r="AB222" s="341" t="str">
        <f>AB202</f>
        <v>Coxa (Pos)</v>
      </c>
      <c r="AC222" s="341"/>
      <c r="AD222" s="341" t="str">
        <f>AD202</f>
        <v>Perna</v>
      </c>
      <c r="AE222" s="341"/>
      <c r="AF222" s="341" t="str">
        <f>AF202</f>
        <v>Abdominal</v>
      </c>
      <c r="AG222" s="341"/>
    </row>
    <row r="223" spans="1:33" x14ac:dyDescent="0.25">
      <c r="A223" s="11"/>
      <c r="B223" s="343">
        <f>Planilha!D226</f>
        <v>0</v>
      </c>
      <c r="C223" s="343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</row>
    <row r="224" spans="1:33" x14ac:dyDescent="0.25">
      <c r="A224" s="344">
        <v>12</v>
      </c>
      <c r="B224" s="11">
        <f>B223</f>
        <v>0</v>
      </c>
      <c r="C224" s="11" t="str">
        <f>IF(AND(B224=D224),E224,IF(AND(B224=F224),G224,IF(AND(B224=H224),I224,IF(AND(B224=J224),K224,IF(AND(B224=L224),M224,IF(AND(B224=N224),O224,IF(AND(B224=P224),Q224,IF(AND(B224=R224),S224,IF(AND(B224=T224),U224,IF(AND(B224=V224),W224,IF(AND(B224=X224),Y224,IF(AND(B224=Z224),AA224,IF(AND(B224=AB224),AC224,IF(AND(B224=AD224),AE224,IF(AND(B224=AF224),AG224," ")))))))))))))))</f>
        <v xml:space="preserve"> </v>
      </c>
      <c r="D224" s="11" t="str">
        <f t="shared" ref="D224:AG232" si="47">D204</f>
        <v xml:space="preserve">Trapézio </v>
      </c>
      <c r="E224" s="11" t="str">
        <f t="shared" si="47"/>
        <v>Elevação de ombros</v>
      </c>
      <c r="F224" s="11" t="str">
        <f t="shared" si="47"/>
        <v>Ombro (Cla/Acr)</v>
      </c>
      <c r="G224" s="11" t="str">
        <f t="shared" si="47"/>
        <v>Desenvolvimento</v>
      </c>
      <c r="H224" s="12" t="str">
        <f t="shared" si="47"/>
        <v>Ombro (Esp)</v>
      </c>
      <c r="I224" s="11" t="str">
        <f t="shared" si="47"/>
        <v>Voador inv.</v>
      </c>
      <c r="J224" s="12" t="str">
        <f t="shared" si="47"/>
        <v>Costa</v>
      </c>
      <c r="K224" s="11" t="str">
        <f t="shared" si="47"/>
        <v>Puxada à frente</v>
      </c>
      <c r="L224" s="12" t="str">
        <f t="shared" si="47"/>
        <v>Peito</v>
      </c>
      <c r="M224" s="11" t="str">
        <f t="shared" si="47"/>
        <v>Supino</v>
      </c>
      <c r="N224" s="12" t="str">
        <f t="shared" si="47"/>
        <v>Bíceps</v>
      </c>
      <c r="O224" s="11" t="str">
        <f t="shared" si="47"/>
        <v>Rosca direta</v>
      </c>
      <c r="P224" s="12" t="str">
        <f t="shared" si="47"/>
        <v>Tríceps</v>
      </c>
      <c r="Q224" s="11" t="str">
        <f t="shared" si="47"/>
        <v>Rosca testa</v>
      </c>
      <c r="R224" s="11" t="str">
        <f t="shared" si="47"/>
        <v>AnteBraço</v>
      </c>
      <c r="S224" s="11" t="str">
        <f t="shared" si="47"/>
        <v>Rosca punho</v>
      </c>
      <c r="T224" s="11" t="str">
        <f t="shared" si="47"/>
        <v xml:space="preserve">Glúteo </v>
      </c>
      <c r="U224" s="11" t="str">
        <f t="shared" si="47"/>
        <v>Glúteo em pé</v>
      </c>
      <c r="V224" s="12" t="str">
        <f t="shared" si="47"/>
        <v xml:space="preserve">Abdutor </v>
      </c>
      <c r="W224" s="11" t="str">
        <f t="shared" si="47"/>
        <v>Abdutor maq.</v>
      </c>
      <c r="X224" s="12" t="str">
        <f t="shared" si="47"/>
        <v xml:space="preserve">Adutor </v>
      </c>
      <c r="Y224" s="11" t="str">
        <f t="shared" si="47"/>
        <v>Adutor maq</v>
      </c>
      <c r="Z224" s="12" t="str">
        <f t="shared" si="47"/>
        <v>Coxa (Ant)</v>
      </c>
      <c r="AA224" s="11" t="str">
        <f t="shared" si="47"/>
        <v>Agachamento</v>
      </c>
      <c r="AB224" s="12" t="str">
        <f t="shared" si="47"/>
        <v>Coxa (Pos)</v>
      </c>
      <c r="AC224" s="11" t="str">
        <f t="shared" si="47"/>
        <v>Stiff</v>
      </c>
      <c r="AD224" s="12" t="str">
        <f t="shared" si="47"/>
        <v>Perna</v>
      </c>
      <c r="AE224" s="11" t="str">
        <f t="shared" si="47"/>
        <v>Gêmeos em pé</v>
      </c>
      <c r="AF224" s="12" t="str">
        <f t="shared" si="47"/>
        <v>Abdominal</v>
      </c>
      <c r="AG224" s="11" t="str">
        <f t="shared" si="47"/>
        <v>Elevação de pernas</v>
      </c>
    </row>
    <row r="225" spans="1:33" x14ac:dyDescent="0.25">
      <c r="A225" s="344"/>
      <c r="B225" s="11">
        <f t="shared" ref="B225:B240" si="48">B224</f>
        <v>0</v>
      </c>
      <c r="C225" s="11" t="str">
        <f t="shared" ref="C225:C240" si="49">IF(AND(B225=D225),E225,IF(AND(B225=F225),G225,IF(AND(B225=H225),I225,IF(AND(B225=J225),K225,IF(AND(B225=L225),M225,IF(AND(B225=N225),O225,IF(AND(B225=P225),Q225,IF(AND(B225=R225),S225,IF(AND(B225=T225),U225,IF(AND(B225=V225),W225,IF(AND(B225=X225),Y225,IF(AND(B225=Z225),AA225,IF(AND(B225=AB225),AC225,IF(AND(B225=AD225),AE225,IF(AND(B225=AF225),AG225," ")))))))))))))))</f>
        <v xml:space="preserve"> </v>
      </c>
      <c r="D225" s="11" t="str">
        <f t="shared" si="47"/>
        <v xml:space="preserve">Trapézio </v>
      </c>
      <c r="E225" s="11" t="str">
        <f t="shared" si="47"/>
        <v>Remada alta</v>
      </c>
      <c r="F225" s="11" t="str">
        <f t="shared" si="47"/>
        <v>Ombro (Cla/Acr)</v>
      </c>
      <c r="G225" s="11" t="str">
        <f t="shared" si="47"/>
        <v>Levantamento lateral</v>
      </c>
      <c r="H225" s="12" t="str">
        <f t="shared" si="47"/>
        <v>Ombro (Esp)</v>
      </c>
      <c r="I225" s="11" t="str">
        <f t="shared" si="47"/>
        <v>Crucifixo inv.</v>
      </c>
      <c r="J225" s="12" t="str">
        <f t="shared" si="47"/>
        <v>Costa</v>
      </c>
      <c r="K225" s="11" t="str">
        <f t="shared" si="47"/>
        <v>Remada sentada</v>
      </c>
      <c r="L225" s="12" t="str">
        <f t="shared" si="47"/>
        <v>Peito</v>
      </c>
      <c r="M225" s="11" t="str">
        <f t="shared" si="47"/>
        <v>Supino inclinado</v>
      </c>
      <c r="N225" s="12" t="str">
        <f t="shared" si="47"/>
        <v>Bíceps</v>
      </c>
      <c r="O225" s="11" t="str">
        <f t="shared" si="47"/>
        <v>Rosca alternada</v>
      </c>
      <c r="P225" s="12" t="str">
        <f t="shared" si="47"/>
        <v>Tríceps</v>
      </c>
      <c r="Q225" s="11" t="str">
        <f t="shared" si="47"/>
        <v>Rosca francesa</v>
      </c>
      <c r="R225" s="11" t="str">
        <f t="shared" si="47"/>
        <v>AnteBraço</v>
      </c>
      <c r="S225" s="11" t="str">
        <f t="shared" si="47"/>
        <v>Rosca punho inv.</v>
      </c>
      <c r="T225" s="11" t="str">
        <f t="shared" si="47"/>
        <v xml:space="preserve">Glúteo </v>
      </c>
      <c r="U225" s="11" t="str">
        <f t="shared" si="47"/>
        <v>Glúteo 4 apoios</v>
      </c>
      <c r="V225" s="12" t="str">
        <f t="shared" si="47"/>
        <v xml:space="preserve">Abdutor </v>
      </c>
      <c r="W225" s="11" t="str">
        <f t="shared" si="47"/>
        <v>Abdutor apo.</v>
      </c>
      <c r="X225" s="12" t="str">
        <f t="shared" si="47"/>
        <v xml:space="preserve">Adutor </v>
      </c>
      <c r="Y225" s="11" t="str">
        <f t="shared" si="47"/>
        <v>Adutor apo.</v>
      </c>
      <c r="Z225" s="12" t="str">
        <f t="shared" si="47"/>
        <v>Coxa (Ant)</v>
      </c>
      <c r="AA225" s="11" t="str">
        <f t="shared" si="47"/>
        <v>Agachamento hack</v>
      </c>
      <c r="AB225" s="12" t="str">
        <f t="shared" si="47"/>
        <v>Coxa (Pos)</v>
      </c>
      <c r="AC225" s="11" t="str">
        <f t="shared" si="47"/>
        <v>Flexão de perna</v>
      </c>
      <c r="AD225" s="12" t="str">
        <f t="shared" si="47"/>
        <v>Perna</v>
      </c>
      <c r="AE225" s="11" t="str">
        <f t="shared" si="47"/>
        <v>Gêmeos sentado</v>
      </c>
      <c r="AF225" s="12" t="str">
        <f t="shared" si="47"/>
        <v>Abdominal</v>
      </c>
      <c r="AG225" s="11" t="str">
        <f t="shared" si="47"/>
        <v>Supra-abdominal</v>
      </c>
    </row>
    <row r="226" spans="1:33" x14ac:dyDescent="0.25">
      <c r="A226" s="344"/>
      <c r="B226" s="11">
        <f t="shared" si="48"/>
        <v>0</v>
      </c>
      <c r="C226" s="11" t="str">
        <f t="shared" si="49"/>
        <v xml:space="preserve"> </v>
      </c>
      <c r="D226" s="11" t="str">
        <f t="shared" si="47"/>
        <v xml:space="preserve">Trapézio </v>
      </c>
      <c r="E226" s="11">
        <f t="shared" si="47"/>
        <v>0</v>
      </c>
      <c r="F226" s="11" t="str">
        <f t="shared" si="47"/>
        <v>Ombro (Cla/Acr)</v>
      </c>
      <c r="G226" s="11" t="str">
        <f t="shared" si="47"/>
        <v>Elevação frontal</v>
      </c>
      <c r="H226" s="12" t="str">
        <f t="shared" si="47"/>
        <v>Ombro (Esp)</v>
      </c>
      <c r="I226" s="11">
        <f t="shared" si="47"/>
        <v>0</v>
      </c>
      <c r="J226" s="12" t="str">
        <f t="shared" si="47"/>
        <v>Costa</v>
      </c>
      <c r="K226" s="11" t="str">
        <f t="shared" si="47"/>
        <v>Remada unilteral</v>
      </c>
      <c r="L226" s="12" t="str">
        <f t="shared" si="47"/>
        <v>Peito</v>
      </c>
      <c r="M226" s="11" t="str">
        <f t="shared" si="47"/>
        <v>Supino declinado</v>
      </c>
      <c r="N226" s="12" t="str">
        <f t="shared" si="47"/>
        <v>Bíceps</v>
      </c>
      <c r="O226" s="11" t="str">
        <f t="shared" si="47"/>
        <v>Rosca concentrada</v>
      </c>
      <c r="P226" s="12" t="str">
        <f t="shared" si="47"/>
        <v>Tríceps</v>
      </c>
      <c r="Q226" s="11" t="str">
        <f t="shared" si="47"/>
        <v>Extensão de cotovelo (cabo)</v>
      </c>
      <c r="R226" s="11" t="str">
        <f t="shared" si="47"/>
        <v>AnteBraço</v>
      </c>
      <c r="S226" s="11" t="str">
        <f t="shared" si="47"/>
        <v>Rosca direta peg. pro.</v>
      </c>
      <c r="T226" s="11" t="str">
        <f t="shared" si="47"/>
        <v xml:space="preserve">Glúteo </v>
      </c>
      <c r="U226" s="11">
        <f t="shared" si="47"/>
        <v>0</v>
      </c>
      <c r="V226" s="12" t="str">
        <f t="shared" si="47"/>
        <v xml:space="preserve">Abdutor </v>
      </c>
      <c r="W226" s="11" t="str">
        <f t="shared" si="47"/>
        <v>Abdutor cabo</v>
      </c>
      <c r="X226" s="12" t="str">
        <f t="shared" si="47"/>
        <v xml:space="preserve">Adutor </v>
      </c>
      <c r="Y226" s="11" t="str">
        <f t="shared" si="47"/>
        <v>Adutor cabo</v>
      </c>
      <c r="Z226" s="12" t="str">
        <f t="shared" si="47"/>
        <v>Coxa (Ant)</v>
      </c>
      <c r="AA226" s="11" t="str">
        <f t="shared" si="47"/>
        <v>Extensão de perna</v>
      </c>
      <c r="AB226" s="12" t="str">
        <f t="shared" si="47"/>
        <v>Coxa (Pos)</v>
      </c>
      <c r="AC226" s="11" t="str">
        <f t="shared" si="47"/>
        <v>Flexora em pé</v>
      </c>
      <c r="AD226" s="12" t="str">
        <f t="shared" si="47"/>
        <v>Perna</v>
      </c>
      <c r="AE226" s="11" t="str">
        <f t="shared" si="47"/>
        <v>Burrinho maq.</v>
      </c>
      <c r="AF226" s="12" t="str">
        <f t="shared" si="47"/>
        <v>Abdominal</v>
      </c>
      <c r="AG226" s="11" t="str">
        <f t="shared" si="47"/>
        <v>Flexão lateral</v>
      </c>
    </row>
    <row r="227" spans="1:33" x14ac:dyDescent="0.25">
      <c r="A227" s="344"/>
      <c r="B227" s="11">
        <f t="shared" si="48"/>
        <v>0</v>
      </c>
      <c r="C227" s="11" t="str">
        <f t="shared" si="49"/>
        <v xml:space="preserve"> </v>
      </c>
      <c r="D227" s="11" t="str">
        <f t="shared" si="47"/>
        <v xml:space="preserve">Trapézio </v>
      </c>
      <c r="E227" s="11">
        <f t="shared" si="47"/>
        <v>0</v>
      </c>
      <c r="F227" s="11" t="str">
        <f t="shared" si="47"/>
        <v>Ombro (Cla/Acr)</v>
      </c>
      <c r="G227" s="11">
        <f t="shared" si="47"/>
        <v>0</v>
      </c>
      <c r="H227" s="12" t="str">
        <f t="shared" si="47"/>
        <v>Ombro (Esp)</v>
      </c>
      <c r="I227" s="11">
        <f t="shared" si="47"/>
        <v>0</v>
      </c>
      <c r="J227" s="12" t="str">
        <f t="shared" si="47"/>
        <v>Costa</v>
      </c>
      <c r="K227" s="11" t="str">
        <f t="shared" si="47"/>
        <v>Remada curvada</v>
      </c>
      <c r="L227" s="12" t="str">
        <f t="shared" si="47"/>
        <v>Peito</v>
      </c>
      <c r="M227" s="11" t="str">
        <f t="shared" si="47"/>
        <v>Crucifixo</v>
      </c>
      <c r="N227" s="12" t="str">
        <f t="shared" si="47"/>
        <v>Bíceps</v>
      </c>
      <c r="O227" s="11" t="str">
        <f t="shared" si="47"/>
        <v>Rosca scott</v>
      </c>
      <c r="P227" s="12" t="str">
        <f t="shared" si="47"/>
        <v>Tríceps</v>
      </c>
      <c r="Q227" s="11">
        <f t="shared" si="47"/>
        <v>0</v>
      </c>
      <c r="R227" s="11" t="str">
        <f t="shared" si="47"/>
        <v>AnteBraço</v>
      </c>
      <c r="S227" s="11" t="str">
        <f t="shared" si="47"/>
        <v>Extensão de cotovelo</v>
      </c>
      <c r="T227" s="11" t="str">
        <f t="shared" si="47"/>
        <v xml:space="preserve">Glúteo </v>
      </c>
      <c r="U227" s="11">
        <f t="shared" si="47"/>
        <v>0</v>
      </c>
      <c r="V227" s="12" t="str">
        <f t="shared" si="47"/>
        <v xml:space="preserve">Abdutor </v>
      </c>
      <c r="W227" s="11">
        <f t="shared" si="47"/>
        <v>0</v>
      </c>
      <c r="X227" s="12" t="str">
        <f t="shared" si="47"/>
        <v xml:space="preserve">Adutor </v>
      </c>
      <c r="Y227" s="11">
        <f t="shared" si="47"/>
        <v>0</v>
      </c>
      <c r="Z227" s="12" t="str">
        <f t="shared" si="47"/>
        <v>Coxa (Ant)</v>
      </c>
      <c r="AA227" s="11" t="str">
        <f t="shared" si="47"/>
        <v>Leg press</v>
      </c>
      <c r="AB227" s="12" t="str">
        <f t="shared" si="47"/>
        <v>Coxa (Pos)</v>
      </c>
      <c r="AC227" s="11" t="str">
        <f t="shared" si="47"/>
        <v>Flexora sentado</v>
      </c>
      <c r="AD227" s="12" t="str">
        <f t="shared" si="47"/>
        <v>Perna</v>
      </c>
      <c r="AE227" s="11" t="str">
        <f t="shared" si="47"/>
        <v>Tibial</v>
      </c>
      <c r="AF227" s="12" t="str">
        <f t="shared" si="47"/>
        <v>Abdominal</v>
      </c>
      <c r="AG227" s="11">
        <f t="shared" si="47"/>
        <v>0</v>
      </c>
    </row>
    <row r="228" spans="1:33" x14ac:dyDescent="0.25">
      <c r="A228" s="344"/>
      <c r="B228" s="11">
        <f t="shared" si="48"/>
        <v>0</v>
      </c>
      <c r="C228" s="11" t="str">
        <f t="shared" si="49"/>
        <v xml:space="preserve"> </v>
      </c>
      <c r="D228" s="11" t="str">
        <f t="shared" si="47"/>
        <v xml:space="preserve">Trapézio </v>
      </c>
      <c r="E228" s="11">
        <f t="shared" si="47"/>
        <v>0</v>
      </c>
      <c r="F228" s="11" t="str">
        <f t="shared" si="47"/>
        <v>Ombro (Cla/Acr)</v>
      </c>
      <c r="G228" s="11">
        <f t="shared" si="47"/>
        <v>0</v>
      </c>
      <c r="H228" s="12" t="str">
        <f t="shared" si="47"/>
        <v>Ombro (Esp)</v>
      </c>
      <c r="I228" s="11">
        <f t="shared" si="47"/>
        <v>0</v>
      </c>
      <c r="J228" s="12" t="str">
        <f t="shared" si="47"/>
        <v>Costa</v>
      </c>
      <c r="K228" s="11" t="str">
        <f t="shared" si="47"/>
        <v>Levantamento terra</v>
      </c>
      <c r="L228" s="12" t="str">
        <f t="shared" si="47"/>
        <v>Peito</v>
      </c>
      <c r="M228" s="11" t="str">
        <f t="shared" si="47"/>
        <v>Cross over</v>
      </c>
      <c r="N228" s="12" t="str">
        <f t="shared" si="47"/>
        <v>Bíceps</v>
      </c>
      <c r="O228" s="11">
        <f t="shared" si="47"/>
        <v>0</v>
      </c>
      <c r="P228" s="12" t="str">
        <f t="shared" si="47"/>
        <v>Tríceps</v>
      </c>
      <c r="Q228" s="11">
        <f t="shared" si="47"/>
        <v>0</v>
      </c>
      <c r="R228" s="11" t="str">
        <f t="shared" si="47"/>
        <v>AnteBraço</v>
      </c>
      <c r="S228" s="11" t="str">
        <f t="shared" si="47"/>
        <v>Extensão cot. uni.</v>
      </c>
      <c r="T228" s="11" t="str">
        <f t="shared" si="47"/>
        <v xml:space="preserve">Glúteo </v>
      </c>
      <c r="U228" s="11">
        <f t="shared" si="47"/>
        <v>0</v>
      </c>
      <c r="V228" s="12" t="str">
        <f t="shared" si="47"/>
        <v xml:space="preserve">Abdutor </v>
      </c>
      <c r="W228" s="11">
        <f t="shared" si="47"/>
        <v>0</v>
      </c>
      <c r="X228" s="12" t="str">
        <f t="shared" si="47"/>
        <v xml:space="preserve">Adutor </v>
      </c>
      <c r="Y228" s="11">
        <f t="shared" si="47"/>
        <v>0</v>
      </c>
      <c r="Z228" s="12" t="str">
        <f t="shared" si="47"/>
        <v>Coxa (Ant)</v>
      </c>
      <c r="AA228" s="11" t="str">
        <f t="shared" si="47"/>
        <v>Avanço</v>
      </c>
      <c r="AB228" s="12" t="str">
        <f t="shared" si="47"/>
        <v>Coxa (Pos)</v>
      </c>
      <c r="AC228" s="11">
        <f t="shared" si="47"/>
        <v>0</v>
      </c>
      <c r="AD228" s="12" t="str">
        <f t="shared" si="47"/>
        <v>Perna</v>
      </c>
      <c r="AE228" s="11">
        <f t="shared" si="47"/>
        <v>0</v>
      </c>
      <c r="AF228" s="12" t="str">
        <f t="shared" si="47"/>
        <v>Abdominal</v>
      </c>
      <c r="AG228" s="11">
        <f t="shared" si="47"/>
        <v>0</v>
      </c>
    </row>
    <row r="229" spans="1:33" x14ac:dyDescent="0.25">
      <c r="A229" s="344"/>
      <c r="B229" s="11">
        <f t="shared" si="48"/>
        <v>0</v>
      </c>
      <c r="C229" s="11" t="str">
        <f t="shared" si="49"/>
        <v xml:space="preserve"> </v>
      </c>
      <c r="D229" s="11" t="str">
        <f t="shared" si="47"/>
        <v xml:space="preserve">Trapézio </v>
      </c>
      <c r="E229" s="11">
        <f t="shared" si="47"/>
        <v>0</v>
      </c>
      <c r="F229" s="11" t="str">
        <f t="shared" si="47"/>
        <v>Ombro (Cla/Acr)</v>
      </c>
      <c r="G229" s="11">
        <f t="shared" si="47"/>
        <v>0</v>
      </c>
      <c r="H229" s="12" t="str">
        <f t="shared" si="47"/>
        <v>Ombro (Esp)</v>
      </c>
      <c r="I229" s="11">
        <f t="shared" si="47"/>
        <v>0</v>
      </c>
      <c r="J229" s="12" t="str">
        <f t="shared" si="47"/>
        <v>Costa</v>
      </c>
      <c r="K229" s="11" t="str">
        <f t="shared" si="47"/>
        <v>Hiperextensão</v>
      </c>
      <c r="L229" s="12" t="str">
        <f t="shared" si="47"/>
        <v>Peito</v>
      </c>
      <c r="M229" s="11" t="str">
        <f t="shared" si="47"/>
        <v>Voador</v>
      </c>
      <c r="N229" s="12" t="str">
        <f t="shared" si="47"/>
        <v>Bíceps</v>
      </c>
      <c r="O229" s="11">
        <f t="shared" si="47"/>
        <v>0</v>
      </c>
      <c r="P229" s="12" t="str">
        <f t="shared" si="47"/>
        <v>Tríceps</v>
      </c>
      <c r="Q229" s="11">
        <f t="shared" si="47"/>
        <v>0</v>
      </c>
      <c r="R229" s="11" t="str">
        <f t="shared" si="47"/>
        <v>AnteBraço</v>
      </c>
      <c r="S229" s="11" t="str">
        <f t="shared" si="47"/>
        <v>Tríceps uni. Curvado</v>
      </c>
      <c r="T229" s="11" t="str">
        <f t="shared" si="47"/>
        <v xml:space="preserve">Glúteo </v>
      </c>
      <c r="U229" s="11">
        <f t="shared" si="47"/>
        <v>0</v>
      </c>
      <c r="V229" s="12" t="str">
        <f t="shared" si="47"/>
        <v xml:space="preserve">Abdutor </v>
      </c>
      <c r="W229" s="11">
        <f t="shared" si="47"/>
        <v>0</v>
      </c>
      <c r="X229" s="12" t="str">
        <f t="shared" si="47"/>
        <v xml:space="preserve">Adutor </v>
      </c>
      <c r="Y229" s="11">
        <f t="shared" si="47"/>
        <v>0</v>
      </c>
      <c r="Z229" s="12" t="str">
        <f t="shared" si="47"/>
        <v>Coxa (Ant)</v>
      </c>
      <c r="AA229" s="11">
        <f t="shared" si="47"/>
        <v>0</v>
      </c>
      <c r="AB229" s="12" t="str">
        <f t="shared" si="47"/>
        <v>Coxa (Pos)</v>
      </c>
      <c r="AC229" s="11">
        <f t="shared" si="47"/>
        <v>0</v>
      </c>
      <c r="AD229" s="12" t="str">
        <f t="shared" si="47"/>
        <v>Perna</v>
      </c>
      <c r="AE229" s="11">
        <f t="shared" si="47"/>
        <v>0</v>
      </c>
      <c r="AF229" s="12" t="str">
        <f t="shared" si="47"/>
        <v>Abdominal</v>
      </c>
      <c r="AG229" s="11">
        <f t="shared" si="47"/>
        <v>0</v>
      </c>
    </row>
    <row r="230" spans="1:33" x14ac:dyDescent="0.25">
      <c r="A230" s="344"/>
      <c r="B230" s="11">
        <f t="shared" si="48"/>
        <v>0</v>
      </c>
      <c r="C230" s="11" t="str">
        <f t="shared" si="49"/>
        <v xml:space="preserve"> </v>
      </c>
      <c r="D230" s="11" t="str">
        <f t="shared" si="47"/>
        <v xml:space="preserve">Trapézio </v>
      </c>
      <c r="E230" s="11">
        <f t="shared" si="47"/>
        <v>0</v>
      </c>
      <c r="F230" s="11" t="str">
        <f t="shared" si="47"/>
        <v>Ombro (Cla/Acr)</v>
      </c>
      <c r="G230" s="11">
        <f t="shared" si="47"/>
        <v>0</v>
      </c>
      <c r="H230" s="12" t="str">
        <f t="shared" si="47"/>
        <v>Ombro (Esp)</v>
      </c>
      <c r="I230" s="11">
        <f t="shared" si="47"/>
        <v>0</v>
      </c>
      <c r="J230" s="12" t="str">
        <f t="shared" si="47"/>
        <v>Costa</v>
      </c>
      <c r="K230" s="11">
        <f t="shared" si="47"/>
        <v>0</v>
      </c>
      <c r="L230" s="12" t="str">
        <f t="shared" si="47"/>
        <v>Peito</v>
      </c>
      <c r="M230" s="11" t="str">
        <f t="shared" si="47"/>
        <v>Paralelas</v>
      </c>
      <c r="N230" s="12" t="str">
        <f t="shared" si="47"/>
        <v>Bíceps</v>
      </c>
      <c r="O230" s="11">
        <f t="shared" si="47"/>
        <v>0</v>
      </c>
      <c r="P230" s="12" t="str">
        <f t="shared" si="47"/>
        <v>Tríceps</v>
      </c>
      <c r="Q230" s="11">
        <f t="shared" si="47"/>
        <v>0</v>
      </c>
      <c r="R230" s="11" t="str">
        <f t="shared" si="47"/>
        <v>AnteBraço</v>
      </c>
      <c r="S230" s="11">
        <f t="shared" si="47"/>
        <v>0</v>
      </c>
      <c r="T230" s="11" t="str">
        <f t="shared" si="47"/>
        <v xml:space="preserve">Glúteo </v>
      </c>
      <c r="U230" s="11">
        <f t="shared" si="47"/>
        <v>0</v>
      </c>
      <c r="V230" s="12" t="str">
        <f t="shared" si="47"/>
        <v xml:space="preserve">Abdutor </v>
      </c>
      <c r="W230" s="11">
        <f t="shared" si="47"/>
        <v>0</v>
      </c>
      <c r="X230" s="12" t="str">
        <f t="shared" si="47"/>
        <v xml:space="preserve">Adutor </v>
      </c>
      <c r="Y230" s="11">
        <f t="shared" si="47"/>
        <v>0</v>
      </c>
      <c r="Z230" s="12" t="str">
        <f t="shared" si="47"/>
        <v>Coxa (Ant)</v>
      </c>
      <c r="AA230" s="11">
        <f t="shared" si="47"/>
        <v>0</v>
      </c>
      <c r="AB230" s="12" t="str">
        <f t="shared" si="47"/>
        <v>Coxa (Pos)</v>
      </c>
      <c r="AC230" s="11">
        <f t="shared" si="47"/>
        <v>0</v>
      </c>
      <c r="AD230" s="12" t="str">
        <f t="shared" si="47"/>
        <v>Perna</v>
      </c>
      <c r="AE230" s="11">
        <f t="shared" si="47"/>
        <v>0</v>
      </c>
      <c r="AF230" s="12" t="str">
        <f t="shared" si="47"/>
        <v>Abdominal</v>
      </c>
      <c r="AG230" s="11">
        <f t="shared" si="47"/>
        <v>0</v>
      </c>
    </row>
    <row r="231" spans="1:33" x14ac:dyDescent="0.25">
      <c r="A231" s="344"/>
      <c r="B231" s="11">
        <f t="shared" si="48"/>
        <v>0</v>
      </c>
      <c r="C231" s="11" t="str">
        <f t="shared" si="49"/>
        <v xml:space="preserve"> </v>
      </c>
      <c r="D231" s="11" t="str">
        <f t="shared" si="47"/>
        <v xml:space="preserve">Trapézio </v>
      </c>
      <c r="E231" s="11">
        <f t="shared" si="47"/>
        <v>0</v>
      </c>
      <c r="F231" s="11" t="str">
        <f t="shared" si="47"/>
        <v>Ombro (Cla/Acr)</v>
      </c>
      <c r="G231" s="11">
        <f t="shared" si="47"/>
        <v>0</v>
      </c>
      <c r="H231" s="12" t="str">
        <f t="shared" si="47"/>
        <v>Ombro (Esp)</v>
      </c>
      <c r="I231" s="11">
        <f t="shared" si="47"/>
        <v>0</v>
      </c>
      <c r="J231" s="12" t="str">
        <f t="shared" si="47"/>
        <v>Costa</v>
      </c>
      <c r="K231" s="11">
        <f t="shared" si="47"/>
        <v>0</v>
      </c>
      <c r="L231" s="12" t="str">
        <f t="shared" si="47"/>
        <v>Peito</v>
      </c>
      <c r="M231" s="11">
        <f t="shared" si="47"/>
        <v>0</v>
      </c>
      <c r="N231" s="12" t="str">
        <f t="shared" si="47"/>
        <v>Bíceps</v>
      </c>
      <c r="O231" s="11">
        <f t="shared" si="47"/>
        <v>0</v>
      </c>
      <c r="P231" s="12" t="str">
        <f t="shared" si="47"/>
        <v>Tríceps</v>
      </c>
      <c r="Q231" s="11">
        <f t="shared" si="47"/>
        <v>0</v>
      </c>
      <c r="R231" s="11" t="str">
        <f t="shared" si="47"/>
        <v>AnteBraço</v>
      </c>
      <c r="S231" s="11">
        <f t="shared" si="47"/>
        <v>0</v>
      </c>
      <c r="T231" s="11" t="str">
        <f t="shared" si="47"/>
        <v xml:space="preserve">Glúteo </v>
      </c>
      <c r="U231" s="11">
        <f t="shared" si="47"/>
        <v>0</v>
      </c>
      <c r="V231" s="12" t="str">
        <f t="shared" si="47"/>
        <v xml:space="preserve">Abdutor </v>
      </c>
      <c r="W231" s="11">
        <f t="shared" si="47"/>
        <v>0</v>
      </c>
      <c r="X231" s="12" t="str">
        <f t="shared" si="47"/>
        <v xml:space="preserve">Adutor </v>
      </c>
      <c r="Y231" s="11">
        <f t="shared" si="47"/>
        <v>0</v>
      </c>
      <c r="Z231" s="12" t="str">
        <f t="shared" si="47"/>
        <v>Coxa (Ant)</v>
      </c>
      <c r="AA231" s="11">
        <f t="shared" si="47"/>
        <v>0</v>
      </c>
      <c r="AB231" s="12" t="str">
        <f t="shared" si="47"/>
        <v>Coxa (Pos)</v>
      </c>
      <c r="AC231" s="11">
        <f t="shared" si="47"/>
        <v>0</v>
      </c>
      <c r="AD231" s="12" t="str">
        <f t="shared" si="47"/>
        <v>Perna</v>
      </c>
      <c r="AE231" s="11">
        <f t="shared" si="47"/>
        <v>0</v>
      </c>
      <c r="AF231" s="12" t="str">
        <f t="shared" si="47"/>
        <v>Abdominal</v>
      </c>
      <c r="AG231" s="11">
        <f t="shared" si="47"/>
        <v>0</v>
      </c>
    </row>
    <row r="232" spans="1:33" x14ac:dyDescent="0.25">
      <c r="A232" s="344"/>
      <c r="B232" s="11">
        <f t="shared" si="48"/>
        <v>0</v>
      </c>
      <c r="C232" s="11" t="str">
        <f t="shared" si="49"/>
        <v xml:space="preserve"> </v>
      </c>
      <c r="D232" s="11" t="str">
        <f t="shared" si="47"/>
        <v xml:space="preserve">Trapézio </v>
      </c>
      <c r="E232" s="11">
        <f t="shared" si="47"/>
        <v>0</v>
      </c>
      <c r="F232" s="11" t="str">
        <f t="shared" si="47"/>
        <v>Ombro (Cla/Acr)</v>
      </c>
      <c r="G232" s="11">
        <f t="shared" si="47"/>
        <v>0</v>
      </c>
      <c r="H232" s="12" t="str">
        <f t="shared" si="47"/>
        <v>Ombro (Esp)</v>
      </c>
      <c r="I232" s="11">
        <f t="shared" si="47"/>
        <v>0</v>
      </c>
      <c r="J232" s="12" t="str">
        <f t="shared" si="47"/>
        <v>Costa</v>
      </c>
      <c r="K232" s="11">
        <f t="shared" si="47"/>
        <v>0</v>
      </c>
      <c r="L232" s="12" t="str">
        <f t="shared" si="47"/>
        <v>Peito</v>
      </c>
      <c r="M232" s="11">
        <f t="shared" si="47"/>
        <v>0</v>
      </c>
      <c r="N232" s="12" t="str">
        <f t="shared" si="47"/>
        <v>Bíceps</v>
      </c>
      <c r="O232" s="11">
        <f t="shared" si="47"/>
        <v>0</v>
      </c>
      <c r="P232" s="12" t="str">
        <f t="shared" si="47"/>
        <v>Tríceps</v>
      </c>
      <c r="Q232" s="11">
        <f t="shared" si="47"/>
        <v>0</v>
      </c>
      <c r="R232" s="11" t="str">
        <f t="shared" si="47"/>
        <v>AnteBraço</v>
      </c>
      <c r="S232" s="11">
        <f t="shared" ref="D232:AG240" si="50">S212</f>
        <v>0</v>
      </c>
      <c r="T232" s="11" t="str">
        <f t="shared" si="50"/>
        <v xml:space="preserve">Glúteo </v>
      </c>
      <c r="U232" s="11">
        <f t="shared" si="50"/>
        <v>0</v>
      </c>
      <c r="V232" s="12" t="str">
        <f t="shared" si="50"/>
        <v xml:space="preserve">Abdutor </v>
      </c>
      <c r="W232" s="11">
        <f t="shared" si="50"/>
        <v>0</v>
      </c>
      <c r="X232" s="12" t="str">
        <f t="shared" si="50"/>
        <v xml:space="preserve">Adutor </v>
      </c>
      <c r="Y232" s="11">
        <f t="shared" si="50"/>
        <v>0</v>
      </c>
      <c r="Z232" s="12" t="str">
        <f t="shared" si="50"/>
        <v>Coxa (Ant)</v>
      </c>
      <c r="AA232" s="11">
        <f t="shared" si="50"/>
        <v>0</v>
      </c>
      <c r="AB232" s="12" t="str">
        <f t="shared" si="50"/>
        <v>Coxa (Pos)</v>
      </c>
      <c r="AC232" s="11">
        <f t="shared" si="50"/>
        <v>0</v>
      </c>
      <c r="AD232" s="12" t="str">
        <f t="shared" si="50"/>
        <v>Perna</v>
      </c>
      <c r="AE232" s="11">
        <f t="shared" si="50"/>
        <v>0</v>
      </c>
      <c r="AF232" s="12" t="str">
        <f t="shared" si="50"/>
        <v>Abdominal</v>
      </c>
      <c r="AG232" s="11">
        <f t="shared" si="50"/>
        <v>0</v>
      </c>
    </row>
    <row r="233" spans="1:33" x14ac:dyDescent="0.25">
      <c r="A233" s="344"/>
      <c r="B233" s="11">
        <f t="shared" si="48"/>
        <v>0</v>
      </c>
      <c r="C233" s="11" t="str">
        <f t="shared" si="49"/>
        <v xml:space="preserve"> </v>
      </c>
      <c r="D233" s="11" t="str">
        <f t="shared" si="50"/>
        <v xml:space="preserve">Trapézio </v>
      </c>
      <c r="E233" s="11">
        <f t="shared" si="50"/>
        <v>0</v>
      </c>
      <c r="F233" s="11" t="str">
        <f t="shared" si="50"/>
        <v>Ombro (Cla/Acr)</v>
      </c>
      <c r="G233" s="11">
        <f t="shared" si="50"/>
        <v>0</v>
      </c>
      <c r="H233" s="12" t="str">
        <f t="shared" si="50"/>
        <v>Ombro (Esp)</v>
      </c>
      <c r="I233" s="11">
        <f t="shared" si="50"/>
        <v>0</v>
      </c>
      <c r="J233" s="12" t="str">
        <f t="shared" si="50"/>
        <v>Costa</v>
      </c>
      <c r="K233" s="11">
        <f t="shared" si="50"/>
        <v>0</v>
      </c>
      <c r="L233" s="12" t="str">
        <f t="shared" si="50"/>
        <v>Peito</v>
      </c>
      <c r="M233" s="11">
        <f t="shared" si="50"/>
        <v>0</v>
      </c>
      <c r="N233" s="12" t="str">
        <f t="shared" si="50"/>
        <v>Bíceps</v>
      </c>
      <c r="O233" s="11">
        <f t="shared" si="50"/>
        <v>0</v>
      </c>
      <c r="P233" s="12" t="str">
        <f t="shared" si="50"/>
        <v>Tríceps</v>
      </c>
      <c r="Q233" s="11">
        <f t="shared" si="50"/>
        <v>0</v>
      </c>
      <c r="R233" s="11" t="str">
        <f t="shared" si="50"/>
        <v>AnteBraço</v>
      </c>
      <c r="S233" s="11">
        <f t="shared" si="50"/>
        <v>0</v>
      </c>
      <c r="T233" s="11" t="str">
        <f t="shared" si="50"/>
        <v xml:space="preserve">Glúteo </v>
      </c>
      <c r="U233" s="11">
        <f t="shared" si="50"/>
        <v>0</v>
      </c>
      <c r="V233" s="12" t="str">
        <f t="shared" si="50"/>
        <v xml:space="preserve">Abdutor </v>
      </c>
      <c r="W233" s="11">
        <f t="shared" si="50"/>
        <v>0</v>
      </c>
      <c r="X233" s="12" t="str">
        <f t="shared" si="50"/>
        <v xml:space="preserve">Adutor </v>
      </c>
      <c r="Y233" s="11">
        <f t="shared" si="50"/>
        <v>0</v>
      </c>
      <c r="Z233" s="12" t="str">
        <f t="shared" si="50"/>
        <v>Coxa (Ant)</v>
      </c>
      <c r="AA233" s="11">
        <f t="shared" si="50"/>
        <v>0</v>
      </c>
      <c r="AB233" s="12" t="str">
        <f t="shared" si="50"/>
        <v>Coxa (Pos)</v>
      </c>
      <c r="AC233" s="11">
        <f t="shared" si="50"/>
        <v>0</v>
      </c>
      <c r="AD233" s="12" t="str">
        <f t="shared" si="50"/>
        <v>Perna</v>
      </c>
      <c r="AE233" s="11">
        <f t="shared" si="50"/>
        <v>0</v>
      </c>
      <c r="AF233" s="12" t="str">
        <f t="shared" si="50"/>
        <v>Abdominal</v>
      </c>
      <c r="AG233" s="11">
        <f t="shared" si="50"/>
        <v>0</v>
      </c>
    </row>
    <row r="234" spans="1:33" x14ac:dyDescent="0.25">
      <c r="A234" s="344"/>
      <c r="B234" s="11">
        <f t="shared" si="48"/>
        <v>0</v>
      </c>
      <c r="C234" s="11" t="str">
        <f t="shared" si="49"/>
        <v xml:space="preserve"> </v>
      </c>
      <c r="D234" s="11" t="str">
        <f t="shared" si="50"/>
        <v xml:space="preserve">Trapézio </v>
      </c>
      <c r="E234" s="11">
        <f t="shared" si="50"/>
        <v>0</v>
      </c>
      <c r="F234" s="11" t="str">
        <f t="shared" si="50"/>
        <v>Ombro (Cla/Acr)</v>
      </c>
      <c r="G234" s="11">
        <f t="shared" si="50"/>
        <v>0</v>
      </c>
      <c r="H234" s="12" t="str">
        <f t="shared" si="50"/>
        <v>Ombro (Esp)</v>
      </c>
      <c r="I234" s="11">
        <f t="shared" si="50"/>
        <v>0</v>
      </c>
      <c r="J234" s="12" t="str">
        <f t="shared" si="50"/>
        <v>Costa</v>
      </c>
      <c r="K234" s="11">
        <f t="shared" si="50"/>
        <v>0</v>
      </c>
      <c r="L234" s="12" t="str">
        <f t="shared" si="50"/>
        <v>Peito</v>
      </c>
      <c r="M234" s="11">
        <f t="shared" si="50"/>
        <v>0</v>
      </c>
      <c r="N234" s="12" t="str">
        <f t="shared" si="50"/>
        <v>Bíceps</v>
      </c>
      <c r="O234" s="11">
        <f t="shared" si="50"/>
        <v>0</v>
      </c>
      <c r="P234" s="12" t="str">
        <f t="shared" si="50"/>
        <v>Tríceps</v>
      </c>
      <c r="Q234" s="11">
        <f t="shared" si="50"/>
        <v>0</v>
      </c>
      <c r="R234" s="11" t="str">
        <f t="shared" si="50"/>
        <v>AnteBraço</v>
      </c>
      <c r="S234" s="11">
        <f t="shared" si="50"/>
        <v>0</v>
      </c>
      <c r="T234" s="11" t="str">
        <f t="shared" si="50"/>
        <v xml:space="preserve">Glúteo </v>
      </c>
      <c r="U234" s="11">
        <f t="shared" si="50"/>
        <v>0</v>
      </c>
      <c r="V234" s="12" t="str">
        <f t="shared" si="50"/>
        <v xml:space="preserve">Abdutor </v>
      </c>
      <c r="W234" s="11">
        <f t="shared" si="50"/>
        <v>0</v>
      </c>
      <c r="X234" s="12" t="str">
        <f t="shared" si="50"/>
        <v xml:space="preserve">Adutor </v>
      </c>
      <c r="Y234" s="11">
        <f t="shared" si="50"/>
        <v>0</v>
      </c>
      <c r="Z234" s="12" t="str">
        <f t="shared" si="50"/>
        <v>Coxa (Ant)</v>
      </c>
      <c r="AA234" s="11">
        <f t="shared" si="50"/>
        <v>0</v>
      </c>
      <c r="AB234" s="12" t="str">
        <f t="shared" si="50"/>
        <v>Coxa (Pos)</v>
      </c>
      <c r="AC234" s="11">
        <f t="shared" si="50"/>
        <v>0</v>
      </c>
      <c r="AD234" s="12" t="str">
        <f t="shared" si="50"/>
        <v>Perna</v>
      </c>
      <c r="AE234" s="11">
        <f t="shared" si="50"/>
        <v>0</v>
      </c>
      <c r="AF234" s="12" t="str">
        <f t="shared" si="50"/>
        <v>Abdominal</v>
      </c>
      <c r="AG234" s="11">
        <f t="shared" si="50"/>
        <v>0</v>
      </c>
    </row>
    <row r="235" spans="1:33" x14ac:dyDescent="0.25">
      <c r="A235" s="344"/>
      <c r="B235" s="11">
        <f t="shared" si="48"/>
        <v>0</v>
      </c>
      <c r="C235" s="11" t="str">
        <f t="shared" si="49"/>
        <v xml:space="preserve"> </v>
      </c>
      <c r="D235" s="11" t="str">
        <f t="shared" si="50"/>
        <v xml:space="preserve">Trapézio </v>
      </c>
      <c r="E235" s="11">
        <f t="shared" si="50"/>
        <v>0</v>
      </c>
      <c r="F235" s="11" t="str">
        <f t="shared" si="50"/>
        <v>Ombro (Cla/Acr)</v>
      </c>
      <c r="G235" s="11">
        <f t="shared" si="50"/>
        <v>0</v>
      </c>
      <c r="H235" s="12" t="str">
        <f t="shared" si="50"/>
        <v>Ombro (Esp)</v>
      </c>
      <c r="I235" s="11">
        <f t="shared" si="50"/>
        <v>0</v>
      </c>
      <c r="J235" s="12" t="str">
        <f t="shared" si="50"/>
        <v>Costa</v>
      </c>
      <c r="K235" s="11">
        <f t="shared" si="50"/>
        <v>0</v>
      </c>
      <c r="L235" s="12" t="str">
        <f t="shared" si="50"/>
        <v>Peito</v>
      </c>
      <c r="M235" s="11">
        <f t="shared" si="50"/>
        <v>0</v>
      </c>
      <c r="N235" s="12" t="str">
        <f t="shared" si="50"/>
        <v>Bíceps</v>
      </c>
      <c r="O235" s="11">
        <f t="shared" si="50"/>
        <v>0</v>
      </c>
      <c r="P235" s="12" t="str">
        <f t="shared" si="50"/>
        <v>Tríceps</v>
      </c>
      <c r="Q235" s="11">
        <f t="shared" si="50"/>
        <v>0</v>
      </c>
      <c r="R235" s="11" t="str">
        <f t="shared" si="50"/>
        <v>AnteBraço</v>
      </c>
      <c r="S235" s="11">
        <f t="shared" si="50"/>
        <v>0</v>
      </c>
      <c r="T235" s="11" t="str">
        <f t="shared" si="50"/>
        <v xml:space="preserve">Glúteo </v>
      </c>
      <c r="U235" s="11">
        <f t="shared" si="50"/>
        <v>0</v>
      </c>
      <c r="V235" s="12" t="str">
        <f t="shared" si="50"/>
        <v xml:space="preserve">Abdutor </v>
      </c>
      <c r="W235" s="11">
        <f t="shared" si="50"/>
        <v>0</v>
      </c>
      <c r="X235" s="12" t="str">
        <f t="shared" si="50"/>
        <v xml:space="preserve">Adutor </v>
      </c>
      <c r="Y235" s="11">
        <f t="shared" si="50"/>
        <v>0</v>
      </c>
      <c r="Z235" s="12" t="str">
        <f t="shared" si="50"/>
        <v>Coxa (Ant)</v>
      </c>
      <c r="AA235" s="11">
        <f t="shared" si="50"/>
        <v>0</v>
      </c>
      <c r="AB235" s="12" t="str">
        <f t="shared" si="50"/>
        <v>Coxa (Pos)</v>
      </c>
      <c r="AC235" s="11">
        <f t="shared" si="50"/>
        <v>0</v>
      </c>
      <c r="AD235" s="12" t="str">
        <f t="shared" si="50"/>
        <v>Perna</v>
      </c>
      <c r="AE235" s="11">
        <f t="shared" si="50"/>
        <v>0</v>
      </c>
      <c r="AF235" s="12" t="str">
        <f t="shared" si="50"/>
        <v>Abdominal</v>
      </c>
      <c r="AG235" s="11">
        <f t="shared" si="50"/>
        <v>0</v>
      </c>
    </row>
    <row r="236" spans="1:33" x14ac:dyDescent="0.25">
      <c r="A236" s="344"/>
      <c r="B236" s="11">
        <f t="shared" si="48"/>
        <v>0</v>
      </c>
      <c r="C236" s="11" t="str">
        <f t="shared" si="49"/>
        <v xml:space="preserve"> </v>
      </c>
      <c r="D236" s="11" t="str">
        <f t="shared" si="50"/>
        <v xml:space="preserve">Trapézio </v>
      </c>
      <c r="E236" s="11">
        <f t="shared" si="50"/>
        <v>0</v>
      </c>
      <c r="F236" s="11" t="str">
        <f t="shared" si="50"/>
        <v>Ombro (Cla/Acr)</v>
      </c>
      <c r="G236" s="11">
        <f t="shared" si="50"/>
        <v>0</v>
      </c>
      <c r="H236" s="12" t="str">
        <f t="shared" si="50"/>
        <v>Ombro (Esp)</v>
      </c>
      <c r="I236" s="11">
        <f t="shared" si="50"/>
        <v>0</v>
      </c>
      <c r="J236" s="12" t="str">
        <f t="shared" si="50"/>
        <v>Costa</v>
      </c>
      <c r="K236" s="11">
        <f t="shared" si="50"/>
        <v>0</v>
      </c>
      <c r="L236" s="12" t="str">
        <f t="shared" si="50"/>
        <v>Peito</v>
      </c>
      <c r="M236" s="11">
        <f t="shared" si="50"/>
        <v>0</v>
      </c>
      <c r="N236" s="12" t="str">
        <f t="shared" si="50"/>
        <v>Bíceps</v>
      </c>
      <c r="O236" s="11">
        <f t="shared" si="50"/>
        <v>0</v>
      </c>
      <c r="P236" s="12" t="str">
        <f t="shared" si="50"/>
        <v>Tríceps</v>
      </c>
      <c r="Q236" s="11">
        <f t="shared" si="50"/>
        <v>0</v>
      </c>
      <c r="R236" s="11" t="str">
        <f t="shared" si="50"/>
        <v>AnteBraço</v>
      </c>
      <c r="S236" s="11">
        <f t="shared" si="50"/>
        <v>0</v>
      </c>
      <c r="T236" s="11" t="str">
        <f t="shared" si="50"/>
        <v xml:space="preserve">Glúteo </v>
      </c>
      <c r="U236" s="11">
        <f t="shared" si="50"/>
        <v>0</v>
      </c>
      <c r="V236" s="12" t="str">
        <f t="shared" si="50"/>
        <v xml:space="preserve">Abdutor </v>
      </c>
      <c r="W236" s="11">
        <f t="shared" si="50"/>
        <v>0</v>
      </c>
      <c r="X236" s="12" t="str">
        <f t="shared" si="50"/>
        <v xml:space="preserve">Adutor </v>
      </c>
      <c r="Y236" s="11">
        <f t="shared" si="50"/>
        <v>0</v>
      </c>
      <c r="Z236" s="12" t="str">
        <f t="shared" si="50"/>
        <v>Coxa (Ant)</v>
      </c>
      <c r="AA236" s="11">
        <f t="shared" si="50"/>
        <v>0</v>
      </c>
      <c r="AB236" s="12" t="str">
        <f t="shared" si="50"/>
        <v>Coxa (Pos)</v>
      </c>
      <c r="AC236" s="11">
        <f t="shared" si="50"/>
        <v>0</v>
      </c>
      <c r="AD236" s="12" t="str">
        <f t="shared" si="50"/>
        <v>Perna</v>
      </c>
      <c r="AE236" s="11">
        <f t="shared" si="50"/>
        <v>0</v>
      </c>
      <c r="AF236" s="12" t="str">
        <f t="shared" si="50"/>
        <v>Abdominal</v>
      </c>
      <c r="AG236" s="11">
        <f t="shared" si="50"/>
        <v>0</v>
      </c>
    </row>
    <row r="237" spans="1:33" x14ac:dyDescent="0.25">
      <c r="A237" s="344"/>
      <c r="B237" s="11">
        <f t="shared" si="48"/>
        <v>0</v>
      </c>
      <c r="C237" s="11" t="str">
        <f t="shared" si="49"/>
        <v xml:space="preserve"> </v>
      </c>
      <c r="D237" s="11" t="str">
        <f t="shared" si="50"/>
        <v xml:space="preserve">Trapézio </v>
      </c>
      <c r="E237" s="11">
        <f t="shared" si="50"/>
        <v>0</v>
      </c>
      <c r="F237" s="11" t="str">
        <f t="shared" si="50"/>
        <v>Ombro (Cla/Acr)</v>
      </c>
      <c r="G237" s="11">
        <f t="shared" si="50"/>
        <v>0</v>
      </c>
      <c r="H237" s="12" t="str">
        <f t="shared" si="50"/>
        <v>Ombro (Esp)</v>
      </c>
      <c r="I237" s="11">
        <f t="shared" si="50"/>
        <v>0</v>
      </c>
      <c r="J237" s="12" t="str">
        <f t="shared" si="50"/>
        <v>Costa</v>
      </c>
      <c r="K237" s="11">
        <f t="shared" si="50"/>
        <v>0</v>
      </c>
      <c r="L237" s="12" t="str">
        <f t="shared" si="50"/>
        <v>Peito</v>
      </c>
      <c r="M237" s="11">
        <f t="shared" si="50"/>
        <v>0</v>
      </c>
      <c r="N237" s="12" t="str">
        <f t="shared" si="50"/>
        <v>Bíceps</v>
      </c>
      <c r="O237" s="11">
        <f t="shared" si="50"/>
        <v>0</v>
      </c>
      <c r="P237" s="12" t="str">
        <f t="shared" si="50"/>
        <v>Tríceps</v>
      </c>
      <c r="Q237" s="11">
        <f t="shared" si="50"/>
        <v>0</v>
      </c>
      <c r="R237" s="11" t="str">
        <f t="shared" si="50"/>
        <v>AnteBraço</v>
      </c>
      <c r="S237" s="11">
        <f t="shared" si="50"/>
        <v>0</v>
      </c>
      <c r="T237" s="11" t="str">
        <f t="shared" si="50"/>
        <v xml:space="preserve">Glúteo </v>
      </c>
      <c r="U237" s="11">
        <f t="shared" si="50"/>
        <v>0</v>
      </c>
      <c r="V237" s="12" t="str">
        <f t="shared" si="50"/>
        <v xml:space="preserve">Abdutor </v>
      </c>
      <c r="W237" s="11">
        <f t="shared" si="50"/>
        <v>0</v>
      </c>
      <c r="X237" s="12" t="str">
        <f t="shared" si="50"/>
        <v xml:space="preserve">Adutor </v>
      </c>
      <c r="Y237" s="11">
        <f t="shared" si="50"/>
        <v>0</v>
      </c>
      <c r="Z237" s="12" t="str">
        <f t="shared" si="50"/>
        <v>Coxa (Ant)</v>
      </c>
      <c r="AA237" s="11">
        <f t="shared" si="50"/>
        <v>0</v>
      </c>
      <c r="AB237" s="12" t="str">
        <f t="shared" si="50"/>
        <v>Coxa (Pos)</v>
      </c>
      <c r="AC237" s="11">
        <f t="shared" si="50"/>
        <v>0</v>
      </c>
      <c r="AD237" s="12" t="str">
        <f t="shared" si="50"/>
        <v>Perna</v>
      </c>
      <c r="AE237" s="11">
        <f t="shared" si="50"/>
        <v>0</v>
      </c>
      <c r="AF237" s="12" t="str">
        <f t="shared" si="50"/>
        <v>Abdominal</v>
      </c>
      <c r="AG237" s="11">
        <f t="shared" si="50"/>
        <v>0</v>
      </c>
    </row>
    <row r="238" spans="1:33" x14ac:dyDescent="0.25">
      <c r="A238" s="344"/>
      <c r="B238" s="11">
        <f t="shared" si="48"/>
        <v>0</v>
      </c>
      <c r="C238" s="11" t="str">
        <f t="shared" si="49"/>
        <v xml:space="preserve"> </v>
      </c>
      <c r="D238" s="11" t="str">
        <f t="shared" si="50"/>
        <v xml:space="preserve">Trapézio </v>
      </c>
      <c r="E238" s="11">
        <f t="shared" si="50"/>
        <v>0</v>
      </c>
      <c r="F238" s="11" t="str">
        <f t="shared" si="50"/>
        <v>Ombro (Cla/Acr)</v>
      </c>
      <c r="G238" s="11">
        <f t="shared" si="50"/>
        <v>0</v>
      </c>
      <c r="H238" s="12" t="str">
        <f t="shared" si="50"/>
        <v>Ombro (Esp)</v>
      </c>
      <c r="I238" s="11">
        <f t="shared" si="50"/>
        <v>0</v>
      </c>
      <c r="J238" s="12" t="str">
        <f t="shared" si="50"/>
        <v>Costa</v>
      </c>
      <c r="K238" s="11">
        <f t="shared" si="50"/>
        <v>0</v>
      </c>
      <c r="L238" s="12" t="str">
        <f t="shared" si="50"/>
        <v>Peito</v>
      </c>
      <c r="M238" s="11">
        <f t="shared" si="50"/>
        <v>0</v>
      </c>
      <c r="N238" s="12" t="str">
        <f t="shared" si="50"/>
        <v>Bíceps</v>
      </c>
      <c r="O238" s="11">
        <f t="shared" si="50"/>
        <v>0</v>
      </c>
      <c r="P238" s="12" t="str">
        <f t="shared" si="50"/>
        <v>Tríceps</v>
      </c>
      <c r="Q238" s="11">
        <f t="shared" si="50"/>
        <v>0</v>
      </c>
      <c r="R238" s="11" t="str">
        <f t="shared" si="50"/>
        <v>AnteBraço</v>
      </c>
      <c r="S238" s="11">
        <f t="shared" si="50"/>
        <v>0</v>
      </c>
      <c r="T238" s="11" t="str">
        <f t="shared" si="50"/>
        <v xml:space="preserve">Glúteo </v>
      </c>
      <c r="U238" s="11">
        <f t="shared" si="50"/>
        <v>0</v>
      </c>
      <c r="V238" s="12" t="str">
        <f t="shared" si="50"/>
        <v xml:space="preserve">Abdutor </v>
      </c>
      <c r="W238" s="11">
        <f t="shared" si="50"/>
        <v>0</v>
      </c>
      <c r="X238" s="12" t="str">
        <f t="shared" si="50"/>
        <v xml:space="preserve">Adutor </v>
      </c>
      <c r="Y238" s="11">
        <f t="shared" si="50"/>
        <v>0</v>
      </c>
      <c r="Z238" s="12" t="str">
        <f t="shared" si="50"/>
        <v>Coxa (Ant)</v>
      </c>
      <c r="AA238" s="11">
        <f t="shared" si="50"/>
        <v>0</v>
      </c>
      <c r="AB238" s="12" t="str">
        <f t="shared" si="50"/>
        <v>Coxa (Pos)</v>
      </c>
      <c r="AC238" s="11">
        <f t="shared" si="50"/>
        <v>0</v>
      </c>
      <c r="AD238" s="12" t="str">
        <f t="shared" si="50"/>
        <v>Perna</v>
      </c>
      <c r="AE238" s="11">
        <f t="shared" si="50"/>
        <v>0</v>
      </c>
      <c r="AF238" s="12" t="str">
        <f t="shared" si="50"/>
        <v>Abdominal</v>
      </c>
      <c r="AG238" s="11">
        <f t="shared" si="50"/>
        <v>0</v>
      </c>
    </row>
    <row r="239" spans="1:33" x14ac:dyDescent="0.25">
      <c r="A239" s="344"/>
      <c r="B239" s="11">
        <f t="shared" si="48"/>
        <v>0</v>
      </c>
      <c r="C239" s="11" t="str">
        <f t="shared" si="49"/>
        <v xml:space="preserve"> </v>
      </c>
      <c r="D239" s="11" t="str">
        <f t="shared" si="50"/>
        <v xml:space="preserve">Trapézio </v>
      </c>
      <c r="E239" s="11">
        <f t="shared" si="50"/>
        <v>0</v>
      </c>
      <c r="F239" s="11" t="str">
        <f t="shared" si="50"/>
        <v>Ombro (Cla/Acr)</v>
      </c>
      <c r="G239" s="11">
        <f t="shared" si="50"/>
        <v>0</v>
      </c>
      <c r="H239" s="12" t="str">
        <f t="shared" si="50"/>
        <v>Ombro (Esp)</v>
      </c>
      <c r="I239" s="11">
        <f t="shared" si="50"/>
        <v>0</v>
      </c>
      <c r="J239" s="12" t="str">
        <f t="shared" si="50"/>
        <v>Costa</v>
      </c>
      <c r="K239" s="11">
        <f t="shared" si="50"/>
        <v>0</v>
      </c>
      <c r="L239" s="12" t="str">
        <f t="shared" si="50"/>
        <v>Peito</v>
      </c>
      <c r="M239" s="11">
        <f t="shared" si="50"/>
        <v>0</v>
      </c>
      <c r="N239" s="12" t="str">
        <f t="shared" si="50"/>
        <v>Bíceps</v>
      </c>
      <c r="O239" s="11">
        <f t="shared" si="50"/>
        <v>0</v>
      </c>
      <c r="P239" s="12" t="str">
        <f t="shared" si="50"/>
        <v>Tríceps</v>
      </c>
      <c r="Q239" s="11">
        <f t="shared" si="50"/>
        <v>0</v>
      </c>
      <c r="R239" s="11" t="str">
        <f t="shared" si="50"/>
        <v>AnteBraço</v>
      </c>
      <c r="S239" s="11">
        <f t="shared" si="50"/>
        <v>0</v>
      </c>
      <c r="T239" s="11" t="str">
        <f t="shared" si="50"/>
        <v xml:space="preserve">Glúteo </v>
      </c>
      <c r="U239" s="11">
        <f t="shared" si="50"/>
        <v>0</v>
      </c>
      <c r="V239" s="12" t="str">
        <f t="shared" si="50"/>
        <v xml:space="preserve">Abdutor </v>
      </c>
      <c r="W239" s="11">
        <f t="shared" si="50"/>
        <v>0</v>
      </c>
      <c r="X239" s="12" t="str">
        <f t="shared" si="50"/>
        <v xml:space="preserve">Adutor </v>
      </c>
      <c r="Y239" s="11">
        <f t="shared" si="50"/>
        <v>0</v>
      </c>
      <c r="Z239" s="12" t="str">
        <f t="shared" si="50"/>
        <v>Coxa (Ant)</v>
      </c>
      <c r="AA239" s="11">
        <f t="shared" si="50"/>
        <v>0</v>
      </c>
      <c r="AB239" s="12" t="str">
        <f t="shared" si="50"/>
        <v>Coxa (Pos)</v>
      </c>
      <c r="AC239" s="11">
        <f t="shared" si="50"/>
        <v>0</v>
      </c>
      <c r="AD239" s="12" t="str">
        <f t="shared" si="50"/>
        <v>Perna</v>
      </c>
      <c r="AE239" s="11">
        <f t="shared" si="50"/>
        <v>0</v>
      </c>
      <c r="AF239" s="12" t="str">
        <f t="shared" si="50"/>
        <v>Abdominal</v>
      </c>
      <c r="AG239" s="11">
        <f t="shared" si="50"/>
        <v>0</v>
      </c>
    </row>
    <row r="240" spans="1:33" x14ac:dyDescent="0.25">
      <c r="A240" s="344"/>
      <c r="B240" s="11">
        <f t="shared" si="48"/>
        <v>0</v>
      </c>
      <c r="C240" s="11" t="str">
        <f t="shared" si="49"/>
        <v xml:space="preserve"> </v>
      </c>
      <c r="D240" s="11" t="str">
        <f t="shared" si="50"/>
        <v xml:space="preserve">Trapézio </v>
      </c>
      <c r="E240" s="11">
        <f t="shared" si="50"/>
        <v>0</v>
      </c>
      <c r="F240" s="11" t="str">
        <f t="shared" si="50"/>
        <v>Ombro (Cla/Acr)</v>
      </c>
      <c r="G240" s="11">
        <f t="shared" si="50"/>
        <v>0</v>
      </c>
      <c r="H240" s="12" t="str">
        <f t="shared" si="50"/>
        <v>Ombro (Esp)</v>
      </c>
      <c r="I240" s="11">
        <f t="shared" si="50"/>
        <v>0</v>
      </c>
      <c r="J240" s="12" t="str">
        <f t="shared" si="50"/>
        <v>Costa</v>
      </c>
      <c r="K240" s="11">
        <f t="shared" si="50"/>
        <v>0</v>
      </c>
      <c r="L240" s="12" t="str">
        <f t="shared" si="50"/>
        <v>Peito</v>
      </c>
      <c r="M240" s="11">
        <f t="shared" si="50"/>
        <v>0</v>
      </c>
      <c r="N240" s="12" t="str">
        <f t="shared" si="50"/>
        <v>Bíceps</v>
      </c>
      <c r="O240" s="11">
        <f t="shared" si="50"/>
        <v>0</v>
      </c>
      <c r="P240" s="12" t="str">
        <f t="shared" si="50"/>
        <v>Tríceps</v>
      </c>
      <c r="Q240" s="11">
        <f t="shared" si="50"/>
        <v>0</v>
      </c>
      <c r="R240" s="11" t="str">
        <f t="shared" si="50"/>
        <v>AnteBraço</v>
      </c>
      <c r="S240" s="11">
        <f t="shared" si="50"/>
        <v>0</v>
      </c>
      <c r="T240" s="11" t="str">
        <f t="shared" si="50"/>
        <v xml:space="preserve">Glúteo </v>
      </c>
      <c r="U240" s="11">
        <f t="shared" si="50"/>
        <v>0</v>
      </c>
      <c r="V240" s="12" t="str">
        <f t="shared" si="50"/>
        <v xml:space="preserve">Abdutor </v>
      </c>
      <c r="W240" s="11">
        <f t="shared" si="50"/>
        <v>0</v>
      </c>
      <c r="X240" s="12" t="str">
        <f t="shared" si="50"/>
        <v xml:space="preserve">Adutor </v>
      </c>
      <c r="Y240" s="11">
        <f t="shared" si="50"/>
        <v>0</v>
      </c>
      <c r="Z240" s="12" t="str">
        <f t="shared" si="50"/>
        <v>Coxa (Ant)</v>
      </c>
      <c r="AA240" s="11">
        <f t="shared" si="50"/>
        <v>0</v>
      </c>
      <c r="AB240" s="12" t="str">
        <f t="shared" si="50"/>
        <v>Coxa (Pos)</v>
      </c>
      <c r="AC240" s="11">
        <f t="shared" si="50"/>
        <v>0</v>
      </c>
      <c r="AD240" s="12" t="str">
        <f t="shared" si="50"/>
        <v>Perna</v>
      </c>
      <c r="AE240" s="11">
        <f t="shared" si="50"/>
        <v>0</v>
      </c>
      <c r="AF240" s="12" t="str">
        <f t="shared" si="50"/>
        <v>Abdominal</v>
      </c>
      <c r="AG240" s="11">
        <f t="shared" si="50"/>
        <v>0</v>
      </c>
    </row>
  </sheetData>
  <sheetProtection password="CE24" sheet="1" objects="1" scenarios="1"/>
  <protectedRanges>
    <protectedRange sqref="E24:E40 E44:E60 E64:E80 E84:E100 E104:E120 E124:E140 E144:E160 E164:E180 E184:E200 E204:E220 E224:E240 E4:E20" name="Intervalo1"/>
    <protectedRange sqref="G24:G40 G44:G60 G64:G80 G84:G100 G104:G120 G124:G140 G144:G160 G164:G180 G184:G200 G204:G220 G224:G240 G4:G20" name="Intervalo2"/>
    <protectedRange sqref="I24:I40 I44:I60 I64:I80 I84:I100 I104:I120 I124:I140 I144:I160 I164:I180 I184:I200 I204:I220 I224:I240 I4:I20" name="Intervalo3"/>
    <protectedRange sqref="K24:K40 K44:K60 K64:K80 K84:K100 K104:K120 K124:K140 K144:K160 K164:K180 K184:K200 K204:K220 K224:K240 K4:K20" name="Intervalo4_1"/>
    <protectedRange sqref="M24:M40 M44:M60 M64:M80 M84:M100 M104:M120 M124:M140 M144:M160 M164:M180 M184:M200 M204:M220 M224:M240 M4:M20" name="Intervalo5"/>
    <protectedRange sqref="O24:O40 O44:O60 O64:O80 O84:O100 O104:O120 O124:O140 O144:O160 O164:O180 O184:O200 O204:O220 O224:O240 O4:O20" name="Intervalo6"/>
    <protectedRange sqref="Q24:Q40 Q44:Q60 Q64:Q80 Q84:Q100 Q104:Q120 Q124:Q140 Q144:Q160 Q164:Q180 Q184:Q200 Q204:Q220 Q224:Q240 Q4:Q20" name="Intervalo7"/>
    <protectedRange sqref="S24:S40 S44:S60 S64:S80 S84:S100 S104:S120 S124:S140 S144:S160 S164:S180 S184:S200 S204:S220 S224:S240 S4:S20" name="Intervalo8"/>
    <protectedRange sqref="U24:U40 U44:U60 U64:U80 U84:U100 U104:U120 U124:U140 U144:U160 U164:U180 U184:U200 U204:U220 U224:U240 U4:U20" name="Intervalo9"/>
    <protectedRange sqref="W24:W40 W44:W60 W64:W80 W84:W100 W104:W120 W124:W140 W144:W160 W164:W180 W184:W200 W204:W220 W224:W240 W4:W20" name="Intervalo10"/>
    <protectedRange sqref="Y24:Y40 Y44:Y60 Y64:Y80 Y84:Y100 Y104:Y120 Y124:Y140 Y144:Y160 Y164:Y180 Y184:Y200 Y204:Y220 Y224:Y240 Y4:Y20" name="Intervalo11"/>
    <protectedRange sqref="AA4:AA20 AA24:AA40 AA44:AA60 AA64:AA80 AA84:AA100 AA104:AA120 AA124:AA140 AA144:AA160 AA164:AA180 AA184:AA200 AA204:AA220 AA224:AA240" name="Intervalo12"/>
    <protectedRange sqref="AC24:AC40 AC44:AC60 AC64:AC80 AC84:AC100 AC104:AC120 AC124:AC140 AC144:AC160 AC164:AC180 AC184:AC200 AC204:AC220 AC224:AC240 AC4:AC20" name="Intervalo13"/>
    <protectedRange sqref="AE24:AE40 AE44:AE60 AE64:AE80 AE84:AE100 AE104:AE120 AE124:AE140 AE144:AE160 AE164:AE180 AE184:AE200 AE204:AE220 AE224:AE240 AE4:AE20" name="Intervalo14"/>
    <protectedRange sqref="AG24:AG40 AG44:AG60 AG64:AG80 AG84:AG100 AG104:AG120 AG124:AG140 AG144:AG160 AG164:AG180 AG184:AG200 AG204:AG220 AG224:AG240 AG4:AG20" name="Intervalo15"/>
  </protectedRanges>
  <mergeCells count="205">
    <mergeCell ref="AB222:AC222"/>
    <mergeCell ref="AD222:AE222"/>
    <mergeCell ref="AF222:AG222"/>
    <mergeCell ref="B223:C223"/>
    <mergeCell ref="A224:A240"/>
    <mergeCell ref="P222:Q222"/>
    <mergeCell ref="R222:S222"/>
    <mergeCell ref="T222:U222"/>
    <mergeCell ref="V222:W222"/>
    <mergeCell ref="X222:Y222"/>
    <mergeCell ref="Z222:AA222"/>
    <mergeCell ref="D222:E222"/>
    <mergeCell ref="F222:G222"/>
    <mergeCell ref="H222:I222"/>
    <mergeCell ref="J222:K222"/>
    <mergeCell ref="L222:M222"/>
    <mergeCell ref="N222:O222"/>
    <mergeCell ref="AD202:AE202"/>
    <mergeCell ref="AF202:AG202"/>
    <mergeCell ref="B203:C203"/>
    <mergeCell ref="A204:A220"/>
    <mergeCell ref="N202:O202"/>
    <mergeCell ref="P202:Q202"/>
    <mergeCell ref="R202:S202"/>
    <mergeCell ref="T202:U202"/>
    <mergeCell ref="V202:W202"/>
    <mergeCell ref="X202:Y202"/>
    <mergeCell ref="AB182:AC182"/>
    <mergeCell ref="AD182:AE182"/>
    <mergeCell ref="AF182:AG182"/>
    <mergeCell ref="B183:C183"/>
    <mergeCell ref="A184:A200"/>
    <mergeCell ref="D202:E202"/>
    <mergeCell ref="F202:G202"/>
    <mergeCell ref="H202:I202"/>
    <mergeCell ref="J202:K202"/>
    <mergeCell ref="L202:M202"/>
    <mergeCell ref="P182:Q182"/>
    <mergeCell ref="R182:S182"/>
    <mergeCell ref="T182:U182"/>
    <mergeCell ref="V182:W182"/>
    <mergeCell ref="X182:Y182"/>
    <mergeCell ref="Z182:AA182"/>
    <mergeCell ref="D182:E182"/>
    <mergeCell ref="F182:G182"/>
    <mergeCell ref="H182:I182"/>
    <mergeCell ref="J182:K182"/>
    <mergeCell ref="L182:M182"/>
    <mergeCell ref="N182:O182"/>
    <mergeCell ref="Z202:AA202"/>
    <mergeCell ref="AB202:AC202"/>
    <mergeCell ref="AD162:AE162"/>
    <mergeCell ref="AF162:AG162"/>
    <mergeCell ref="B163:C163"/>
    <mergeCell ref="A164:A180"/>
    <mergeCell ref="N162:O162"/>
    <mergeCell ref="P162:Q162"/>
    <mergeCell ref="R162:S162"/>
    <mergeCell ref="T162:U162"/>
    <mergeCell ref="V162:W162"/>
    <mergeCell ref="X162:Y162"/>
    <mergeCell ref="AB142:AC142"/>
    <mergeCell ref="AD142:AE142"/>
    <mergeCell ref="AF142:AG142"/>
    <mergeCell ref="B143:C143"/>
    <mergeCell ref="A144:A160"/>
    <mergeCell ref="D162:E162"/>
    <mergeCell ref="F162:G162"/>
    <mergeCell ref="H162:I162"/>
    <mergeCell ref="J162:K162"/>
    <mergeCell ref="L162:M162"/>
    <mergeCell ref="P142:Q142"/>
    <mergeCell ref="R142:S142"/>
    <mergeCell ref="T142:U142"/>
    <mergeCell ref="V142:W142"/>
    <mergeCell ref="X142:Y142"/>
    <mergeCell ref="Z142:AA142"/>
    <mergeCell ref="D142:E142"/>
    <mergeCell ref="F142:G142"/>
    <mergeCell ref="H142:I142"/>
    <mergeCell ref="J142:K142"/>
    <mergeCell ref="L142:M142"/>
    <mergeCell ref="N142:O142"/>
    <mergeCell ref="Z162:AA162"/>
    <mergeCell ref="AB162:AC162"/>
    <mergeCell ref="AD122:AE122"/>
    <mergeCell ref="AF122:AG122"/>
    <mergeCell ref="B123:C123"/>
    <mergeCell ref="A124:A140"/>
    <mergeCell ref="N122:O122"/>
    <mergeCell ref="P122:Q122"/>
    <mergeCell ref="R122:S122"/>
    <mergeCell ref="T122:U122"/>
    <mergeCell ref="V122:W122"/>
    <mergeCell ref="X122:Y122"/>
    <mergeCell ref="AB102:AC102"/>
    <mergeCell ref="AD102:AE102"/>
    <mergeCell ref="AF102:AG102"/>
    <mergeCell ref="B103:C103"/>
    <mergeCell ref="A104:A120"/>
    <mergeCell ref="D122:E122"/>
    <mergeCell ref="F122:G122"/>
    <mergeCell ref="H122:I122"/>
    <mergeCell ref="J122:K122"/>
    <mergeCell ref="L122:M122"/>
    <mergeCell ref="P102:Q102"/>
    <mergeCell ref="R102:S102"/>
    <mergeCell ref="T102:U102"/>
    <mergeCell ref="V102:W102"/>
    <mergeCell ref="X102:Y102"/>
    <mergeCell ref="Z102:AA102"/>
    <mergeCell ref="D102:E102"/>
    <mergeCell ref="F102:G102"/>
    <mergeCell ref="H102:I102"/>
    <mergeCell ref="J102:K102"/>
    <mergeCell ref="L102:M102"/>
    <mergeCell ref="N102:O102"/>
    <mergeCell ref="Z122:AA122"/>
    <mergeCell ref="AB122:AC122"/>
    <mergeCell ref="AD82:AE82"/>
    <mergeCell ref="AF82:AG82"/>
    <mergeCell ref="B83:C83"/>
    <mergeCell ref="A84:A100"/>
    <mergeCell ref="N82:O82"/>
    <mergeCell ref="P82:Q82"/>
    <mergeCell ref="R82:S82"/>
    <mergeCell ref="T82:U82"/>
    <mergeCell ref="V82:W82"/>
    <mergeCell ref="X82:Y82"/>
    <mergeCell ref="AB62:AC62"/>
    <mergeCell ref="AD62:AE62"/>
    <mergeCell ref="AF62:AG62"/>
    <mergeCell ref="B63:C63"/>
    <mergeCell ref="A64:A80"/>
    <mergeCell ref="D82:E82"/>
    <mergeCell ref="F82:G82"/>
    <mergeCell ref="H82:I82"/>
    <mergeCell ref="J82:K82"/>
    <mergeCell ref="L82:M82"/>
    <mergeCell ref="P62:Q62"/>
    <mergeCell ref="R62:S62"/>
    <mergeCell ref="T62:U62"/>
    <mergeCell ref="V62:W62"/>
    <mergeCell ref="X62:Y62"/>
    <mergeCell ref="Z62:AA62"/>
    <mergeCell ref="D62:E62"/>
    <mergeCell ref="F62:G62"/>
    <mergeCell ref="H62:I62"/>
    <mergeCell ref="J62:K62"/>
    <mergeCell ref="L62:M62"/>
    <mergeCell ref="N62:O62"/>
    <mergeCell ref="Z82:AA82"/>
    <mergeCell ref="AB82:AC82"/>
    <mergeCell ref="AD42:AE42"/>
    <mergeCell ref="AF42:AG42"/>
    <mergeCell ref="B43:C43"/>
    <mergeCell ref="A44:A60"/>
    <mergeCell ref="N42:O42"/>
    <mergeCell ref="P42:Q42"/>
    <mergeCell ref="R42:S42"/>
    <mergeCell ref="T42:U42"/>
    <mergeCell ref="V42:W42"/>
    <mergeCell ref="X42:Y42"/>
    <mergeCell ref="A24:A40"/>
    <mergeCell ref="D42:E42"/>
    <mergeCell ref="F42:G42"/>
    <mergeCell ref="H42:I42"/>
    <mergeCell ref="J42:K42"/>
    <mergeCell ref="L42:M42"/>
    <mergeCell ref="X22:Y22"/>
    <mergeCell ref="Z22:AA22"/>
    <mergeCell ref="AB22:AC22"/>
    <mergeCell ref="Z42:AA42"/>
    <mergeCell ref="AB42:AC42"/>
    <mergeCell ref="AD22:AE22"/>
    <mergeCell ref="AF22:AG22"/>
    <mergeCell ref="B23:C23"/>
    <mergeCell ref="L22:M22"/>
    <mergeCell ref="N22:O22"/>
    <mergeCell ref="P22:Q22"/>
    <mergeCell ref="R22:S22"/>
    <mergeCell ref="T22:U22"/>
    <mergeCell ref="V22:W22"/>
    <mergeCell ref="B3:C3"/>
    <mergeCell ref="A4:A20"/>
    <mergeCell ref="D22:E22"/>
    <mergeCell ref="F22:G22"/>
    <mergeCell ref="H22:I22"/>
    <mergeCell ref="J22:K22"/>
    <mergeCell ref="V2:W2"/>
    <mergeCell ref="X2:Y2"/>
    <mergeCell ref="Z2:AA2"/>
    <mergeCell ref="AB2:AC2"/>
    <mergeCell ref="AD2:AE2"/>
    <mergeCell ref="AF2:AG2"/>
    <mergeCell ref="A1:AG1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opLeftCell="A3" workbookViewId="0">
      <selection activeCell="B3" sqref="B3:C3"/>
    </sheetView>
  </sheetViews>
  <sheetFormatPr defaultRowHeight="15" x14ac:dyDescent="0.25"/>
  <sheetData>
    <row r="2" spans="1:9" x14ac:dyDescent="0.25">
      <c r="A2" s="11" t="s">
        <v>40</v>
      </c>
      <c r="B2" s="11" t="s">
        <v>107</v>
      </c>
      <c r="C2" s="11"/>
      <c r="D2" s="341" t="str">
        <f>Cárdio!B3</f>
        <v>Bicicleta Ergométrica</v>
      </c>
      <c r="E2" s="341"/>
      <c r="F2" s="341" t="str">
        <f>Cárdio!D3</f>
        <v>Esteira</v>
      </c>
      <c r="G2" s="341"/>
      <c r="H2" s="341" t="str">
        <f>Cárdio!F3</f>
        <v>Elíptico</v>
      </c>
      <c r="I2" s="341"/>
    </row>
    <row r="3" spans="1:9" x14ac:dyDescent="0.25">
      <c r="A3" s="11"/>
      <c r="B3" s="343">
        <f>Planilha!D227</f>
        <v>0</v>
      </c>
      <c r="C3" s="343"/>
      <c r="D3" s="154"/>
      <c r="E3" s="154"/>
      <c r="F3" s="154"/>
      <c r="G3" s="154"/>
      <c r="H3" s="154"/>
      <c r="I3" s="154"/>
    </row>
    <row r="4" spans="1:9" x14ac:dyDescent="0.25">
      <c r="A4" s="344">
        <v>1</v>
      </c>
      <c r="B4" s="11">
        <f>B3</f>
        <v>0</v>
      </c>
      <c r="C4" s="11" t="b">
        <f t="shared" ref="C4:C10" si="0">IF(AND(B4=D4),E4,IF(AND(B4=F4),G4,IF(AND(B4=H4),I4)))</f>
        <v>0</v>
      </c>
      <c r="D4" s="11" t="str">
        <f>Cárdio!B4</f>
        <v>Bicicleta Ergométrica</v>
      </c>
      <c r="E4" s="11">
        <f>Cárdio!C4</f>
        <v>0</v>
      </c>
      <c r="F4" s="11" t="str">
        <f>Cárdio!D4</f>
        <v>Esteira</v>
      </c>
      <c r="G4" s="11">
        <f>Cárdio!E4</f>
        <v>0</v>
      </c>
      <c r="H4" s="12" t="str">
        <f>Cárdio!F4</f>
        <v>Elíptico</v>
      </c>
      <c r="I4" s="11">
        <f>Cárdio!G4</f>
        <v>0</v>
      </c>
    </row>
    <row r="5" spans="1:9" x14ac:dyDescent="0.25">
      <c r="A5" s="344"/>
      <c r="B5" s="11">
        <f t="shared" ref="B5:B10" si="1">B4</f>
        <v>0</v>
      </c>
      <c r="C5" s="11" t="b">
        <f t="shared" si="0"/>
        <v>0</v>
      </c>
      <c r="D5" s="11" t="str">
        <f>Cárdio!B5</f>
        <v>Bicicleta Ergométrica</v>
      </c>
      <c r="E5" s="11">
        <f>Cárdio!C5</f>
        <v>0</v>
      </c>
      <c r="F5" s="11" t="str">
        <f>Cárdio!D5</f>
        <v>Esteira</v>
      </c>
      <c r="G5" s="11">
        <f>Cárdio!E5</f>
        <v>0</v>
      </c>
      <c r="H5" s="12" t="str">
        <f>Cárdio!F5</f>
        <v>Elíptico</v>
      </c>
      <c r="I5" s="11">
        <f>Cárdio!G5</f>
        <v>0</v>
      </c>
    </row>
    <row r="6" spans="1:9" x14ac:dyDescent="0.25">
      <c r="A6" s="344"/>
      <c r="B6" s="11">
        <f t="shared" si="1"/>
        <v>0</v>
      </c>
      <c r="C6" s="11" t="b">
        <f t="shared" si="0"/>
        <v>0</v>
      </c>
      <c r="D6" s="11" t="str">
        <f>Cárdio!B6</f>
        <v>Bicicleta Ergométrica</v>
      </c>
      <c r="E6" s="11">
        <f>Cárdio!C6</f>
        <v>0</v>
      </c>
      <c r="F6" s="11" t="str">
        <f>Cárdio!D6</f>
        <v>Esteira</v>
      </c>
      <c r="G6" s="11">
        <f>Cárdio!E6</f>
        <v>0</v>
      </c>
      <c r="H6" s="12" t="str">
        <f>Cárdio!F6</f>
        <v>Elíptico</v>
      </c>
      <c r="I6" s="11">
        <f>Cárdio!G6</f>
        <v>0</v>
      </c>
    </row>
    <row r="7" spans="1:9" x14ac:dyDescent="0.25">
      <c r="A7" s="344"/>
      <c r="B7" s="11">
        <f t="shared" si="1"/>
        <v>0</v>
      </c>
      <c r="C7" s="11" t="b">
        <f t="shared" si="0"/>
        <v>0</v>
      </c>
      <c r="D7" s="11" t="str">
        <f>Cárdio!B7</f>
        <v>Bicicleta Ergométrica</v>
      </c>
      <c r="E7" s="11">
        <f>Cárdio!C7</f>
        <v>0</v>
      </c>
      <c r="F7" s="11" t="str">
        <f>Cárdio!D7</f>
        <v>Esteira</v>
      </c>
      <c r="G7" s="11">
        <f>Cárdio!E7</f>
        <v>0</v>
      </c>
      <c r="H7" s="12" t="str">
        <f>Cárdio!F7</f>
        <v>Elíptico</v>
      </c>
      <c r="I7" s="11">
        <f>Cárdio!G7</f>
        <v>0</v>
      </c>
    </row>
    <row r="8" spans="1:9" x14ac:dyDescent="0.25">
      <c r="A8" s="344"/>
      <c r="B8" s="11">
        <f t="shared" si="1"/>
        <v>0</v>
      </c>
      <c r="C8" s="11" t="b">
        <f t="shared" si="0"/>
        <v>0</v>
      </c>
      <c r="D8" s="11" t="str">
        <f>Cárdio!B8</f>
        <v>Bicicleta Ergométrica</v>
      </c>
      <c r="E8" s="11">
        <f>Cárdio!C8</f>
        <v>0</v>
      </c>
      <c r="F8" s="11" t="str">
        <f>Cárdio!D8</f>
        <v>Esteira</v>
      </c>
      <c r="G8" s="11">
        <f>Cárdio!E8</f>
        <v>0</v>
      </c>
      <c r="H8" s="12" t="str">
        <f>Cárdio!F8</f>
        <v>Elíptico</v>
      </c>
      <c r="I8" s="11">
        <f>Cárdio!G8</f>
        <v>0</v>
      </c>
    </row>
    <row r="9" spans="1:9" x14ac:dyDescent="0.25">
      <c r="A9" s="344"/>
      <c r="B9" s="11">
        <f t="shared" si="1"/>
        <v>0</v>
      </c>
      <c r="C9" s="11" t="b">
        <f t="shared" si="0"/>
        <v>0</v>
      </c>
      <c r="D9" s="11" t="str">
        <f>Cárdio!B9</f>
        <v>Bicicleta Ergométrica</v>
      </c>
      <c r="E9" s="11">
        <f>Cárdio!C9</f>
        <v>0</v>
      </c>
      <c r="F9" s="11" t="str">
        <f>Cárdio!D9</f>
        <v>Esteira</v>
      </c>
      <c r="G9" s="11">
        <f>Cárdio!E9</f>
        <v>0</v>
      </c>
      <c r="H9" s="12" t="str">
        <f>Cárdio!F9</f>
        <v>Elíptico</v>
      </c>
      <c r="I9" s="11">
        <f>Cárdio!G9</f>
        <v>0</v>
      </c>
    </row>
    <row r="10" spans="1:9" x14ac:dyDescent="0.25">
      <c r="A10" s="344"/>
      <c r="B10" s="11">
        <f t="shared" si="1"/>
        <v>0</v>
      </c>
      <c r="C10" s="11" t="b">
        <f t="shared" si="0"/>
        <v>0</v>
      </c>
      <c r="D10" s="11" t="str">
        <f>Cárdio!B10</f>
        <v>Bicicleta Ergométrica</v>
      </c>
      <c r="E10" s="11">
        <f>Cárdio!C10</f>
        <v>0</v>
      </c>
      <c r="F10" s="11" t="str">
        <f>Cárdio!D10</f>
        <v>Esteira</v>
      </c>
      <c r="G10" s="11">
        <f>Cárdio!E10</f>
        <v>0</v>
      </c>
      <c r="H10" s="12" t="str">
        <f>Cárdio!F10</f>
        <v>Elíptico</v>
      </c>
      <c r="I10" s="11">
        <f>Cárdio!G10</f>
        <v>0</v>
      </c>
    </row>
    <row r="11" spans="1:9" ht="36" x14ac:dyDescent="0.25">
      <c r="A11" s="155"/>
      <c r="B11" s="11"/>
      <c r="C11" s="11"/>
      <c r="D11" s="11"/>
      <c r="E11" s="11"/>
      <c r="F11" s="11"/>
      <c r="G11" s="11"/>
      <c r="H11" s="11"/>
      <c r="I11" s="11"/>
    </row>
    <row r="12" spans="1:9" x14ac:dyDescent="0.25">
      <c r="A12" s="11" t="s">
        <v>40</v>
      </c>
      <c r="B12" s="11" t="s">
        <v>41</v>
      </c>
      <c r="C12" s="11"/>
      <c r="D12" s="341" t="str">
        <f>D2</f>
        <v>Bicicleta Ergométrica</v>
      </c>
      <c r="E12" s="341"/>
      <c r="F12" s="341" t="str">
        <f>F2</f>
        <v>Esteira</v>
      </c>
      <c r="G12" s="341"/>
      <c r="H12" s="341" t="str">
        <f>H2</f>
        <v>Elíptico</v>
      </c>
      <c r="I12" s="341"/>
    </row>
    <row r="13" spans="1:9" x14ac:dyDescent="0.25">
      <c r="A13" s="11"/>
      <c r="B13" s="343">
        <f>Planilha!D228</f>
        <v>0</v>
      </c>
      <c r="C13" s="343"/>
      <c r="D13" s="154"/>
      <c r="E13" s="154"/>
      <c r="F13" s="154"/>
      <c r="G13" s="154"/>
      <c r="H13" s="154"/>
      <c r="I13" s="154"/>
    </row>
    <row r="14" spans="1:9" x14ac:dyDescent="0.25">
      <c r="A14" s="344">
        <v>2</v>
      </c>
      <c r="B14" s="11">
        <f>B13</f>
        <v>0</v>
      </c>
      <c r="C14" s="11" t="b">
        <f>IF(AND(B14=D14),E14,IF(AND(B14=F14),G14,IF(AND(B14=H14),I14)))</f>
        <v>0</v>
      </c>
      <c r="D14" s="11" t="str">
        <f t="shared" ref="D14:I20" si="2">D4</f>
        <v>Bicicleta Ergométrica</v>
      </c>
      <c r="E14" s="11">
        <f t="shared" si="2"/>
        <v>0</v>
      </c>
      <c r="F14" s="11" t="str">
        <f t="shared" si="2"/>
        <v>Esteira</v>
      </c>
      <c r="G14" s="11">
        <f t="shared" si="2"/>
        <v>0</v>
      </c>
      <c r="H14" s="12" t="str">
        <f t="shared" si="2"/>
        <v>Elíptico</v>
      </c>
      <c r="I14" s="11">
        <f t="shared" si="2"/>
        <v>0</v>
      </c>
    </row>
    <row r="15" spans="1:9" x14ac:dyDescent="0.25">
      <c r="A15" s="344"/>
      <c r="B15" s="11">
        <f t="shared" ref="B15:B20" si="3">B14</f>
        <v>0</v>
      </c>
      <c r="C15" s="11" t="b">
        <f t="shared" ref="C15:C20" si="4">IF(AND(B15=D15),E15,IF(AND(B15=F15),G15,IF(AND(B15=H15),I15)))</f>
        <v>0</v>
      </c>
      <c r="D15" s="11" t="str">
        <f t="shared" si="2"/>
        <v>Bicicleta Ergométrica</v>
      </c>
      <c r="E15" s="11">
        <f t="shared" si="2"/>
        <v>0</v>
      </c>
      <c r="F15" s="11" t="str">
        <f t="shared" si="2"/>
        <v>Esteira</v>
      </c>
      <c r="G15" s="11">
        <f t="shared" si="2"/>
        <v>0</v>
      </c>
      <c r="H15" s="12" t="str">
        <f t="shared" si="2"/>
        <v>Elíptico</v>
      </c>
      <c r="I15" s="11">
        <f t="shared" si="2"/>
        <v>0</v>
      </c>
    </row>
    <row r="16" spans="1:9" x14ac:dyDescent="0.25">
      <c r="A16" s="344"/>
      <c r="B16" s="11">
        <f t="shared" si="3"/>
        <v>0</v>
      </c>
      <c r="C16" s="11" t="b">
        <f t="shared" si="4"/>
        <v>0</v>
      </c>
      <c r="D16" s="11" t="str">
        <f t="shared" si="2"/>
        <v>Bicicleta Ergométrica</v>
      </c>
      <c r="E16" s="11">
        <f t="shared" si="2"/>
        <v>0</v>
      </c>
      <c r="F16" s="11" t="str">
        <f t="shared" si="2"/>
        <v>Esteira</v>
      </c>
      <c r="G16" s="11">
        <f t="shared" si="2"/>
        <v>0</v>
      </c>
      <c r="H16" s="12" t="str">
        <f t="shared" si="2"/>
        <v>Elíptico</v>
      </c>
      <c r="I16" s="11">
        <f t="shared" si="2"/>
        <v>0</v>
      </c>
    </row>
    <row r="17" spans="1:9" x14ac:dyDescent="0.25">
      <c r="A17" s="344"/>
      <c r="B17" s="11">
        <f t="shared" si="3"/>
        <v>0</v>
      </c>
      <c r="C17" s="11" t="b">
        <f t="shared" si="4"/>
        <v>0</v>
      </c>
      <c r="D17" s="11" t="str">
        <f t="shared" si="2"/>
        <v>Bicicleta Ergométrica</v>
      </c>
      <c r="E17" s="11">
        <f t="shared" si="2"/>
        <v>0</v>
      </c>
      <c r="F17" s="11" t="str">
        <f t="shared" si="2"/>
        <v>Esteira</v>
      </c>
      <c r="G17" s="11">
        <f t="shared" si="2"/>
        <v>0</v>
      </c>
      <c r="H17" s="12" t="str">
        <f t="shared" si="2"/>
        <v>Elíptico</v>
      </c>
      <c r="I17" s="11">
        <f t="shared" si="2"/>
        <v>0</v>
      </c>
    </row>
    <row r="18" spans="1:9" x14ac:dyDescent="0.25">
      <c r="A18" s="344"/>
      <c r="B18" s="11">
        <f t="shared" si="3"/>
        <v>0</v>
      </c>
      <c r="C18" s="11" t="b">
        <f t="shared" si="4"/>
        <v>0</v>
      </c>
      <c r="D18" s="11" t="str">
        <f t="shared" si="2"/>
        <v>Bicicleta Ergométrica</v>
      </c>
      <c r="E18" s="11">
        <f t="shared" si="2"/>
        <v>0</v>
      </c>
      <c r="F18" s="11" t="str">
        <f t="shared" si="2"/>
        <v>Esteira</v>
      </c>
      <c r="G18" s="11">
        <f t="shared" si="2"/>
        <v>0</v>
      </c>
      <c r="H18" s="12" t="str">
        <f t="shared" si="2"/>
        <v>Elíptico</v>
      </c>
      <c r="I18" s="11">
        <f t="shared" si="2"/>
        <v>0</v>
      </c>
    </row>
    <row r="19" spans="1:9" x14ac:dyDescent="0.25">
      <c r="A19" s="344"/>
      <c r="B19" s="11">
        <f t="shared" si="3"/>
        <v>0</v>
      </c>
      <c r="C19" s="11" t="b">
        <f t="shared" si="4"/>
        <v>0</v>
      </c>
      <c r="D19" s="11" t="str">
        <f t="shared" si="2"/>
        <v>Bicicleta Ergométrica</v>
      </c>
      <c r="E19" s="11">
        <f t="shared" si="2"/>
        <v>0</v>
      </c>
      <c r="F19" s="11" t="str">
        <f t="shared" si="2"/>
        <v>Esteira</v>
      </c>
      <c r="G19" s="11">
        <f t="shared" si="2"/>
        <v>0</v>
      </c>
      <c r="H19" s="12" t="str">
        <f t="shared" si="2"/>
        <v>Elíptico</v>
      </c>
      <c r="I19" s="11">
        <f t="shared" si="2"/>
        <v>0</v>
      </c>
    </row>
    <row r="20" spans="1:9" x14ac:dyDescent="0.25">
      <c r="A20" s="344"/>
      <c r="B20" s="11">
        <f t="shared" si="3"/>
        <v>0</v>
      </c>
      <c r="C20" s="11" t="b">
        <f t="shared" si="4"/>
        <v>0</v>
      </c>
      <c r="D20" s="11" t="str">
        <f t="shared" si="2"/>
        <v>Bicicleta Ergométrica</v>
      </c>
      <c r="E20" s="11">
        <f t="shared" si="2"/>
        <v>0</v>
      </c>
      <c r="F20" s="11" t="str">
        <f t="shared" si="2"/>
        <v>Esteira</v>
      </c>
      <c r="G20" s="11">
        <f t="shared" si="2"/>
        <v>0</v>
      </c>
      <c r="H20" s="12" t="str">
        <f t="shared" si="2"/>
        <v>Elíptico</v>
      </c>
      <c r="I20" s="11">
        <f t="shared" si="2"/>
        <v>0</v>
      </c>
    </row>
    <row r="21" spans="1:9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A22" s="11" t="s">
        <v>40</v>
      </c>
      <c r="B22" s="11" t="s">
        <v>41</v>
      </c>
      <c r="C22" s="11"/>
      <c r="D22" s="341" t="str">
        <f>D12</f>
        <v>Bicicleta Ergométrica</v>
      </c>
      <c r="E22" s="341"/>
      <c r="F22" s="341" t="str">
        <f>F12</f>
        <v>Esteira</v>
      </c>
      <c r="G22" s="341"/>
      <c r="H22" s="341" t="str">
        <f>H12</f>
        <v>Elíptico</v>
      </c>
      <c r="I22" s="341"/>
    </row>
    <row r="23" spans="1:9" x14ac:dyDescent="0.25">
      <c r="A23" s="11"/>
      <c r="B23" s="343">
        <f>Planilha!D229</f>
        <v>0</v>
      </c>
      <c r="C23" s="343"/>
      <c r="D23" s="154"/>
      <c r="E23" s="154"/>
      <c r="F23" s="154"/>
      <c r="G23" s="154"/>
      <c r="H23" s="154"/>
      <c r="I23" s="154"/>
    </row>
    <row r="24" spans="1:9" x14ac:dyDescent="0.25">
      <c r="A24" s="344">
        <v>3</v>
      </c>
      <c r="B24" s="11">
        <f>B23</f>
        <v>0</v>
      </c>
      <c r="C24" s="11" t="b">
        <f>IF(AND(B24=D24),E24,IF(AND(B24=F24),G24,IF(AND(B24=H24),I24)))</f>
        <v>0</v>
      </c>
      <c r="D24" s="11" t="str">
        <f t="shared" ref="D24:I30" si="5">D14</f>
        <v>Bicicleta Ergométrica</v>
      </c>
      <c r="E24" s="11">
        <f t="shared" si="5"/>
        <v>0</v>
      </c>
      <c r="F24" s="11" t="str">
        <f t="shared" si="5"/>
        <v>Esteira</v>
      </c>
      <c r="G24" s="11">
        <f t="shared" si="5"/>
        <v>0</v>
      </c>
      <c r="H24" s="12" t="str">
        <f t="shared" si="5"/>
        <v>Elíptico</v>
      </c>
      <c r="I24" s="11">
        <f t="shared" si="5"/>
        <v>0</v>
      </c>
    </row>
    <row r="25" spans="1:9" x14ac:dyDescent="0.25">
      <c r="A25" s="344"/>
      <c r="B25" s="11">
        <f t="shared" ref="B25:B30" si="6">B24</f>
        <v>0</v>
      </c>
      <c r="C25" s="11" t="b">
        <f t="shared" ref="C25:C30" si="7">IF(AND(B25=D25),E25,IF(AND(B25=F25),G25,IF(AND(B25=H25),I25)))</f>
        <v>0</v>
      </c>
      <c r="D25" s="11" t="str">
        <f t="shared" si="5"/>
        <v>Bicicleta Ergométrica</v>
      </c>
      <c r="E25" s="11">
        <f t="shared" si="5"/>
        <v>0</v>
      </c>
      <c r="F25" s="11" t="str">
        <f t="shared" si="5"/>
        <v>Esteira</v>
      </c>
      <c r="G25" s="11">
        <f t="shared" si="5"/>
        <v>0</v>
      </c>
      <c r="H25" s="12" t="str">
        <f t="shared" si="5"/>
        <v>Elíptico</v>
      </c>
      <c r="I25" s="11">
        <f t="shared" si="5"/>
        <v>0</v>
      </c>
    </row>
    <row r="26" spans="1:9" x14ac:dyDescent="0.25">
      <c r="A26" s="344"/>
      <c r="B26" s="11">
        <f t="shared" si="6"/>
        <v>0</v>
      </c>
      <c r="C26" s="11" t="b">
        <f t="shared" si="7"/>
        <v>0</v>
      </c>
      <c r="D26" s="11" t="str">
        <f t="shared" si="5"/>
        <v>Bicicleta Ergométrica</v>
      </c>
      <c r="E26" s="11">
        <f t="shared" si="5"/>
        <v>0</v>
      </c>
      <c r="F26" s="11" t="str">
        <f t="shared" si="5"/>
        <v>Esteira</v>
      </c>
      <c r="G26" s="11">
        <f t="shared" si="5"/>
        <v>0</v>
      </c>
      <c r="H26" s="12" t="str">
        <f t="shared" si="5"/>
        <v>Elíptico</v>
      </c>
      <c r="I26" s="11">
        <f t="shared" si="5"/>
        <v>0</v>
      </c>
    </row>
    <row r="27" spans="1:9" x14ac:dyDescent="0.25">
      <c r="A27" s="344"/>
      <c r="B27" s="11">
        <f t="shared" si="6"/>
        <v>0</v>
      </c>
      <c r="C27" s="11" t="b">
        <f t="shared" si="7"/>
        <v>0</v>
      </c>
      <c r="D27" s="11" t="str">
        <f t="shared" si="5"/>
        <v>Bicicleta Ergométrica</v>
      </c>
      <c r="E27" s="11">
        <f t="shared" si="5"/>
        <v>0</v>
      </c>
      <c r="F27" s="11" t="str">
        <f t="shared" si="5"/>
        <v>Esteira</v>
      </c>
      <c r="G27" s="11">
        <f t="shared" si="5"/>
        <v>0</v>
      </c>
      <c r="H27" s="12" t="str">
        <f t="shared" si="5"/>
        <v>Elíptico</v>
      </c>
      <c r="I27" s="11">
        <f t="shared" si="5"/>
        <v>0</v>
      </c>
    </row>
    <row r="28" spans="1:9" x14ac:dyDescent="0.25">
      <c r="A28" s="344"/>
      <c r="B28" s="11">
        <f t="shared" si="6"/>
        <v>0</v>
      </c>
      <c r="C28" s="11" t="b">
        <f t="shared" si="7"/>
        <v>0</v>
      </c>
      <c r="D28" s="11" t="str">
        <f t="shared" si="5"/>
        <v>Bicicleta Ergométrica</v>
      </c>
      <c r="E28" s="11">
        <f t="shared" si="5"/>
        <v>0</v>
      </c>
      <c r="F28" s="11" t="str">
        <f t="shared" si="5"/>
        <v>Esteira</v>
      </c>
      <c r="G28" s="11">
        <f t="shared" si="5"/>
        <v>0</v>
      </c>
      <c r="H28" s="12" t="str">
        <f t="shared" si="5"/>
        <v>Elíptico</v>
      </c>
      <c r="I28" s="11">
        <f t="shared" si="5"/>
        <v>0</v>
      </c>
    </row>
    <row r="29" spans="1:9" x14ac:dyDescent="0.25">
      <c r="A29" s="344"/>
      <c r="B29" s="11">
        <f t="shared" si="6"/>
        <v>0</v>
      </c>
      <c r="C29" s="11" t="b">
        <f t="shared" si="7"/>
        <v>0</v>
      </c>
      <c r="D29" s="11" t="str">
        <f t="shared" si="5"/>
        <v>Bicicleta Ergométrica</v>
      </c>
      <c r="E29" s="11">
        <f t="shared" si="5"/>
        <v>0</v>
      </c>
      <c r="F29" s="11" t="str">
        <f t="shared" si="5"/>
        <v>Esteira</v>
      </c>
      <c r="G29" s="11">
        <f t="shared" si="5"/>
        <v>0</v>
      </c>
      <c r="H29" s="12" t="str">
        <f t="shared" si="5"/>
        <v>Elíptico</v>
      </c>
      <c r="I29" s="11">
        <f t="shared" si="5"/>
        <v>0</v>
      </c>
    </row>
    <row r="30" spans="1:9" x14ac:dyDescent="0.25">
      <c r="A30" s="344"/>
      <c r="B30" s="11">
        <f t="shared" si="6"/>
        <v>0</v>
      </c>
      <c r="C30" s="11" t="b">
        <f t="shared" si="7"/>
        <v>0</v>
      </c>
      <c r="D30" s="11" t="str">
        <f t="shared" si="5"/>
        <v>Bicicleta Ergométrica</v>
      </c>
      <c r="E30" s="11">
        <f t="shared" si="5"/>
        <v>0</v>
      </c>
      <c r="F30" s="11" t="str">
        <f t="shared" si="5"/>
        <v>Esteira</v>
      </c>
      <c r="G30" s="11">
        <f t="shared" si="5"/>
        <v>0</v>
      </c>
      <c r="H30" s="12" t="str">
        <f t="shared" si="5"/>
        <v>Elíptico</v>
      </c>
      <c r="I30" s="11">
        <f t="shared" si="5"/>
        <v>0</v>
      </c>
    </row>
  </sheetData>
  <sheetProtection password="CE24" sheet="1" objects="1" scenarios="1"/>
  <protectedRanges>
    <protectedRange sqref="E4:E10" name="Intervalo1"/>
    <protectedRange sqref="G4:G10" name="Intervalo2"/>
    <protectedRange sqref="E14:E20 E24:E30" name="Intervalo1_1"/>
    <protectedRange sqref="G14:G20 G24:G30" name="Intervalo2_1"/>
    <protectedRange sqref="I4:I10" name="Intervalo3_1"/>
    <protectedRange sqref="I24:I30" name="Intervalo3_4"/>
    <protectedRange sqref="I14:I20" name="Intervalo3_5"/>
  </protectedRanges>
  <mergeCells count="15">
    <mergeCell ref="B3:C3"/>
    <mergeCell ref="A4:A10"/>
    <mergeCell ref="A24:A30"/>
    <mergeCell ref="B13:C13"/>
    <mergeCell ref="A14:A20"/>
    <mergeCell ref="B23:C23"/>
    <mergeCell ref="D12:E12"/>
    <mergeCell ref="F12:G12"/>
    <mergeCell ref="H12:I12"/>
    <mergeCell ref="H22:I22"/>
    <mergeCell ref="D2:E2"/>
    <mergeCell ref="F2:G2"/>
    <mergeCell ref="H2:I2"/>
    <mergeCell ref="D22:E22"/>
    <mergeCell ref="F22:G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topLeftCell="L1" zoomScale="90" zoomScaleNormal="90" workbookViewId="0">
      <selection activeCell="X4" sqref="X4:X20"/>
    </sheetView>
  </sheetViews>
  <sheetFormatPr defaultRowHeight="15" x14ac:dyDescent="0.25"/>
  <cols>
    <col min="1" max="2" width="3" customWidth="1"/>
    <col min="3" max="3" width="15.140625" hidden="1" customWidth="1"/>
    <col min="4" max="4" width="24.7109375" customWidth="1"/>
    <col min="5" max="5" width="11.28515625" bestFit="1" customWidth="1"/>
    <col min="6" max="6" width="33.7109375" customWidth="1"/>
    <col min="7" max="7" width="10.28515625" bestFit="1" customWidth="1"/>
    <col min="8" max="8" width="12.28515625" bestFit="1" customWidth="1"/>
    <col min="9" max="9" width="4.85546875" bestFit="1" customWidth="1"/>
    <col min="10" max="10" width="21.85546875" bestFit="1" customWidth="1"/>
    <col min="11" max="11" width="11.28515625" bestFit="1" customWidth="1"/>
    <col min="12" max="12" width="19.140625" customWidth="1"/>
    <col min="13" max="13" width="4.85546875" bestFit="1" customWidth="1"/>
    <col min="14" max="14" width="21" bestFit="1" customWidth="1"/>
    <col min="15" max="15" width="5" customWidth="1"/>
    <col min="16" max="16" width="11.28515625" bestFit="1" customWidth="1"/>
    <col min="17" max="17" width="11.7109375" bestFit="1" customWidth="1"/>
    <col min="18" max="18" width="10" bestFit="1" customWidth="1"/>
    <col min="19" max="19" width="22" bestFit="1" customWidth="1"/>
    <col min="20" max="20" width="29" bestFit="1" customWidth="1"/>
    <col min="21" max="21" width="4.85546875" bestFit="1" customWidth="1"/>
    <col min="22" max="22" width="26.140625" bestFit="1" customWidth="1"/>
    <col min="23" max="23" width="4.85546875" bestFit="1" customWidth="1"/>
    <col min="24" max="24" width="29.28515625" bestFit="1" customWidth="1"/>
    <col min="25" max="25" width="3.28515625" bestFit="1" customWidth="1"/>
    <col min="26" max="26" width="26.7109375" bestFit="1" customWidth="1"/>
    <col min="27" max="27" width="3.28515625" bestFit="1" customWidth="1"/>
    <col min="28" max="28" width="29.28515625" bestFit="1" customWidth="1"/>
    <col min="29" max="29" width="3.28515625" bestFit="1" customWidth="1"/>
    <col min="30" max="30" width="26.7109375" bestFit="1" customWidth="1"/>
    <col min="31" max="31" width="3.28515625" bestFit="1" customWidth="1"/>
    <col min="32" max="32" width="29.42578125" bestFit="1" customWidth="1"/>
    <col min="33" max="33" width="3.28515625" bestFit="1" customWidth="1"/>
    <col min="34" max="34" width="26.85546875" bestFit="1" customWidth="1"/>
    <col min="35" max="35" width="3.28515625" bestFit="1" customWidth="1"/>
    <col min="36" max="36" width="29.140625" bestFit="1" customWidth="1"/>
    <col min="37" max="37" width="3.28515625" bestFit="1" customWidth="1"/>
    <col min="38" max="39" width="3" customWidth="1"/>
    <col min="40" max="40" width="29.42578125" bestFit="1" customWidth="1"/>
    <col min="41" max="41" width="26.85546875" bestFit="1" customWidth="1"/>
  </cols>
  <sheetData>
    <row r="1" spans="1:39" ht="15.75" x14ac:dyDescent="0.25">
      <c r="A1" s="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</row>
    <row r="2" spans="1:39" ht="15.75" x14ac:dyDescent="0.25">
      <c r="A2" s="5"/>
      <c r="B2" s="201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  <c r="AM2" s="6"/>
    </row>
    <row r="3" spans="1:39" ht="15.75" x14ac:dyDescent="0.25">
      <c r="A3" s="5"/>
      <c r="B3" s="205"/>
      <c r="C3" s="200"/>
      <c r="D3" s="104" t="s">
        <v>249</v>
      </c>
      <c r="E3" s="83" t="s">
        <v>253</v>
      </c>
      <c r="F3" s="83" t="s">
        <v>250</v>
      </c>
      <c r="G3" s="82" t="s">
        <v>251</v>
      </c>
      <c r="H3" s="82" t="s">
        <v>304</v>
      </c>
      <c r="I3" s="82" t="s">
        <v>332</v>
      </c>
      <c r="J3" s="83" t="s">
        <v>258</v>
      </c>
      <c r="K3" s="83" t="s">
        <v>253</v>
      </c>
      <c r="L3" s="83" t="s">
        <v>270</v>
      </c>
      <c r="M3" s="83" t="s">
        <v>332</v>
      </c>
      <c r="N3" s="82" t="s">
        <v>255</v>
      </c>
      <c r="O3" s="82" t="s">
        <v>254</v>
      </c>
      <c r="P3" s="82" t="s">
        <v>253</v>
      </c>
      <c r="Q3" s="82" t="s">
        <v>260</v>
      </c>
      <c r="R3" s="82" t="s">
        <v>261</v>
      </c>
      <c r="S3" s="82" t="s">
        <v>270</v>
      </c>
      <c r="T3" s="83" t="s">
        <v>257</v>
      </c>
      <c r="U3" s="83" t="s">
        <v>254</v>
      </c>
      <c r="V3" s="82" t="s">
        <v>256</v>
      </c>
      <c r="W3" s="82" t="s">
        <v>254</v>
      </c>
      <c r="X3" s="254" t="s">
        <v>325</v>
      </c>
      <c r="Y3" s="254"/>
      <c r="Z3" s="255" t="s">
        <v>326</v>
      </c>
      <c r="AA3" s="255"/>
      <c r="AB3" s="254" t="s">
        <v>327</v>
      </c>
      <c r="AC3" s="254"/>
      <c r="AD3" s="255" t="s">
        <v>328</v>
      </c>
      <c r="AE3" s="255"/>
      <c r="AF3" s="254" t="s">
        <v>329</v>
      </c>
      <c r="AG3" s="254"/>
      <c r="AH3" s="255" t="s">
        <v>330</v>
      </c>
      <c r="AI3" s="255"/>
      <c r="AJ3" s="254" t="s">
        <v>331</v>
      </c>
      <c r="AK3" s="254"/>
      <c r="AL3" s="6"/>
      <c r="AM3" s="6"/>
    </row>
    <row r="4" spans="1:39" ht="15.75" x14ac:dyDescent="0.25">
      <c r="A4" s="5"/>
      <c r="B4" s="205"/>
      <c r="C4" s="200">
        <v>20122015002</v>
      </c>
      <c r="D4" s="190" t="s">
        <v>287</v>
      </c>
      <c r="E4" s="100">
        <v>42126</v>
      </c>
      <c r="F4" s="190" t="s">
        <v>280</v>
      </c>
      <c r="G4" s="102" t="s">
        <v>112</v>
      </c>
      <c r="H4" s="100">
        <v>33533</v>
      </c>
      <c r="I4" s="86">
        <f ca="1">DATEDIF(H4,TODAY(),"y")</f>
        <v>23</v>
      </c>
      <c r="J4" s="103" t="s">
        <v>351</v>
      </c>
      <c r="K4" s="100">
        <v>42126</v>
      </c>
      <c r="L4" s="102"/>
      <c r="M4" s="87">
        <f t="shared" ref="M4:M20" si="0">DATEDIF(H4,K4,"y")</f>
        <v>23</v>
      </c>
      <c r="N4" s="103" t="s">
        <v>334</v>
      </c>
      <c r="O4" s="150">
        <f>W4</f>
        <v>2</v>
      </c>
      <c r="P4" s="100">
        <v>42186</v>
      </c>
      <c r="Q4" s="190" t="s">
        <v>463</v>
      </c>
      <c r="R4" s="190" t="s">
        <v>462</v>
      </c>
      <c r="S4" s="102"/>
      <c r="T4" s="100">
        <v>42133</v>
      </c>
      <c r="U4" s="84">
        <f>IF(ISBLANK(W4),(0),(W4-1))</f>
        <v>1</v>
      </c>
      <c r="V4" s="100">
        <v>42197</v>
      </c>
      <c r="W4" s="101">
        <v>2</v>
      </c>
      <c r="X4" s="103" t="s">
        <v>481</v>
      </c>
      <c r="Y4" s="86">
        <f>W4</f>
        <v>2</v>
      </c>
      <c r="Z4" s="103" t="s">
        <v>380</v>
      </c>
      <c r="AA4" s="86">
        <f>Y4</f>
        <v>2</v>
      </c>
      <c r="AB4" s="103" t="s">
        <v>381</v>
      </c>
      <c r="AC4" s="86">
        <f>AA4</f>
        <v>2</v>
      </c>
      <c r="AD4" s="103" t="s">
        <v>382</v>
      </c>
      <c r="AE4" s="86">
        <f>AC4</f>
        <v>2</v>
      </c>
      <c r="AF4" s="103" t="s">
        <v>383</v>
      </c>
      <c r="AG4" s="86">
        <f>AE4</f>
        <v>2</v>
      </c>
      <c r="AH4" s="103" t="s">
        <v>384</v>
      </c>
      <c r="AI4" s="86">
        <f>AG4</f>
        <v>2</v>
      </c>
      <c r="AJ4" s="103" t="s">
        <v>385</v>
      </c>
      <c r="AK4" s="86">
        <f>AI4</f>
        <v>2</v>
      </c>
      <c r="AL4" s="6"/>
      <c r="AM4" s="6"/>
    </row>
    <row r="5" spans="1:39" ht="15.75" x14ac:dyDescent="0.25">
      <c r="A5" s="5"/>
      <c r="B5" s="205"/>
      <c r="C5" s="200">
        <v>20122015011</v>
      </c>
      <c r="D5" s="190" t="s">
        <v>288</v>
      </c>
      <c r="E5" s="100">
        <v>42128</v>
      </c>
      <c r="F5" s="190" t="s">
        <v>281</v>
      </c>
      <c r="G5" s="102" t="s">
        <v>112</v>
      </c>
      <c r="H5" s="100">
        <v>33911</v>
      </c>
      <c r="I5" s="86">
        <f t="shared" ref="I5:I19" ca="1" si="1">DATEDIF(H5,TODAY(),"y")</f>
        <v>22</v>
      </c>
      <c r="J5" s="103" t="s">
        <v>352</v>
      </c>
      <c r="K5" s="100">
        <v>42128</v>
      </c>
      <c r="L5" s="102"/>
      <c r="M5" s="87">
        <f t="shared" si="0"/>
        <v>22</v>
      </c>
      <c r="N5" s="103" t="s">
        <v>335</v>
      </c>
      <c r="O5" s="150">
        <f>W5</f>
        <v>2</v>
      </c>
      <c r="P5" s="100">
        <v>42186</v>
      </c>
      <c r="Q5" s="190" t="s">
        <v>458</v>
      </c>
      <c r="R5" s="190">
        <v>51</v>
      </c>
      <c r="S5" s="102"/>
      <c r="T5" s="100">
        <v>42133</v>
      </c>
      <c r="U5" s="84">
        <f t="shared" ref="U5:U20" si="2">IF(ISBLANK(W5),(0),(W5-1))</f>
        <v>1</v>
      </c>
      <c r="V5" s="100">
        <v>42197</v>
      </c>
      <c r="W5" s="101">
        <v>2</v>
      </c>
      <c r="X5" s="103" t="s">
        <v>309</v>
      </c>
      <c r="Y5" s="86">
        <f t="shared" ref="Y5:Y20" si="3">W5</f>
        <v>2</v>
      </c>
      <c r="Z5" s="103" t="s">
        <v>482</v>
      </c>
      <c r="AA5" s="86">
        <f t="shared" ref="AA5:AA20" si="4">Y5</f>
        <v>2</v>
      </c>
      <c r="AB5" s="103" t="s">
        <v>498</v>
      </c>
      <c r="AC5" s="86">
        <f t="shared" ref="AC5:AC20" si="5">AA5</f>
        <v>2</v>
      </c>
      <c r="AD5" s="103" t="s">
        <v>514</v>
      </c>
      <c r="AE5" s="86">
        <f t="shared" ref="AE5:AE20" si="6">AC5</f>
        <v>2</v>
      </c>
      <c r="AF5" s="103" t="s">
        <v>530</v>
      </c>
      <c r="AG5" s="86">
        <f t="shared" ref="AG5:AG20" si="7">AE5</f>
        <v>2</v>
      </c>
      <c r="AH5" s="103" t="s">
        <v>546</v>
      </c>
      <c r="AI5" s="86">
        <f t="shared" ref="AI5:AI20" si="8">AG5</f>
        <v>2</v>
      </c>
      <c r="AJ5" s="103" t="s">
        <v>562</v>
      </c>
      <c r="AK5" s="86">
        <f t="shared" ref="AK5:AK20" si="9">AI5</f>
        <v>2</v>
      </c>
      <c r="AL5" s="6"/>
      <c r="AM5" s="6"/>
    </row>
    <row r="6" spans="1:39" ht="15.75" x14ac:dyDescent="0.25">
      <c r="A6" s="5"/>
      <c r="B6" s="205"/>
      <c r="C6" s="200">
        <v>20122015004</v>
      </c>
      <c r="D6" s="190" t="s">
        <v>289</v>
      </c>
      <c r="E6" s="100">
        <v>42131</v>
      </c>
      <c r="F6" s="190" t="s">
        <v>283</v>
      </c>
      <c r="G6" s="102" t="s">
        <v>112</v>
      </c>
      <c r="H6" s="100">
        <v>34446</v>
      </c>
      <c r="I6" s="86">
        <f t="shared" ca="1" si="1"/>
        <v>21</v>
      </c>
      <c r="J6" s="103" t="s">
        <v>353</v>
      </c>
      <c r="K6" s="100">
        <v>42131</v>
      </c>
      <c r="L6" s="102"/>
      <c r="M6" s="87">
        <f t="shared" si="0"/>
        <v>21</v>
      </c>
      <c r="N6" s="103" t="s">
        <v>336</v>
      </c>
      <c r="O6" s="150">
        <f t="shared" ref="O6:O20" si="10">W6</f>
        <v>2</v>
      </c>
      <c r="P6" s="100">
        <v>42186</v>
      </c>
      <c r="Q6" s="190">
        <v>1.68</v>
      </c>
      <c r="R6" s="190">
        <v>59</v>
      </c>
      <c r="S6" s="102"/>
      <c r="T6" s="100">
        <v>42133</v>
      </c>
      <c r="U6" s="84">
        <f t="shared" si="2"/>
        <v>1</v>
      </c>
      <c r="V6" s="100">
        <v>42197</v>
      </c>
      <c r="W6" s="101">
        <v>2</v>
      </c>
      <c r="X6" s="103" t="s">
        <v>310</v>
      </c>
      <c r="Y6" s="86">
        <f t="shared" si="3"/>
        <v>2</v>
      </c>
      <c r="Z6" s="103" t="s">
        <v>483</v>
      </c>
      <c r="AA6" s="86">
        <f t="shared" si="4"/>
        <v>2</v>
      </c>
      <c r="AB6" s="103" t="s">
        <v>499</v>
      </c>
      <c r="AC6" s="86">
        <f t="shared" si="5"/>
        <v>2</v>
      </c>
      <c r="AD6" s="103" t="s">
        <v>515</v>
      </c>
      <c r="AE6" s="86">
        <f t="shared" si="6"/>
        <v>2</v>
      </c>
      <c r="AF6" s="103" t="s">
        <v>531</v>
      </c>
      <c r="AG6" s="86">
        <f t="shared" si="7"/>
        <v>2</v>
      </c>
      <c r="AH6" s="103" t="s">
        <v>547</v>
      </c>
      <c r="AI6" s="86">
        <f t="shared" si="8"/>
        <v>2</v>
      </c>
      <c r="AJ6" s="103" t="s">
        <v>563</v>
      </c>
      <c r="AK6" s="86">
        <f t="shared" si="9"/>
        <v>2</v>
      </c>
      <c r="AL6" s="6"/>
      <c r="AM6" s="6"/>
    </row>
    <row r="7" spans="1:39" ht="15.75" x14ac:dyDescent="0.25">
      <c r="A7" s="5"/>
      <c r="B7" s="205"/>
      <c r="C7" s="200">
        <v>20122015022</v>
      </c>
      <c r="D7" s="190" t="s">
        <v>290</v>
      </c>
      <c r="E7" s="100">
        <v>42131</v>
      </c>
      <c r="F7" s="190" t="s">
        <v>282</v>
      </c>
      <c r="G7" s="102" t="s">
        <v>112</v>
      </c>
      <c r="H7" s="100">
        <v>30491</v>
      </c>
      <c r="I7" s="86">
        <f t="shared" ca="1" si="1"/>
        <v>32</v>
      </c>
      <c r="J7" s="103" t="s">
        <v>354</v>
      </c>
      <c r="K7" s="100">
        <v>42131</v>
      </c>
      <c r="L7" s="102"/>
      <c r="M7" s="87">
        <f t="shared" si="0"/>
        <v>31</v>
      </c>
      <c r="N7" s="103" t="s">
        <v>337</v>
      </c>
      <c r="O7" s="150">
        <f t="shared" si="10"/>
        <v>2</v>
      </c>
      <c r="P7" s="100">
        <v>42190</v>
      </c>
      <c r="Q7" s="190">
        <v>1.65</v>
      </c>
      <c r="R7" s="190">
        <v>56</v>
      </c>
      <c r="S7" s="102"/>
      <c r="T7" s="100">
        <v>42133</v>
      </c>
      <c r="U7" s="84">
        <f t="shared" si="2"/>
        <v>1</v>
      </c>
      <c r="V7" s="100">
        <v>42197</v>
      </c>
      <c r="W7" s="101">
        <v>2</v>
      </c>
      <c r="X7" s="103" t="s">
        <v>311</v>
      </c>
      <c r="Y7" s="86">
        <f t="shared" si="3"/>
        <v>2</v>
      </c>
      <c r="Z7" s="103" t="s">
        <v>484</v>
      </c>
      <c r="AA7" s="86">
        <f t="shared" si="4"/>
        <v>2</v>
      </c>
      <c r="AB7" s="103" t="s">
        <v>500</v>
      </c>
      <c r="AC7" s="86">
        <f t="shared" si="5"/>
        <v>2</v>
      </c>
      <c r="AD7" s="103" t="s">
        <v>516</v>
      </c>
      <c r="AE7" s="86">
        <f t="shared" si="6"/>
        <v>2</v>
      </c>
      <c r="AF7" s="103" t="s">
        <v>532</v>
      </c>
      <c r="AG7" s="86">
        <f t="shared" si="7"/>
        <v>2</v>
      </c>
      <c r="AH7" s="103" t="s">
        <v>548</v>
      </c>
      <c r="AI7" s="86">
        <f t="shared" si="8"/>
        <v>2</v>
      </c>
      <c r="AJ7" s="103" t="s">
        <v>564</v>
      </c>
      <c r="AK7" s="86">
        <f t="shared" si="9"/>
        <v>2</v>
      </c>
      <c r="AL7" s="6"/>
      <c r="AM7" s="6"/>
    </row>
    <row r="8" spans="1:39" ht="15.75" x14ac:dyDescent="0.25">
      <c r="A8" s="5"/>
      <c r="B8" s="205"/>
      <c r="C8" s="200">
        <v>20122015020</v>
      </c>
      <c r="D8" s="190" t="s">
        <v>291</v>
      </c>
      <c r="E8" s="100">
        <v>42134</v>
      </c>
      <c r="F8" s="190" t="s">
        <v>308</v>
      </c>
      <c r="G8" s="102" t="s">
        <v>112</v>
      </c>
      <c r="H8" s="100">
        <v>34370</v>
      </c>
      <c r="I8" s="86">
        <f t="shared" ca="1" si="1"/>
        <v>21</v>
      </c>
      <c r="J8" s="103" t="s">
        <v>355</v>
      </c>
      <c r="K8" s="100">
        <v>42134</v>
      </c>
      <c r="L8" s="102"/>
      <c r="M8" s="87">
        <f t="shared" si="0"/>
        <v>21</v>
      </c>
      <c r="N8" s="103" t="s">
        <v>338</v>
      </c>
      <c r="O8" s="150">
        <f t="shared" si="10"/>
        <v>2</v>
      </c>
      <c r="P8" s="100">
        <v>42190</v>
      </c>
      <c r="Q8" s="190" t="s">
        <v>459</v>
      </c>
      <c r="R8" s="190">
        <v>75</v>
      </c>
      <c r="S8" s="102"/>
      <c r="T8" s="100">
        <v>42138</v>
      </c>
      <c r="U8" s="84">
        <f t="shared" si="2"/>
        <v>1</v>
      </c>
      <c r="V8" s="100">
        <v>42197</v>
      </c>
      <c r="W8" s="101">
        <v>2</v>
      </c>
      <c r="X8" s="103" t="s">
        <v>312</v>
      </c>
      <c r="Y8" s="86">
        <f t="shared" si="3"/>
        <v>2</v>
      </c>
      <c r="Z8" s="103" t="s">
        <v>485</v>
      </c>
      <c r="AA8" s="86">
        <f t="shared" si="4"/>
        <v>2</v>
      </c>
      <c r="AB8" s="103" t="s">
        <v>501</v>
      </c>
      <c r="AC8" s="86">
        <f t="shared" si="5"/>
        <v>2</v>
      </c>
      <c r="AD8" s="103" t="s">
        <v>517</v>
      </c>
      <c r="AE8" s="86">
        <f t="shared" si="6"/>
        <v>2</v>
      </c>
      <c r="AF8" s="103" t="s">
        <v>533</v>
      </c>
      <c r="AG8" s="86">
        <f t="shared" si="7"/>
        <v>2</v>
      </c>
      <c r="AH8" s="103" t="s">
        <v>549</v>
      </c>
      <c r="AI8" s="86">
        <f t="shared" si="8"/>
        <v>2</v>
      </c>
      <c r="AJ8" s="103" t="s">
        <v>565</v>
      </c>
      <c r="AK8" s="86">
        <f t="shared" si="9"/>
        <v>2</v>
      </c>
      <c r="AL8" s="6"/>
      <c r="AM8" s="6"/>
    </row>
    <row r="9" spans="1:39" ht="15.75" x14ac:dyDescent="0.25">
      <c r="A9" s="5"/>
      <c r="B9" s="205"/>
      <c r="C9" s="200">
        <v>20121015070</v>
      </c>
      <c r="D9" s="190" t="s">
        <v>292</v>
      </c>
      <c r="E9" s="100">
        <v>42138</v>
      </c>
      <c r="F9" s="190" t="s">
        <v>285</v>
      </c>
      <c r="G9" s="102" t="s">
        <v>112</v>
      </c>
      <c r="H9" s="100">
        <v>34544</v>
      </c>
      <c r="I9" s="86">
        <f t="shared" ca="1" si="1"/>
        <v>20</v>
      </c>
      <c r="J9" s="103" t="s">
        <v>356</v>
      </c>
      <c r="K9" s="100">
        <v>42136</v>
      </c>
      <c r="L9" s="102"/>
      <c r="M9" s="87">
        <f t="shared" si="0"/>
        <v>20</v>
      </c>
      <c r="N9" s="103" t="s">
        <v>339</v>
      </c>
      <c r="O9" s="150">
        <f t="shared" si="10"/>
        <v>2</v>
      </c>
      <c r="P9" s="100">
        <v>42190</v>
      </c>
      <c r="Q9" s="190">
        <v>1.57</v>
      </c>
      <c r="R9" s="190">
        <v>55</v>
      </c>
      <c r="S9" s="102"/>
      <c r="T9" s="100">
        <v>42138</v>
      </c>
      <c r="U9" s="84">
        <f t="shared" si="2"/>
        <v>1</v>
      </c>
      <c r="V9" s="100">
        <v>42197</v>
      </c>
      <c r="W9" s="101">
        <v>2</v>
      </c>
      <c r="X9" s="103" t="s">
        <v>313</v>
      </c>
      <c r="Y9" s="86">
        <f t="shared" si="3"/>
        <v>2</v>
      </c>
      <c r="Z9" s="103" t="s">
        <v>486</v>
      </c>
      <c r="AA9" s="86">
        <f t="shared" si="4"/>
        <v>2</v>
      </c>
      <c r="AB9" s="103" t="s">
        <v>502</v>
      </c>
      <c r="AC9" s="86">
        <f t="shared" si="5"/>
        <v>2</v>
      </c>
      <c r="AD9" s="103" t="s">
        <v>518</v>
      </c>
      <c r="AE9" s="86">
        <f t="shared" si="6"/>
        <v>2</v>
      </c>
      <c r="AF9" s="103" t="s">
        <v>534</v>
      </c>
      <c r="AG9" s="86">
        <f t="shared" si="7"/>
        <v>2</v>
      </c>
      <c r="AH9" s="103" t="s">
        <v>550</v>
      </c>
      <c r="AI9" s="86">
        <f t="shared" si="8"/>
        <v>2</v>
      </c>
      <c r="AJ9" s="103" t="s">
        <v>566</v>
      </c>
      <c r="AK9" s="86">
        <f t="shared" si="9"/>
        <v>2</v>
      </c>
      <c r="AL9" s="6"/>
      <c r="AM9" s="6"/>
    </row>
    <row r="10" spans="1:39" ht="15.75" x14ac:dyDescent="0.25">
      <c r="A10" s="5"/>
      <c r="B10" s="205"/>
      <c r="C10" s="200">
        <v>20121015017</v>
      </c>
      <c r="D10" s="190" t="s">
        <v>293</v>
      </c>
      <c r="E10" s="100">
        <v>42138</v>
      </c>
      <c r="F10" s="190" t="s">
        <v>284</v>
      </c>
      <c r="G10" s="102" t="s">
        <v>112</v>
      </c>
      <c r="H10" s="100">
        <v>32954</v>
      </c>
      <c r="I10" s="86">
        <f t="shared" ca="1" si="1"/>
        <v>25</v>
      </c>
      <c r="J10" s="103" t="s">
        <v>357</v>
      </c>
      <c r="K10" s="100">
        <v>42136</v>
      </c>
      <c r="L10" s="102"/>
      <c r="M10" s="87">
        <f t="shared" si="0"/>
        <v>25</v>
      </c>
      <c r="N10" s="103" t="s">
        <v>340</v>
      </c>
      <c r="O10" s="150">
        <f t="shared" si="10"/>
        <v>2</v>
      </c>
      <c r="P10" s="100">
        <v>42190</v>
      </c>
      <c r="Q10" s="190">
        <v>1.55</v>
      </c>
      <c r="R10" s="190">
        <v>55</v>
      </c>
      <c r="S10" s="102"/>
      <c r="T10" s="100">
        <v>42138</v>
      </c>
      <c r="U10" s="84">
        <f t="shared" si="2"/>
        <v>1</v>
      </c>
      <c r="V10" s="100">
        <v>42197</v>
      </c>
      <c r="W10" s="101">
        <v>2</v>
      </c>
      <c r="X10" s="103" t="s">
        <v>314</v>
      </c>
      <c r="Y10" s="86">
        <f t="shared" si="3"/>
        <v>2</v>
      </c>
      <c r="Z10" s="103" t="s">
        <v>487</v>
      </c>
      <c r="AA10" s="86">
        <f t="shared" si="4"/>
        <v>2</v>
      </c>
      <c r="AB10" s="103" t="s">
        <v>503</v>
      </c>
      <c r="AC10" s="86">
        <f t="shared" si="5"/>
        <v>2</v>
      </c>
      <c r="AD10" s="103" t="s">
        <v>519</v>
      </c>
      <c r="AE10" s="86">
        <f t="shared" si="6"/>
        <v>2</v>
      </c>
      <c r="AF10" s="103" t="s">
        <v>535</v>
      </c>
      <c r="AG10" s="86">
        <f t="shared" si="7"/>
        <v>2</v>
      </c>
      <c r="AH10" s="103" t="s">
        <v>551</v>
      </c>
      <c r="AI10" s="86">
        <f t="shared" si="8"/>
        <v>2</v>
      </c>
      <c r="AJ10" s="103" t="s">
        <v>567</v>
      </c>
      <c r="AK10" s="86">
        <f t="shared" si="9"/>
        <v>2</v>
      </c>
      <c r="AL10" s="6"/>
      <c r="AM10" s="6"/>
    </row>
    <row r="11" spans="1:39" ht="15.75" x14ac:dyDescent="0.25">
      <c r="A11" s="5"/>
      <c r="B11" s="205"/>
      <c r="C11" s="200">
        <v>20122015019</v>
      </c>
      <c r="D11" s="190" t="s">
        <v>294</v>
      </c>
      <c r="E11" s="100">
        <v>42138</v>
      </c>
      <c r="F11" s="190" t="s">
        <v>271</v>
      </c>
      <c r="G11" s="102" t="s">
        <v>111</v>
      </c>
      <c r="H11" s="100">
        <v>31682</v>
      </c>
      <c r="I11" s="86">
        <f t="shared" ca="1" si="1"/>
        <v>28</v>
      </c>
      <c r="J11" s="103" t="s">
        <v>358</v>
      </c>
      <c r="K11" s="100">
        <v>42136</v>
      </c>
      <c r="L11" s="102"/>
      <c r="M11" s="87">
        <f t="shared" si="0"/>
        <v>28</v>
      </c>
      <c r="N11" s="103" t="s">
        <v>341</v>
      </c>
      <c r="O11" s="150">
        <f t="shared" si="10"/>
        <v>2</v>
      </c>
      <c r="P11" s="100">
        <v>42192</v>
      </c>
      <c r="Q11" s="190">
        <v>1.78</v>
      </c>
      <c r="R11" s="190">
        <v>110</v>
      </c>
      <c r="S11" s="102"/>
      <c r="T11" s="100">
        <v>42138</v>
      </c>
      <c r="U11" s="84">
        <f t="shared" si="2"/>
        <v>1</v>
      </c>
      <c r="V11" s="100">
        <v>42197</v>
      </c>
      <c r="W11" s="101">
        <v>2</v>
      </c>
      <c r="X11" s="103" t="s">
        <v>315</v>
      </c>
      <c r="Y11" s="86">
        <f t="shared" si="3"/>
        <v>2</v>
      </c>
      <c r="Z11" s="103" t="s">
        <v>488</v>
      </c>
      <c r="AA11" s="86">
        <f t="shared" si="4"/>
        <v>2</v>
      </c>
      <c r="AB11" s="103" t="s">
        <v>504</v>
      </c>
      <c r="AC11" s="86">
        <f t="shared" si="5"/>
        <v>2</v>
      </c>
      <c r="AD11" s="103" t="s">
        <v>520</v>
      </c>
      <c r="AE11" s="86">
        <f t="shared" si="6"/>
        <v>2</v>
      </c>
      <c r="AF11" s="103" t="s">
        <v>536</v>
      </c>
      <c r="AG11" s="86">
        <f t="shared" si="7"/>
        <v>2</v>
      </c>
      <c r="AH11" s="103" t="s">
        <v>552</v>
      </c>
      <c r="AI11" s="86">
        <f t="shared" si="8"/>
        <v>2</v>
      </c>
      <c r="AJ11" s="103" t="s">
        <v>568</v>
      </c>
      <c r="AK11" s="86">
        <f t="shared" si="9"/>
        <v>2</v>
      </c>
      <c r="AL11" s="6"/>
      <c r="AM11" s="6"/>
    </row>
    <row r="12" spans="1:39" ht="15.75" x14ac:dyDescent="0.25">
      <c r="A12" s="5"/>
      <c r="B12" s="205"/>
      <c r="C12" s="200">
        <v>20122015021</v>
      </c>
      <c r="D12" s="190" t="s">
        <v>295</v>
      </c>
      <c r="E12" s="100">
        <v>41773</v>
      </c>
      <c r="F12" s="190" t="s">
        <v>272</v>
      </c>
      <c r="G12" s="102" t="s">
        <v>111</v>
      </c>
      <c r="H12" s="100">
        <v>34386</v>
      </c>
      <c r="I12" s="86">
        <f t="shared" ca="1" si="1"/>
        <v>21</v>
      </c>
      <c r="J12" s="103" t="s">
        <v>359</v>
      </c>
      <c r="K12" s="100">
        <v>42136</v>
      </c>
      <c r="L12" s="102"/>
      <c r="M12" s="87">
        <f t="shared" si="0"/>
        <v>21</v>
      </c>
      <c r="N12" s="103" t="s">
        <v>342</v>
      </c>
      <c r="O12" s="150">
        <f t="shared" si="10"/>
        <v>2</v>
      </c>
      <c r="P12" s="100">
        <v>42192</v>
      </c>
      <c r="Q12" s="190">
        <v>1.75</v>
      </c>
      <c r="R12" s="190">
        <v>106</v>
      </c>
      <c r="S12" s="102"/>
      <c r="T12" s="100">
        <v>42138</v>
      </c>
      <c r="U12" s="84">
        <f t="shared" si="2"/>
        <v>1</v>
      </c>
      <c r="V12" s="100">
        <v>42197</v>
      </c>
      <c r="W12" s="101">
        <v>2</v>
      </c>
      <c r="X12" s="103" t="s">
        <v>316</v>
      </c>
      <c r="Y12" s="86">
        <f t="shared" si="3"/>
        <v>2</v>
      </c>
      <c r="Z12" s="103" t="s">
        <v>489</v>
      </c>
      <c r="AA12" s="86">
        <f t="shared" si="4"/>
        <v>2</v>
      </c>
      <c r="AB12" s="103" t="s">
        <v>505</v>
      </c>
      <c r="AC12" s="86">
        <f t="shared" si="5"/>
        <v>2</v>
      </c>
      <c r="AD12" s="103" t="s">
        <v>521</v>
      </c>
      <c r="AE12" s="86">
        <f t="shared" si="6"/>
        <v>2</v>
      </c>
      <c r="AF12" s="103" t="s">
        <v>537</v>
      </c>
      <c r="AG12" s="86">
        <f t="shared" si="7"/>
        <v>2</v>
      </c>
      <c r="AH12" s="103" t="s">
        <v>553</v>
      </c>
      <c r="AI12" s="86">
        <f t="shared" si="8"/>
        <v>2</v>
      </c>
      <c r="AJ12" s="103" t="s">
        <v>569</v>
      </c>
      <c r="AK12" s="86">
        <f t="shared" si="9"/>
        <v>2</v>
      </c>
      <c r="AL12" s="6"/>
      <c r="AM12" s="6"/>
    </row>
    <row r="13" spans="1:39" ht="15.75" x14ac:dyDescent="0.25">
      <c r="A13" s="5"/>
      <c r="B13" s="205"/>
      <c r="C13" s="200">
        <v>20121015069</v>
      </c>
      <c r="D13" s="190" t="s">
        <v>296</v>
      </c>
      <c r="E13" s="100">
        <v>42138</v>
      </c>
      <c r="F13" s="190" t="s">
        <v>273</v>
      </c>
      <c r="G13" s="102" t="s">
        <v>111</v>
      </c>
      <c r="H13" s="100">
        <v>31718</v>
      </c>
      <c r="I13" s="86">
        <f t="shared" ca="1" si="1"/>
        <v>28</v>
      </c>
      <c r="J13" s="103" t="s">
        <v>360</v>
      </c>
      <c r="K13" s="100">
        <v>42136</v>
      </c>
      <c r="L13" s="102"/>
      <c r="M13" s="87">
        <f t="shared" si="0"/>
        <v>28</v>
      </c>
      <c r="N13" s="103" t="s">
        <v>343</v>
      </c>
      <c r="O13" s="150">
        <f t="shared" si="10"/>
        <v>2</v>
      </c>
      <c r="P13" s="100">
        <v>42192</v>
      </c>
      <c r="Q13" s="190" t="s">
        <v>459</v>
      </c>
      <c r="R13" s="190">
        <v>93</v>
      </c>
      <c r="S13" s="102"/>
      <c r="T13" s="100">
        <v>42138</v>
      </c>
      <c r="U13" s="84">
        <f t="shared" si="2"/>
        <v>1</v>
      </c>
      <c r="V13" s="100">
        <v>42197</v>
      </c>
      <c r="W13" s="101">
        <v>2</v>
      </c>
      <c r="X13" s="103" t="s">
        <v>317</v>
      </c>
      <c r="Y13" s="86">
        <f t="shared" si="3"/>
        <v>2</v>
      </c>
      <c r="Z13" s="103" t="s">
        <v>490</v>
      </c>
      <c r="AA13" s="86">
        <f t="shared" si="4"/>
        <v>2</v>
      </c>
      <c r="AB13" s="103" t="s">
        <v>506</v>
      </c>
      <c r="AC13" s="86">
        <f t="shared" si="5"/>
        <v>2</v>
      </c>
      <c r="AD13" s="103" t="s">
        <v>522</v>
      </c>
      <c r="AE13" s="86">
        <f t="shared" si="6"/>
        <v>2</v>
      </c>
      <c r="AF13" s="103" t="s">
        <v>538</v>
      </c>
      <c r="AG13" s="86">
        <f t="shared" si="7"/>
        <v>2</v>
      </c>
      <c r="AH13" s="103" t="s">
        <v>554</v>
      </c>
      <c r="AI13" s="86">
        <f t="shared" si="8"/>
        <v>2</v>
      </c>
      <c r="AJ13" s="103" t="s">
        <v>570</v>
      </c>
      <c r="AK13" s="86">
        <f t="shared" si="9"/>
        <v>2</v>
      </c>
      <c r="AL13" s="6"/>
      <c r="AM13" s="6"/>
    </row>
    <row r="14" spans="1:39" ht="15.75" x14ac:dyDescent="0.25">
      <c r="A14" s="5"/>
      <c r="B14" s="205"/>
      <c r="C14" s="200">
        <v>20122015010</v>
      </c>
      <c r="D14" s="190" t="s">
        <v>297</v>
      </c>
      <c r="E14" s="100">
        <v>42138</v>
      </c>
      <c r="F14" s="190" t="s">
        <v>274</v>
      </c>
      <c r="G14" s="102" t="s">
        <v>111</v>
      </c>
      <c r="H14" s="100">
        <v>34411</v>
      </c>
      <c r="I14" s="86">
        <f t="shared" ca="1" si="1"/>
        <v>21</v>
      </c>
      <c r="J14" s="103" t="s">
        <v>361</v>
      </c>
      <c r="K14" s="100">
        <v>42136</v>
      </c>
      <c r="L14" s="102"/>
      <c r="M14" s="87">
        <f t="shared" si="0"/>
        <v>21</v>
      </c>
      <c r="N14" s="103" t="s">
        <v>344</v>
      </c>
      <c r="O14" s="150">
        <f t="shared" si="10"/>
        <v>2</v>
      </c>
      <c r="P14" s="100">
        <v>42192</v>
      </c>
      <c r="Q14" s="190">
        <v>1.68</v>
      </c>
      <c r="R14" s="190">
        <v>84</v>
      </c>
      <c r="S14" s="102"/>
      <c r="T14" s="100">
        <v>42138</v>
      </c>
      <c r="U14" s="84">
        <f t="shared" si="2"/>
        <v>1</v>
      </c>
      <c r="V14" s="100">
        <v>42197</v>
      </c>
      <c r="W14" s="101">
        <v>2</v>
      </c>
      <c r="X14" s="103" t="s">
        <v>318</v>
      </c>
      <c r="Y14" s="86">
        <f t="shared" si="3"/>
        <v>2</v>
      </c>
      <c r="Z14" s="103" t="s">
        <v>491</v>
      </c>
      <c r="AA14" s="86">
        <f t="shared" si="4"/>
        <v>2</v>
      </c>
      <c r="AB14" s="103" t="s">
        <v>507</v>
      </c>
      <c r="AC14" s="86">
        <f t="shared" si="5"/>
        <v>2</v>
      </c>
      <c r="AD14" s="103" t="s">
        <v>523</v>
      </c>
      <c r="AE14" s="86">
        <f t="shared" si="6"/>
        <v>2</v>
      </c>
      <c r="AF14" s="103" t="s">
        <v>539</v>
      </c>
      <c r="AG14" s="86">
        <f t="shared" si="7"/>
        <v>2</v>
      </c>
      <c r="AH14" s="103" t="s">
        <v>555</v>
      </c>
      <c r="AI14" s="86">
        <f t="shared" si="8"/>
        <v>2</v>
      </c>
      <c r="AJ14" s="103" t="s">
        <v>571</v>
      </c>
      <c r="AK14" s="86">
        <f t="shared" si="9"/>
        <v>2</v>
      </c>
      <c r="AL14" s="6"/>
      <c r="AM14" s="6"/>
    </row>
    <row r="15" spans="1:39" ht="15.75" x14ac:dyDescent="0.25">
      <c r="A15" s="5"/>
      <c r="B15" s="205"/>
      <c r="C15" s="200">
        <v>20122015007</v>
      </c>
      <c r="D15" s="190" t="s">
        <v>298</v>
      </c>
      <c r="E15" s="100">
        <v>42138</v>
      </c>
      <c r="F15" s="190" t="s">
        <v>275</v>
      </c>
      <c r="G15" s="102" t="s">
        <v>111</v>
      </c>
      <c r="H15" s="100">
        <v>31990</v>
      </c>
      <c r="I15" s="86">
        <f t="shared" ca="1" si="1"/>
        <v>27</v>
      </c>
      <c r="J15" s="103" t="s">
        <v>362</v>
      </c>
      <c r="K15" s="100">
        <v>42136</v>
      </c>
      <c r="L15" s="102"/>
      <c r="M15" s="87">
        <f t="shared" si="0"/>
        <v>27</v>
      </c>
      <c r="N15" s="103" t="s">
        <v>345</v>
      </c>
      <c r="O15" s="150">
        <f t="shared" si="10"/>
        <v>2</v>
      </c>
      <c r="P15" s="100">
        <v>42192</v>
      </c>
      <c r="Q15" s="190">
        <v>1.75</v>
      </c>
      <c r="R15" s="190">
        <v>109</v>
      </c>
      <c r="S15" s="102"/>
      <c r="T15" s="100">
        <v>42138</v>
      </c>
      <c r="U15" s="84">
        <f t="shared" si="2"/>
        <v>1</v>
      </c>
      <c r="V15" s="100">
        <v>42197</v>
      </c>
      <c r="W15" s="101">
        <v>2</v>
      </c>
      <c r="X15" s="103" t="s">
        <v>319</v>
      </c>
      <c r="Y15" s="86">
        <f t="shared" si="3"/>
        <v>2</v>
      </c>
      <c r="Z15" s="103" t="s">
        <v>492</v>
      </c>
      <c r="AA15" s="86">
        <f t="shared" si="4"/>
        <v>2</v>
      </c>
      <c r="AB15" s="103" t="s">
        <v>508</v>
      </c>
      <c r="AC15" s="86">
        <f t="shared" si="5"/>
        <v>2</v>
      </c>
      <c r="AD15" s="103" t="s">
        <v>524</v>
      </c>
      <c r="AE15" s="86">
        <f t="shared" si="6"/>
        <v>2</v>
      </c>
      <c r="AF15" s="103" t="s">
        <v>540</v>
      </c>
      <c r="AG15" s="86">
        <f t="shared" si="7"/>
        <v>2</v>
      </c>
      <c r="AH15" s="103" t="s">
        <v>556</v>
      </c>
      <c r="AI15" s="86">
        <f t="shared" si="8"/>
        <v>2</v>
      </c>
      <c r="AJ15" s="103" t="s">
        <v>572</v>
      </c>
      <c r="AK15" s="86">
        <f t="shared" si="9"/>
        <v>2</v>
      </c>
      <c r="AL15" s="6"/>
      <c r="AM15" s="6"/>
    </row>
    <row r="16" spans="1:39" ht="15.75" x14ac:dyDescent="0.25">
      <c r="A16" s="5"/>
      <c r="B16" s="205"/>
      <c r="C16" s="200">
        <v>20122015008</v>
      </c>
      <c r="D16" s="190" t="s">
        <v>299</v>
      </c>
      <c r="E16" s="100">
        <v>42139</v>
      </c>
      <c r="F16" s="190" t="s">
        <v>276</v>
      </c>
      <c r="G16" s="102" t="s">
        <v>111</v>
      </c>
      <c r="H16" s="100">
        <v>32839</v>
      </c>
      <c r="I16" s="86">
        <f t="shared" ca="1" si="1"/>
        <v>25</v>
      </c>
      <c r="J16" s="103" t="s">
        <v>363</v>
      </c>
      <c r="K16" s="100">
        <v>42139</v>
      </c>
      <c r="L16" s="102"/>
      <c r="M16" s="87">
        <f t="shared" si="0"/>
        <v>25</v>
      </c>
      <c r="N16" s="103" t="s">
        <v>346</v>
      </c>
      <c r="O16" s="150">
        <f t="shared" si="10"/>
        <v>2</v>
      </c>
      <c r="P16" s="100">
        <v>42195</v>
      </c>
      <c r="Q16" s="190">
        <v>1.85</v>
      </c>
      <c r="R16" s="190">
        <v>131</v>
      </c>
      <c r="S16" s="102"/>
      <c r="T16" s="100">
        <v>42141</v>
      </c>
      <c r="U16" s="84">
        <f t="shared" si="2"/>
        <v>1</v>
      </c>
      <c r="V16" s="100">
        <v>42197</v>
      </c>
      <c r="W16" s="101">
        <v>2</v>
      </c>
      <c r="X16" s="103" t="s">
        <v>320</v>
      </c>
      <c r="Y16" s="86">
        <f t="shared" si="3"/>
        <v>2</v>
      </c>
      <c r="Z16" s="103" t="s">
        <v>493</v>
      </c>
      <c r="AA16" s="86">
        <f t="shared" si="4"/>
        <v>2</v>
      </c>
      <c r="AB16" s="103" t="s">
        <v>509</v>
      </c>
      <c r="AC16" s="86">
        <f t="shared" si="5"/>
        <v>2</v>
      </c>
      <c r="AD16" s="103" t="s">
        <v>525</v>
      </c>
      <c r="AE16" s="86">
        <f t="shared" si="6"/>
        <v>2</v>
      </c>
      <c r="AF16" s="103" t="s">
        <v>541</v>
      </c>
      <c r="AG16" s="86">
        <f t="shared" si="7"/>
        <v>2</v>
      </c>
      <c r="AH16" s="103" t="s">
        <v>557</v>
      </c>
      <c r="AI16" s="86">
        <f t="shared" si="8"/>
        <v>2</v>
      </c>
      <c r="AJ16" s="103" t="s">
        <v>573</v>
      </c>
      <c r="AK16" s="86">
        <f t="shared" si="9"/>
        <v>2</v>
      </c>
      <c r="AL16" s="6"/>
      <c r="AM16" s="6"/>
    </row>
    <row r="17" spans="1:39" ht="15.75" x14ac:dyDescent="0.25">
      <c r="A17" s="5"/>
      <c r="B17" s="205"/>
      <c r="C17" s="200">
        <v>20122015025</v>
      </c>
      <c r="D17" s="190" t="s">
        <v>300</v>
      </c>
      <c r="E17" s="100">
        <v>42141</v>
      </c>
      <c r="F17" s="190" t="s">
        <v>277</v>
      </c>
      <c r="G17" s="102" t="s">
        <v>111</v>
      </c>
      <c r="H17" s="100">
        <v>34027</v>
      </c>
      <c r="I17" s="86">
        <f t="shared" ca="1" si="1"/>
        <v>22</v>
      </c>
      <c r="J17" s="103" t="s">
        <v>364</v>
      </c>
      <c r="K17" s="100">
        <v>42141</v>
      </c>
      <c r="L17" s="102"/>
      <c r="M17" s="87">
        <f t="shared" si="0"/>
        <v>22</v>
      </c>
      <c r="N17" s="103" t="s">
        <v>347</v>
      </c>
      <c r="O17" s="150">
        <f t="shared" si="10"/>
        <v>2</v>
      </c>
      <c r="P17" s="100">
        <v>42195</v>
      </c>
      <c r="Q17" s="190">
        <v>1.83</v>
      </c>
      <c r="R17" s="190">
        <v>108</v>
      </c>
      <c r="S17" s="102"/>
      <c r="T17" s="100">
        <v>42143</v>
      </c>
      <c r="U17" s="84">
        <f t="shared" si="2"/>
        <v>1</v>
      </c>
      <c r="V17" s="100">
        <v>42197</v>
      </c>
      <c r="W17" s="101">
        <v>2</v>
      </c>
      <c r="X17" s="103" t="s">
        <v>321</v>
      </c>
      <c r="Y17" s="86">
        <f t="shared" si="3"/>
        <v>2</v>
      </c>
      <c r="Z17" s="103" t="s">
        <v>494</v>
      </c>
      <c r="AA17" s="86">
        <f t="shared" si="4"/>
        <v>2</v>
      </c>
      <c r="AB17" s="103" t="s">
        <v>510</v>
      </c>
      <c r="AC17" s="86">
        <f t="shared" si="5"/>
        <v>2</v>
      </c>
      <c r="AD17" s="103" t="s">
        <v>526</v>
      </c>
      <c r="AE17" s="86">
        <f t="shared" si="6"/>
        <v>2</v>
      </c>
      <c r="AF17" s="103" t="s">
        <v>542</v>
      </c>
      <c r="AG17" s="86">
        <f t="shared" si="7"/>
        <v>2</v>
      </c>
      <c r="AH17" s="103" t="s">
        <v>558</v>
      </c>
      <c r="AI17" s="86">
        <f t="shared" si="8"/>
        <v>2</v>
      </c>
      <c r="AJ17" s="103" t="s">
        <v>574</v>
      </c>
      <c r="AK17" s="86">
        <f t="shared" si="9"/>
        <v>2</v>
      </c>
      <c r="AL17" s="6"/>
      <c r="AM17" s="6"/>
    </row>
    <row r="18" spans="1:39" ht="15.75" x14ac:dyDescent="0.25">
      <c r="A18" s="5"/>
      <c r="B18" s="205"/>
      <c r="C18" s="200">
        <v>20122015003</v>
      </c>
      <c r="D18" s="190" t="s">
        <v>301</v>
      </c>
      <c r="E18" s="100">
        <v>42142</v>
      </c>
      <c r="F18" s="190" t="s">
        <v>278</v>
      </c>
      <c r="G18" s="102" t="s">
        <v>111</v>
      </c>
      <c r="H18" s="100">
        <v>34005</v>
      </c>
      <c r="I18" s="86">
        <f t="shared" ca="1" si="1"/>
        <v>22</v>
      </c>
      <c r="J18" s="103" t="s">
        <v>365</v>
      </c>
      <c r="K18" s="100">
        <v>42142</v>
      </c>
      <c r="L18" s="102"/>
      <c r="M18" s="87">
        <f t="shared" si="0"/>
        <v>22</v>
      </c>
      <c r="N18" s="103" t="s">
        <v>348</v>
      </c>
      <c r="O18" s="150">
        <f t="shared" si="10"/>
        <v>2</v>
      </c>
      <c r="P18" s="100">
        <v>42195</v>
      </c>
      <c r="Q18" s="190">
        <v>1.78</v>
      </c>
      <c r="R18" s="190">
        <v>108</v>
      </c>
      <c r="S18" s="102"/>
      <c r="T18" s="100">
        <v>42143</v>
      </c>
      <c r="U18" s="84">
        <f t="shared" si="2"/>
        <v>1</v>
      </c>
      <c r="V18" s="100">
        <v>42197</v>
      </c>
      <c r="W18" s="101">
        <v>2</v>
      </c>
      <c r="X18" s="103" t="s">
        <v>322</v>
      </c>
      <c r="Y18" s="86">
        <f t="shared" si="3"/>
        <v>2</v>
      </c>
      <c r="Z18" s="103" t="s">
        <v>495</v>
      </c>
      <c r="AA18" s="86">
        <f t="shared" si="4"/>
        <v>2</v>
      </c>
      <c r="AB18" s="103" t="s">
        <v>511</v>
      </c>
      <c r="AC18" s="86">
        <f t="shared" si="5"/>
        <v>2</v>
      </c>
      <c r="AD18" s="103" t="s">
        <v>527</v>
      </c>
      <c r="AE18" s="86">
        <f t="shared" si="6"/>
        <v>2</v>
      </c>
      <c r="AF18" s="103" t="s">
        <v>543</v>
      </c>
      <c r="AG18" s="86">
        <f t="shared" si="7"/>
        <v>2</v>
      </c>
      <c r="AH18" s="103" t="s">
        <v>559</v>
      </c>
      <c r="AI18" s="86">
        <f t="shared" si="8"/>
        <v>2</v>
      </c>
      <c r="AJ18" s="103" t="s">
        <v>575</v>
      </c>
      <c r="AK18" s="86">
        <f t="shared" si="9"/>
        <v>2</v>
      </c>
      <c r="AL18" s="6"/>
      <c r="AM18" s="6"/>
    </row>
    <row r="19" spans="1:39" ht="15.75" x14ac:dyDescent="0.25">
      <c r="A19" s="5"/>
      <c r="B19" s="205"/>
      <c r="C19" s="200">
        <v>20122015024</v>
      </c>
      <c r="D19" s="190" t="s">
        <v>302</v>
      </c>
      <c r="E19" s="100">
        <v>42143</v>
      </c>
      <c r="F19" s="190" t="s">
        <v>279</v>
      </c>
      <c r="G19" s="102" t="s">
        <v>111</v>
      </c>
      <c r="H19" s="100">
        <v>34414</v>
      </c>
      <c r="I19" s="86">
        <f t="shared" ca="1" si="1"/>
        <v>21</v>
      </c>
      <c r="J19" s="103" t="s">
        <v>366</v>
      </c>
      <c r="K19" s="100">
        <v>42143</v>
      </c>
      <c r="L19" s="102"/>
      <c r="M19" s="87">
        <f t="shared" si="0"/>
        <v>21</v>
      </c>
      <c r="N19" s="103" t="s">
        <v>349</v>
      </c>
      <c r="O19" s="150">
        <f t="shared" si="10"/>
        <v>2</v>
      </c>
      <c r="P19" s="100">
        <v>42197</v>
      </c>
      <c r="Q19" s="190">
        <v>1.73</v>
      </c>
      <c r="R19" s="190">
        <v>108</v>
      </c>
      <c r="S19" s="102"/>
      <c r="T19" s="100">
        <v>42144</v>
      </c>
      <c r="U19" s="84">
        <f t="shared" si="2"/>
        <v>1</v>
      </c>
      <c r="V19" s="100">
        <v>42197</v>
      </c>
      <c r="W19" s="101">
        <v>2</v>
      </c>
      <c r="X19" s="103" t="s">
        <v>323</v>
      </c>
      <c r="Y19" s="86">
        <f t="shared" si="3"/>
        <v>2</v>
      </c>
      <c r="Z19" s="103" t="s">
        <v>496</v>
      </c>
      <c r="AA19" s="86">
        <f t="shared" si="4"/>
        <v>2</v>
      </c>
      <c r="AB19" s="103" t="s">
        <v>512</v>
      </c>
      <c r="AC19" s="86">
        <f t="shared" si="5"/>
        <v>2</v>
      </c>
      <c r="AD19" s="103" t="s">
        <v>528</v>
      </c>
      <c r="AE19" s="86">
        <f t="shared" si="6"/>
        <v>2</v>
      </c>
      <c r="AF19" s="103" t="s">
        <v>544</v>
      </c>
      <c r="AG19" s="86">
        <f t="shared" si="7"/>
        <v>2</v>
      </c>
      <c r="AH19" s="103" t="s">
        <v>560</v>
      </c>
      <c r="AI19" s="86">
        <f t="shared" si="8"/>
        <v>2</v>
      </c>
      <c r="AJ19" s="103" t="s">
        <v>576</v>
      </c>
      <c r="AK19" s="86">
        <f t="shared" si="9"/>
        <v>2</v>
      </c>
      <c r="AL19" s="6"/>
      <c r="AM19" s="6"/>
    </row>
    <row r="20" spans="1:39" ht="15.75" x14ac:dyDescent="0.25">
      <c r="A20" s="5"/>
      <c r="B20" s="205"/>
      <c r="C20" s="20"/>
      <c r="D20" s="190" t="s">
        <v>303</v>
      </c>
      <c r="E20" s="100">
        <v>42144</v>
      </c>
      <c r="F20" s="190" t="s">
        <v>286</v>
      </c>
      <c r="G20" s="102" t="s">
        <v>111</v>
      </c>
      <c r="H20" s="100">
        <v>31300</v>
      </c>
      <c r="I20" s="86">
        <f ca="1">DATEDIF(H20,TODAY(),"y")</f>
        <v>29</v>
      </c>
      <c r="J20" s="103" t="s">
        <v>367</v>
      </c>
      <c r="K20" s="100">
        <v>42144</v>
      </c>
      <c r="L20" s="102"/>
      <c r="M20" s="87">
        <f t="shared" si="0"/>
        <v>29</v>
      </c>
      <c r="N20" s="103" t="s">
        <v>350</v>
      </c>
      <c r="O20" s="150">
        <f t="shared" si="10"/>
        <v>2</v>
      </c>
      <c r="P20" s="100">
        <v>42197</v>
      </c>
      <c r="Q20" s="190" t="s">
        <v>449</v>
      </c>
      <c r="R20" s="190">
        <v>132</v>
      </c>
      <c r="S20" s="102"/>
      <c r="T20" s="100">
        <v>42145</v>
      </c>
      <c r="U20" s="84">
        <f t="shared" si="2"/>
        <v>1</v>
      </c>
      <c r="V20" s="100">
        <v>42197</v>
      </c>
      <c r="W20" s="101">
        <v>2</v>
      </c>
      <c r="X20" s="103" t="s">
        <v>324</v>
      </c>
      <c r="Y20" s="86">
        <f t="shared" si="3"/>
        <v>2</v>
      </c>
      <c r="Z20" s="103" t="s">
        <v>497</v>
      </c>
      <c r="AA20" s="86">
        <f t="shared" si="4"/>
        <v>2</v>
      </c>
      <c r="AB20" s="103" t="s">
        <v>513</v>
      </c>
      <c r="AC20" s="86">
        <f t="shared" si="5"/>
        <v>2</v>
      </c>
      <c r="AD20" s="103" t="s">
        <v>529</v>
      </c>
      <c r="AE20" s="86">
        <f t="shared" si="6"/>
        <v>2</v>
      </c>
      <c r="AF20" s="103" t="s">
        <v>545</v>
      </c>
      <c r="AG20" s="86">
        <f t="shared" si="7"/>
        <v>2</v>
      </c>
      <c r="AH20" s="103" t="s">
        <v>561</v>
      </c>
      <c r="AI20" s="86">
        <f t="shared" si="8"/>
        <v>2</v>
      </c>
      <c r="AJ20" s="103" t="s">
        <v>577</v>
      </c>
      <c r="AK20" s="86">
        <f t="shared" si="9"/>
        <v>2</v>
      </c>
      <c r="AL20" s="6"/>
      <c r="AM20" s="6"/>
    </row>
    <row r="21" spans="1:39" ht="15.75" x14ac:dyDescent="0.25">
      <c r="A21" s="5"/>
      <c r="B21" s="203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9"/>
      <c r="AM21" s="6"/>
    </row>
    <row r="22" spans="1:39" ht="15.75" x14ac:dyDescent="0.25">
      <c r="A22" s="7"/>
      <c r="B22" s="204"/>
      <c r="C22" s="204"/>
      <c r="D22" s="204"/>
      <c r="E22" s="204"/>
      <c r="F22" s="204"/>
      <c r="G22" s="204"/>
      <c r="H22" s="206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9"/>
    </row>
  </sheetData>
  <sheetProtection password="CE24" sheet="1" objects="1" scenarios="1"/>
  <mergeCells count="7">
    <mergeCell ref="AJ3:AK3"/>
    <mergeCell ref="X3:Y3"/>
    <mergeCell ref="Z3:AA3"/>
    <mergeCell ref="AB3:AC3"/>
    <mergeCell ref="AD3:AE3"/>
    <mergeCell ref="AF3:AG3"/>
    <mergeCell ref="AH3:AI3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Descrições!$A$57:$A$72</xm:f>
          </x14:formula1>
          <xm:sqref>S4:S20 L4:L20</xm:sqref>
        </x14:dataValidation>
        <x14:dataValidation type="list" allowBlank="1" showInputMessage="1" showErrorMessage="1">
          <x14:formula1>
            <xm:f>Descrições!$A$29:$A$30</xm:f>
          </x14:formula1>
          <xm:sqref>G4:G20</xm:sqref>
        </x14:dataValidation>
        <x14:dataValidation type="list" allowBlank="1" showInputMessage="1" showErrorMessage="1">
          <x14:formula1>
            <xm:f>Descrições!$E$46:$E$69</xm:f>
          </x14:formula1>
          <xm:sqref>W4:W20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0"/>
  <sheetViews>
    <sheetView workbookViewId="0">
      <selection activeCell="B224" sqref="B224"/>
    </sheetView>
  </sheetViews>
  <sheetFormatPr defaultRowHeight="15" x14ac:dyDescent="0.25"/>
  <sheetData>
    <row r="1" spans="1:33" x14ac:dyDescent="0.25">
      <c r="A1" s="342" t="s">
        <v>389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</row>
    <row r="2" spans="1:33" x14ac:dyDescent="0.25">
      <c r="A2" s="11" t="s">
        <v>40</v>
      </c>
      <c r="B2" s="11" t="s">
        <v>41</v>
      </c>
      <c r="C2" s="11"/>
      <c r="D2" s="341" t="str">
        <f>Exercício!B3</f>
        <v xml:space="preserve">Trapézio </v>
      </c>
      <c r="E2" s="341"/>
      <c r="F2" s="341" t="str">
        <f>Exercício!D3</f>
        <v>Ombro (Cla/Acr)</v>
      </c>
      <c r="G2" s="341"/>
      <c r="H2" s="341" t="str">
        <f>Exercício!F3</f>
        <v>Ombro (Esp)</v>
      </c>
      <c r="I2" s="341"/>
      <c r="J2" s="341" t="str">
        <f>Exercício!H3</f>
        <v>Costa</v>
      </c>
      <c r="K2" s="341"/>
      <c r="L2" s="341" t="str">
        <f>Exercício!J3</f>
        <v>Peito</v>
      </c>
      <c r="M2" s="341"/>
      <c r="N2" s="341" t="str">
        <f>Exercício!L3</f>
        <v>Bíceps</v>
      </c>
      <c r="O2" s="341"/>
      <c r="P2" s="341" t="str">
        <f>Exercício!N3</f>
        <v>Tríceps</v>
      </c>
      <c r="Q2" s="341"/>
      <c r="R2" s="341" t="str">
        <f>Exercício!P3</f>
        <v>AnteBraço</v>
      </c>
      <c r="S2" s="341"/>
      <c r="T2" s="341" t="str">
        <f>Exercício!R3</f>
        <v xml:space="preserve">Glúteo </v>
      </c>
      <c r="U2" s="341"/>
      <c r="V2" s="341" t="str">
        <f>Exercício!T3</f>
        <v xml:space="preserve">Abdutor </v>
      </c>
      <c r="W2" s="341"/>
      <c r="X2" s="341" t="str">
        <f>Exercício!V3</f>
        <v xml:space="preserve">Adutor </v>
      </c>
      <c r="Y2" s="341"/>
      <c r="Z2" s="341" t="str">
        <f>Exercício!X3</f>
        <v>Coxa (Ant)</v>
      </c>
      <c r="AA2" s="341"/>
      <c r="AB2" s="341" t="str">
        <f>Exercício!Z3</f>
        <v>Coxa (Pos)</v>
      </c>
      <c r="AC2" s="341"/>
      <c r="AD2" s="341" t="str">
        <f>Exercício!AB3</f>
        <v>Perna</v>
      </c>
      <c r="AE2" s="341"/>
      <c r="AF2" s="341" t="str">
        <f>Exercício!AD3</f>
        <v>Abdominal</v>
      </c>
      <c r="AG2" s="341"/>
    </row>
    <row r="3" spans="1:33" x14ac:dyDescent="0.25">
      <c r="A3" s="11"/>
      <c r="B3" s="343">
        <f>Planilha!D255</f>
        <v>0</v>
      </c>
      <c r="C3" s="343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3" x14ac:dyDescent="0.25">
      <c r="A4" s="344">
        <v>1</v>
      </c>
      <c r="B4" s="11">
        <f>B3</f>
        <v>0</v>
      </c>
      <c r="C4" s="11" t="str">
        <f>IF(AND(B4=D4),E4,IF(AND(B4=F4),G4,IF(AND(B4=H4),I4,IF(AND(B4=J4),K4,IF(AND(B4=L4),M4,IF(AND(B4=N4),O4,IF(AND(B4=P4),Q4,IF(AND(B4=R4),S4,IF(AND(B4=T4),U4,IF(AND(B4=V4),W4,IF(AND(B4=X4),Y4,IF(AND(B4=Z4),AA4,IF(AND(B4=AB4),AC4,IF(AND(B4=AD4),AE4,IF(AND(B4=AF4),AG4," ")))))))))))))))</f>
        <v xml:space="preserve"> </v>
      </c>
      <c r="D4" s="11" t="str">
        <f>Exercício!B4</f>
        <v xml:space="preserve">Trapézio </v>
      </c>
      <c r="E4" s="11" t="str">
        <f>Exercício!C4</f>
        <v>Elevação de ombros</v>
      </c>
      <c r="F4" s="11" t="str">
        <f>Exercício!D4</f>
        <v>Ombro (Cla/Acr)</v>
      </c>
      <c r="G4" s="11" t="str">
        <f>Exercício!E4</f>
        <v>Desenvolvimento</v>
      </c>
      <c r="H4" s="12" t="str">
        <f>Exercício!F4</f>
        <v>Ombro (Esp)</v>
      </c>
      <c r="I4" s="11" t="str">
        <f>Exercício!G4</f>
        <v>Voador inv.</v>
      </c>
      <c r="J4" s="12" t="str">
        <f>Exercício!H4</f>
        <v>Costa</v>
      </c>
      <c r="K4" s="11" t="str">
        <f>Exercício!I4</f>
        <v>Puxada à frente</v>
      </c>
      <c r="L4" s="12" t="str">
        <f>Exercício!J4</f>
        <v>Peito</v>
      </c>
      <c r="M4" s="11" t="str">
        <f>Exercício!K4</f>
        <v>Supino</v>
      </c>
      <c r="N4" s="12" t="str">
        <f>Exercício!L4</f>
        <v>Bíceps</v>
      </c>
      <c r="O4" s="11" t="str">
        <f>Exercício!M4</f>
        <v>Rosca direta</v>
      </c>
      <c r="P4" s="12" t="str">
        <f>Exercício!N4</f>
        <v>Tríceps</v>
      </c>
      <c r="Q4" s="11" t="str">
        <f>Exercício!O4</f>
        <v>Rosca testa</v>
      </c>
      <c r="R4" s="11" t="str">
        <f>Exercício!P4</f>
        <v>AnteBraço</v>
      </c>
      <c r="S4" s="11" t="str">
        <f>Exercício!Q4</f>
        <v>Rosca punho</v>
      </c>
      <c r="T4" s="11" t="str">
        <f>Exercício!R4</f>
        <v xml:space="preserve">Glúteo </v>
      </c>
      <c r="U4" s="11" t="str">
        <f>Exercício!S4</f>
        <v>Glúteo em pé</v>
      </c>
      <c r="V4" s="12" t="str">
        <f>Exercício!T4</f>
        <v xml:space="preserve">Abdutor </v>
      </c>
      <c r="W4" s="11" t="str">
        <f>Exercício!U4</f>
        <v>Abdutor maq.</v>
      </c>
      <c r="X4" s="12" t="str">
        <f>Exercício!V4</f>
        <v xml:space="preserve">Adutor </v>
      </c>
      <c r="Y4" s="11" t="str">
        <f>Exercício!W4</f>
        <v>Adutor maq</v>
      </c>
      <c r="Z4" s="12" t="str">
        <f>Exercício!X4</f>
        <v>Coxa (Ant)</v>
      </c>
      <c r="AA4" s="11" t="str">
        <f>Exercício!Y4</f>
        <v>Agachamento</v>
      </c>
      <c r="AB4" s="12" t="str">
        <f>Exercício!Z4</f>
        <v>Coxa (Pos)</v>
      </c>
      <c r="AC4" s="11" t="str">
        <f>Exercício!AA4</f>
        <v>Stiff</v>
      </c>
      <c r="AD4" s="12" t="str">
        <f>Exercício!AB4</f>
        <v>Perna</v>
      </c>
      <c r="AE4" s="11" t="str">
        <f>Exercício!AC4</f>
        <v>Gêmeos em pé</v>
      </c>
      <c r="AF4" s="12" t="str">
        <f>Exercício!AD4</f>
        <v>Abdominal</v>
      </c>
      <c r="AG4" s="11" t="str">
        <f>Exercício!AE4</f>
        <v>Elevação de pernas</v>
      </c>
    </row>
    <row r="5" spans="1:33" x14ac:dyDescent="0.25">
      <c r="A5" s="344"/>
      <c r="B5" s="11">
        <f t="shared" ref="B5:B20" si="0">B4</f>
        <v>0</v>
      </c>
      <c r="C5" s="11" t="str">
        <f t="shared" ref="C5:C20" si="1">IF(AND(B5=D5),E5,IF(AND(B5=F5),G5,IF(AND(B5=H5),I5,IF(AND(B5=J5),K5,IF(AND(B5=L5),M5,IF(AND(B5=N5),O5,IF(AND(B5=P5),Q5,IF(AND(B5=R5),S5,IF(AND(B5=T5),U5,IF(AND(B5=V5),W5,IF(AND(B5=X5),Y5,IF(AND(B5=Z5),AA5,IF(AND(B5=AB5),AC5,IF(AND(B5=AD5),AE5,IF(AND(B5=AF5),AG5," ")))))))))))))))</f>
        <v xml:space="preserve"> </v>
      </c>
      <c r="D5" s="11" t="str">
        <f>Exercício!B5</f>
        <v xml:space="preserve">Trapézio </v>
      </c>
      <c r="E5" s="11" t="str">
        <f>Exercício!C5</f>
        <v>Remada alta</v>
      </c>
      <c r="F5" s="11" t="str">
        <f>Exercício!D5</f>
        <v>Ombro (Cla/Acr)</v>
      </c>
      <c r="G5" s="11" t="str">
        <f>Exercício!E5</f>
        <v>Levantamento lateral</v>
      </c>
      <c r="H5" s="12" t="str">
        <f>Exercício!F5</f>
        <v>Ombro (Esp)</v>
      </c>
      <c r="I5" s="11" t="str">
        <f>Exercício!G5</f>
        <v>Crucifixo inv.</v>
      </c>
      <c r="J5" s="12" t="str">
        <f>Exercício!H5</f>
        <v>Costa</v>
      </c>
      <c r="K5" s="11" t="str">
        <f>Exercício!I5</f>
        <v>Remada sentada</v>
      </c>
      <c r="L5" s="12" t="str">
        <f>Exercício!J5</f>
        <v>Peito</v>
      </c>
      <c r="M5" s="11" t="str">
        <f>Exercício!K5</f>
        <v>Supino inclinado</v>
      </c>
      <c r="N5" s="12" t="str">
        <f>Exercício!L5</f>
        <v>Bíceps</v>
      </c>
      <c r="O5" s="11" t="str">
        <f>Exercício!M5</f>
        <v>Rosca alternada</v>
      </c>
      <c r="P5" s="12" t="str">
        <f>Exercício!N5</f>
        <v>Tríceps</v>
      </c>
      <c r="Q5" s="11" t="str">
        <f>Exercício!O5</f>
        <v>Rosca francesa</v>
      </c>
      <c r="R5" s="11" t="str">
        <f>Exercício!P5</f>
        <v>AnteBraço</v>
      </c>
      <c r="S5" s="11" t="str">
        <f>Exercício!Q5</f>
        <v>Rosca punho inv.</v>
      </c>
      <c r="T5" s="11" t="str">
        <f>Exercício!R5</f>
        <v xml:space="preserve">Glúteo </v>
      </c>
      <c r="U5" s="11" t="str">
        <f>Exercício!S5</f>
        <v>Glúteo 4 apoios</v>
      </c>
      <c r="V5" s="12" t="str">
        <f>Exercício!T5</f>
        <v xml:space="preserve">Abdutor </v>
      </c>
      <c r="W5" s="11" t="str">
        <f>Exercício!U5</f>
        <v>Abdutor apo.</v>
      </c>
      <c r="X5" s="12" t="str">
        <f>Exercício!V5</f>
        <v xml:space="preserve">Adutor </v>
      </c>
      <c r="Y5" s="11" t="str">
        <f>Exercício!W5</f>
        <v>Adutor apo.</v>
      </c>
      <c r="Z5" s="12" t="str">
        <f>Exercício!X5</f>
        <v>Coxa (Ant)</v>
      </c>
      <c r="AA5" s="11" t="str">
        <f>Exercício!Y5</f>
        <v>Agachamento hack</v>
      </c>
      <c r="AB5" s="12" t="str">
        <f>Exercício!Z5</f>
        <v>Coxa (Pos)</v>
      </c>
      <c r="AC5" s="11" t="str">
        <f>Exercício!AA5</f>
        <v>Flexão de perna</v>
      </c>
      <c r="AD5" s="12" t="str">
        <f>Exercício!AB5</f>
        <v>Perna</v>
      </c>
      <c r="AE5" s="11" t="str">
        <f>Exercício!AC5</f>
        <v>Gêmeos sentado</v>
      </c>
      <c r="AF5" s="12" t="str">
        <f>Exercício!AD5</f>
        <v>Abdominal</v>
      </c>
      <c r="AG5" s="11" t="str">
        <f>Exercício!AE5</f>
        <v>Supra-abdominal</v>
      </c>
    </row>
    <row r="6" spans="1:33" x14ac:dyDescent="0.25">
      <c r="A6" s="344"/>
      <c r="B6" s="11">
        <f t="shared" si="0"/>
        <v>0</v>
      </c>
      <c r="C6" s="11" t="str">
        <f t="shared" si="1"/>
        <v xml:space="preserve"> </v>
      </c>
      <c r="D6" s="11" t="str">
        <f>Exercício!B6</f>
        <v xml:space="preserve">Trapézio </v>
      </c>
      <c r="E6" s="11">
        <f>Exercício!C6</f>
        <v>0</v>
      </c>
      <c r="F6" s="11" t="str">
        <f>Exercício!D6</f>
        <v>Ombro (Cla/Acr)</v>
      </c>
      <c r="G6" s="11" t="str">
        <f>Exercício!E6</f>
        <v>Elevação frontal</v>
      </c>
      <c r="H6" s="12" t="str">
        <f>Exercício!F6</f>
        <v>Ombro (Esp)</v>
      </c>
      <c r="I6" s="11">
        <f>Exercício!G6</f>
        <v>0</v>
      </c>
      <c r="J6" s="12" t="str">
        <f>Exercício!H6</f>
        <v>Costa</v>
      </c>
      <c r="K6" s="11" t="str">
        <f>Exercício!I6</f>
        <v>Remada unilteral</v>
      </c>
      <c r="L6" s="12" t="str">
        <f>Exercício!J6</f>
        <v>Peito</v>
      </c>
      <c r="M6" s="11" t="str">
        <f>Exercício!K6</f>
        <v>Supino declinado</v>
      </c>
      <c r="N6" s="12" t="str">
        <f>Exercício!L6</f>
        <v>Bíceps</v>
      </c>
      <c r="O6" s="11" t="str">
        <f>Exercício!M6</f>
        <v>Rosca concentrada</v>
      </c>
      <c r="P6" s="12" t="str">
        <f>Exercício!N6</f>
        <v>Tríceps</v>
      </c>
      <c r="Q6" s="11" t="str">
        <f>Exercício!O6</f>
        <v>Extensão de cotovelo (cabo)</v>
      </c>
      <c r="R6" s="11" t="str">
        <f>Exercício!P6</f>
        <v>AnteBraço</v>
      </c>
      <c r="S6" s="11" t="str">
        <f>Exercício!Q6</f>
        <v>Rosca direta peg. pro.</v>
      </c>
      <c r="T6" s="11" t="str">
        <f>Exercício!R6</f>
        <v xml:space="preserve">Glúteo </v>
      </c>
      <c r="U6" s="11">
        <f>Exercício!S6</f>
        <v>0</v>
      </c>
      <c r="V6" s="12" t="str">
        <f>Exercício!T6</f>
        <v xml:space="preserve">Abdutor </v>
      </c>
      <c r="W6" s="11" t="str">
        <f>Exercício!U6</f>
        <v>Abdutor cabo</v>
      </c>
      <c r="X6" s="12" t="str">
        <f>Exercício!V6</f>
        <v xml:space="preserve">Adutor </v>
      </c>
      <c r="Y6" s="11" t="str">
        <f>Exercício!W6</f>
        <v>Adutor cabo</v>
      </c>
      <c r="Z6" s="12" t="str">
        <f>Exercício!X6</f>
        <v>Coxa (Ant)</v>
      </c>
      <c r="AA6" s="11" t="str">
        <f>Exercício!Y6</f>
        <v>Extensão de perna</v>
      </c>
      <c r="AB6" s="12" t="str">
        <f>Exercício!Z6</f>
        <v>Coxa (Pos)</v>
      </c>
      <c r="AC6" s="11" t="str">
        <f>Exercício!AA6</f>
        <v>Flexora em pé</v>
      </c>
      <c r="AD6" s="12" t="str">
        <f>Exercício!AB6</f>
        <v>Perna</v>
      </c>
      <c r="AE6" s="11" t="str">
        <f>Exercício!AC6</f>
        <v>Burrinho maq.</v>
      </c>
      <c r="AF6" s="12" t="str">
        <f>Exercício!AD6</f>
        <v>Abdominal</v>
      </c>
      <c r="AG6" s="11" t="str">
        <f>Exercício!AE6</f>
        <v>Flexão lateral</v>
      </c>
    </row>
    <row r="7" spans="1:33" x14ac:dyDescent="0.25">
      <c r="A7" s="344"/>
      <c r="B7" s="11">
        <f t="shared" si="0"/>
        <v>0</v>
      </c>
      <c r="C7" s="11" t="str">
        <f t="shared" si="1"/>
        <v xml:space="preserve"> </v>
      </c>
      <c r="D7" s="11" t="str">
        <f>Exercício!B7</f>
        <v xml:space="preserve">Trapézio </v>
      </c>
      <c r="E7" s="11">
        <f>Exercício!C7</f>
        <v>0</v>
      </c>
      <c r="F7" s="11" t="str">
        <f>Exercício!D7</f>
        <v>Ombro (Cla/Acr)</v>
      </c>
      <c r="G7" s="11">
        <f>Exercício!E7</f>
        <v>0</v>
      </c>
      <c r="H7" s="12" t="str">
        <f>Exercício!F7</f>
        <v>Ombro (Esp)</v>
      </c>
      <c r="I7" s="11">
        <f>Exercício!G7</f>
        <v>0</v>
      </c>
      <c r="J7" s="12" t="str">
        <f>Exercício!H7</f>
        <v>Costa</v>
      </c>
      <c r="K7" s="11" t="str">
        <f>Exercício!I7</f>
        <v>Remada curvada</v>
      </c>
      <c r="L7" s="12" t="str">
        <f>Exercício!J7</f>
        <v>Peito</v>
      </c>
      <c r="M7" s="11" t="str">
        <f>Exercício!K7</f>
        <v>Crucifixo</v>
      </c>
      <c r="N7" s="12" t="str">
        <f>Exercício!L7</f>
        <v>Bíceps</v>
      </c>
      <c r="O7" s="11" t="str">
        <f>Exercício!M7</f>
        <v>Rosca scott</v>
      </c>
      <c r="P7" s="12" t="str">
        <f>Exercício!N7</f>
        <v>Tríceps</v>
      </c>
      <c r="Q7" s="11">
        <f>Exercício!O7</f>
        <v>0</v>
      </c>
      <c r="R7" s="11" t="str">
        <f>Exercício!P7</f>
        <v>AnteBraço</v>
      </c>
      <c r="S7" s="11" t="str">
        <f>Exercício!Q7</f>
        <v>Extensão de cotovelo</v>
      </c>
      <c r="T7" s="11" t="str">
        <f>Exercício!R7</f>
        <v xml:space="preserve">Glúteo </v>
      </c>
      <c r="U7" s="11">
        <f>Exercício!S7</f>
        <v>0</v>
      </c>
      <c r="V7" s="12" t="str">
        <f>Exercício!T7</f>
        <v xml:space="preserve">Abdutor </v>
      </c>
      <c r="W7" s="11">
        <f>Exercício!U7</f>
        <v>0</v>
      </c>
      <c r="X7" s="12" t="str">
        <f>Exercício!V7</f>
        <v xml:space="preserve">Adutor </v>
      </c>
      <c r="Y7" s="11">
        <f>Exercício!W7</f>
        <v>0</v>
      </c>
      <c r="Z7" s="12" t="str">
        <f>Exercício!X7</f>
        <v>Coxa (Ant)</v>
      </c>
      <c r="AA7" s="11" t="str">
        <f>Exercício!Y7</f>
        <v>Leg press</v>
      </c>
      <c r="AB7" s="12" t="str">
        <f>Exercício!Z7</f>
        <v>Coxa (Pos)</v>
      </c>
      <c r="AC7" s="11" t="str">
        <f>Exercício!AA7</f>
        <v>Flexora sentado</v>
      </c>
      <c r="AD7" s="12" t="str">
        <f>Exercício!AB7</f>
        <v>Perna</v>
      </c>
      <c r="AE7" s="11" t="str">
        <f>Exercício!AC7</f>
        <v>Tibial</v>
      </c>
      <c r="AF7" s="12" t="str">
        <f>Exercício!AD7</f>
        <v>Abdominal</v>
      </c>
      <c r="AG7" s="11">
        <f>Exercício!AE7</f>
        <v>0</v>
      </c>
    </row>
    <row r="8" spans="1:33" x14ac:dyDescent="0.25">
      <c r="A8" s="344"/>
      <c r="B8" s="11">
        <f t="shared" si="0"/>
        <v>0</v>
      </c>
      <c r="C8" s="11" t="str">
        <f t="shared" si="1"/>
        <v xml:space="preserve"> </v>
      </c>
      <c r="D8" s="11" t="str">
        <f>Exercício!B8</f>
        <v xml:space="preserve">Trapézio </v>
      </c>
      <c r="E8" s="11">
        <f>Exercício!C8</f>
        <v>0</v>
      </c>
      <c r="F8" s="11" t="str">
        <f>Exercício!D8</f>
        <v>Ombro (Cla/Acr)</v>
      </c>
      <c r="G8" s="11">
        <f>Exercício!E8</f>
        <v>0</v>
      </c>
      <c r="H8" s="12" t="str">
        <f>Exercício!F8</f>
        <v>Ombro (Esp)</v>
      </c>
      <c r="I8" s="11">
        <f>Exercício!G8</f>
        <v>0</v>
      </c>
      <c r="J8" s="12" t="str">
        <f>Exercício!H8</f>
        <v>Costa</v>
      </c>
      <c r="K8" s="11" t="str">
        <f>Exercício!I8</f>
        <v>Levantamento terra</v>
      </c>
      <c r="L8" s="12" t="str">
        <f>Exercício!J8</f>
        <v>Peito</v>
      </c>
      <c r="M8" s="11" t="str">
        <f>Exercício!K8</f>
        <v>Cross over</v>
      </c>
      <c r="N8" s="12" t="str">
        <f>Exercício!L8</f>
        <v>Bíceps</v>
      </c>
      <c r="O8" s="11">
        <f>Exercício!M8</f>
        <v>0</v>
      </c>
      <c r="P8" s="12" t="str">
        <f>Exercício!N8</f>
        <v>Tríceps</v>
      </c>
      <c r="Q8" s="11">
        <f>Exercício!O8</f>
        <v>0</v>
      </c>
      <c r="R8" s="11" t="str">
        <f>Exercício!P8</f>
        <v>AnteBraço</v>
      </c>
      <c r="S8" s="11" t="str">
        <f>Exercício!Q8</f>
        <v>Extensão cot. uni.</v>
      </c>
      <c r="T8" s="11" t="str">
        <f>Exercício!R8</f>
        <v xml:space="preserve">Glúteo </v>
      </c>
      <c r="U8" s="11">
        <f>Exercício!S8</f>
        <v>0</v>
      </c>
      <c r="V8" s="12" t="str">
        <f>Exercício!T8</f>
        <v xml:space="preserve">Abdutor </v>
      </c>
      <c r="W8" s="11">
        <f>Exercício!U8</f>
        <v>0</v>
      </c>
      <c r="X8" s="12" t="str">
        <f>Exercício!V8</f>
        <v xml:space="preserve">Adutor </v>
      </c>
      <c r="Y8" s="11">
        <f>Exercício!W8</f>
        <v>0</v>
      </c>
      <c r="Z8" s="12" t="str">
        <f>Exercício!X8</f>
        <v>Coxa (Ant)</v>
      </c>
      <c r="AA8" s="11" t="str">
        <f>Exercício!Y8</f>
        <v>Avanço</v>
      </c>
      <c r="AB8" s="12" t="str">
        <f>Exercício!Z8</f>
        <v>Coxa (Pos)</v>
      </c>
      <c r="AC8" s="11">
        <f>Exercício!AA8</f>
        <v>0</v>
      </c>
      <c r="AD8" s="12" t="str">
        <f>Exercício!AB8</f>
        <v>Perna</v>
      </c>
      <c r="AE8" s="11">
        <f>Exercício!AC8</f>
        <v>0</v>
      </c>
      <c r="AF8" s="12" t="str">
        <f>Exercício!AD8</f>
        <v>Abdominal</v>
      </c>
      <c r="AG8" s="11">
        <f>Exercício!AE8</f>
        <v>0</v>
      </c>
    </row>
    <row r="9" spans="1:33" x14ac:dyDescent="0.25">
      <c r="A9" s="344"/>
      <c r="B9" s="11">
        <f t="shared" si="0"/>
        <v>0</v>
      </c>
      <c r="C9" s="11" t="str">
        <f t="shared" si="1"/>
        <v xml:space="preserve"> </v>
      </c>
      <c r="D9" s="11" t="str">
        <f>Exercício!B9</f>
        <v xml:space="preserve">Trapézio </v>
      </c>
      <c r="E9" s="11">
        <f>Exercício!C9</f>
        <v>0</v>
      </c>
      <c r="F9" s="11" t="str">
        <f>Exercício!D9</f>
        <v>Ombro (Cla/Acr)</v>
      </c>
      <c r="G9" s="11">
        <f>Exercício!E9</f>
        <v>0</v>
      </c>
      <c r="H9" s="12" t="str">
        <f>Exercício!F9</f>
        <v>Ombro (Esp)</v>
      </c>
      <c r="I9" s="11">
        <f>Exercício!G9</f>
        <v>0</v>
      </c>
      <c r="J9" s="12" t="str">
        <f>Exercício!H9</f>
        <v>Costa</v>
      </c>
      <c r="K9" s="11" t="str">
        <f>Exercício!I9</f>
        <v>Hiperextensão</v>
      </c>
      <c r="L9" s="12" t="str">
        <f>Exercício!J9</f>
        <v>Peito</v>
      </c>
      <c r="M9" s="11" t="str">
        <f>Exercício!K9</f>
        <v>Voador</v>
      </c>
      <c r="N9" s="12" t="str">
        <f>Exercício!L9</f>
        <v>Bíceps</v>
      </c>
      <c r="O9" s="11">
        <f>Exercício!M9</f>
        <v>0</v>
      </c>
      <c r="P9" s="12" t="str">
        <f>Exercício!N9</f>
        <v>Tríceps</v>
      </c>
      <c r="Q9" s="11">
        <f>Exercício!O9</f>
        <v>0</v>
      </c>
      <c r="R9" s="11" t="str">
        <f>Exercício!P9</f>
        <v>AnteBraço</v>
      </c>
      <c r="S9" s="11" t="str">
        <f>Exercício!Q9</f>
        <v>Tríceps uni. Curvado</v>
      </c>
      <c r="T9" s="11" t="str">
        <f>Exercício!R9</f>
        <v xml:space="preserve">Glúteo </v>
      </c>
      <c r="U9" s="11">
        <f>Exercício!S9</f>
        <v>0</v>
      </c>
      <c r="V9" s="12" t="str">
        <f>Exercício!T9</f>
        <v xml:space="preserve">Abdutor </v>
      </c>
      <c r="W9" s="11">
        <f>Exercício!U9</f>
        <v>0</v>
      </c>
      <c r="X9" s="12" t="str">
        <f>Exercício!V9</f>
        <v xml:space="preserve">Adutor </v>
      </c>
      <c r="Y9" s="11">
        <f>Exercício!W9</f>
        <v>0</v>
      </c>
      <c r="Z9" s="12" t="str">
        <f>Exercício!X9</f>
        <v>Coxa (Ant)</v>
      </c>
      <c r="AA9" s="11">
        <f>Exercício!Y9</f>
        <v>0</v>
      </c>
      <c r="AB9" s="12" t="str">
        <f>Exercício!Z9</f>
        <v>Coxa (Pos)</v>
      </c>
      <c r="AC9" s="11">
        <f>Exercício!AA9</f>
        <v>0</v>
      </c>
      <c r="AD9" s="12" t="str">
        <f>Exercício!AB9</f>
        <v>Perna</v>
      </c>
      <c r="AE9" s="11">
        <f>Exercício!AC9</f>
        <v>0</v>
      </c>
      <c r="AF9" s="12" t="str">
        <f>Exercício!AD9</f>
        <v>Abdominal</v>
      </c>
      <c r="AG9" s="11">
        <f>Exercício!AE9</f>
        <v>0</v>
      </c>
    </row>
    <row r="10" spans="1:33" x14ac:dyDescent="0.25">
      <c r="A10" s="344"/>
      <c r="B10" s="11">
        <f t="shared" si="0"/>
        <v>0</v>
      </c>
      <c r="C10" s="11" t="str">
        <f t="shared" si="1"/>
        <v xml:space="preserve"> </v>
      </c>
      <c r="D10" s="11" t="str">
        <f>Exercício!B10</f>
        <v xml:space="preserve">Trapézio </v>
      </c>
      <c r="E10" s="11">
        <f>Exercício!C10</f>
        <v>0</v>
      </c>
      <c r="F10" s="11" t="str">
        <f>Exercício!D10</f>
        <v>Ombro (Cla/Acr)</v>
      </c>
      <c r="G10" s="11">
        <f>Exercício!E10</f>
        <v>0</v>
      </c>
      <c r="H10" s="12" t="str">
        <f>Exercício!F10</f>
        <v>Ombro (Esp)</v>
      </c>
      <c r="I10" s="11">
        <f>Exercício!G10</f>
        <v>0</v>
      </c>
      <c r="J10" s="12" t="str">
        <f>Exercício!H10</f>
        <v>Costa</v>
      </c>
      <c r="K10" s="11">
        <f>Exercício!I10</f>
        <v>0</v>
      </c>
      <c r="L10" s="12" t="str">
        <f>Exercício!J10</f>
        <v>Peito</v>
      </c>
      <c r="M10" s="11" t="str">
        <f>Exercício!K10</f>
        <v>Paralelas</v>
      </c>
      <c r="N10" s="12" t="str">
        <f>Exercício!L10</f>
        <v>Bíceps</v>
      </c>
      <c r="O10" s="11">
        <f>Exercício!M10</f>
        <v>0</v>
      </c>
      <c r="P10" s="12" t="str">
        <f>Exercício!N10</f>
        <v>Tríceps</v>
      </c>
      <c r="Q10" s="11">
        <f>Exercício!O10</f>
        <v>0</v>
      </c>
      <c r="R10" s="11" t="str">
        <f>Exercício!P10</f>
        <v>AnteBraço</v>
      </c>
      <c r="S10" s="11">
        <f>Exercício!Q10</f>
        <v>0</v>
      </c>
      <c r="T10" s="11" t="str">
        <f>Exercício!R10</f>
        <v xml:space="preserve">Glúteo </v>
      </c>
      <c r="U10" s="11">
        <f>Exercício!S10</f>
        <v>0</v>
      </c>
      <c r="V10" s="12" t="str">
        <f>Exercício!T10</f>
        <v xml:space="preserve">Abdutor </v>
      </c>
      <c r="W10" s="11">
        <f>Exercício!U10</f>
        <v>0</v>
      </c>
      <c r="X10" s="12" t="str">
        <f>Exercício!V10</f>
        <v xml:space="preserve">Adutor </v>
      </c>
      <c r="Y10" s="11">
        <f>Exercício!W10</f>
        <v>0</v>
      </c>
      <c r="Z10" s="12" t="str">
        <f>Exercício!X10</f>
        <v>Coxa (Ant)</v>
      </c>
      <c r="AA10" s="11">
        <f>Exercício!Y10</f>
        <v>0</v>
      </c>
      <c r="AB10" s="12" t="str">
        <f>Exercício!Z10</f>
        <v>Coxa (Pos)</v>
      </c>
      <c r="AC10" s="11">
        <f>Exercício!AA10</f>
        <v>0</v>
      </c>
      <c r="AD10" s="12" t="str">
        <f>Exercício!AB10</f>
        <v>Perna</v>
      </c>
      <c r="AE10" s="11">
        <f>Exercício!AC10</f>
        <v>0</v>
      </c>
      <c r="AF10" s="12" t="str">
        <f>Exercício!AD10</f>
        <v>Abdominal</v>
      </c>
      <c r="AG10" s="11">
        <f>Exercício!AE10</f>
        <v>0</v>
      </c>
    </row>
    <row r="11" spans="1:33" x14ac:dyDescent="0.25">
      <c r="A11" s="344"/>
      <c r="B11" s="11">
        <f t="shared" si="0"/>
        <v>0</v>
      </c>
      <c r="C11" s="11" t="str">
        <f t="shared" si="1"/>
        <v xml:space="preserve"> </v>
      </c>
      <c r="D11" s="11" t="str">
        <f>Exercício!B11</f>
        <v xml:space="preserve">Trapézio </v>
      </c>
      <c r="E11" s="11">
        <f>Exercício!C11</f>
        <v>0</v>
      </c>
      <c r="F11" s="11" t="str">
        <f>Exercício!D11</f>
        <v>Ombro (Cla/Acr)</v>
      </c>
      <c r="G11" s="11">
        <f>Exercício!E11</f>
        <v>0</v>
      </c>
      <c r="H11" s="12" t="str">
        <f>Exercício!F11</f>
        <v>Ombro (Esp)</v>
      </c>
      <c r="I11" s="11">
        <f>Exercício!G11</f>
        <v>0</v>
      </c>
      <c r="J11" s="12" t="str">
        <f>Exercício!H11</f>
        <v>Costa</v>
      </c>
      <c r="K11" s="11">
        <f>Exercício!I11</f>
        <v>0</v>
      </c>
      <c r="L11" s="12" t="str">
        <f>Exercício!J11</f>
        <v>Peito</v>
      </c>
      <c r="M11" s="11">
        <f>Exercício!K11</f>
        <v>0</v>
      </c>
      <c r="N11" s="12" t="str">
        <f>Exercício!L11</f>
        <v>Bíceps</v>
      </c>
      <c r="O11" s="11">
        <f>Exercício!M11</f>
        <v>0</v>
      </c>
      <c r="P11" s="12" t="str">
        <f>Exercício!N11</f>
        <v>Tríceps</v>
      </c>
      <c r="Q11" s="11">
        <f>Exercício!O11</f>
        <v>0</v>
      </c>
      <c r="R11" s="11" t="str">
        <f>Exercício!P11</f>
        <v>AnteBraço</v>
      </c>
      <c r="S11" s="11">
        <f>Exercício!Q11</f>
        <v>0</v>
      </c>
      <c r="T11" s="11" t="str">
        <f>Exercício!R11</f>
        <v xml:space="preserve">Glúteo </v>
      </c>
      <c r="U11" s="11">
        <f>Exercício!S11</f>
        <v>0</v>
      </c>
      <c r="V11" s="12" t="str">
        <f>Exercício!T11</f>
        <v xml:space="preserve">Abdutor </v>
      </c>
      <c r="W11" s="11">
        <f>Exercício!U11</f>
        <v>0</v>
      </c>
      <c r="X11" s="12" t="str">
        <f>Exercício!V11</f>
        <v xml:space="preserve">Adutor </v>
      </c>
      <c r="Y11" s="11">
        <f>Exercício!W11</f>
        <v>0</v>
      </c>
      <c r="Z11" s="12" t="str">
        <f>Exercício!X11</f>
        <v>Coxa (Ant)</v>
      </c>
      <c r="AA11" s="11">
        <f>Exercício!Y11</f>
        <v>0</v>
      </c>
      <c r="AB11" s="12" t="str">
        <f>Exercício!Z11</f>
        <v>Coxa (Pos)</v>
      </c>
      <c r="AC11" s="11">
        <f>Exercício!AA11</f>
        <v>0</v>
      </c>
      <c r="AD11" s="12" t="str">
        <f>Exercício!AB11</f>
        <v>Perna</v>
      </c>
      <c r="AE11" s="11">
        <f>Exercício!AC11</f>
        <v>0</v>
      </c>
      <c r="AF11" s="12" t="str">
        <f>Exercício!AD11</f>
        <v>Abdominal</v>
      </c>
      <c r="AG11" s="11">
        <f>Exercício!AE11</f>
        <v>0</v>
      </c>
    </row>
    <row r="12" spans="1:33" x14ac:dyDescent="0.25">
      <c r="A12" s="344"/>
      <c r="B12" s="11">
        <f t="shared" si="0"/>
        <v>0</v>
      </c>
      <c r="C12" s="11" t="str">
        <f t="shared" si="1"/>
        <v xml:space="preserve"> </v>
      </c>
      <c r="D12" s="11" t="str">
        <f>Exercício!B12</f>
        <v xml:space="preserve">Trapézio </v>
      </c>
      <c r="E12" s="11">
        <f>Exercício!C12</f>
        <v>0</v>
      </c>
      <c r="F12" s="11" t="str">
        <f>Exercício!D12</f>
        <v>Ombro (Cla/Acr)</v>
      </c>
      <c r="G12" s="11">
        <f>Exercício!E12</f>
        <v>0</v>
      </c>
      <c r="H12" s="12" t="str">
        <f>Exercício!F12</f>
        <v>Ombro (Esp)</v>
      </c>
      <c r="I12" s="11">
        <f>Exercício!G12</f>
        <v>0</v>
      </c>
      <c r="J12" s="12" t="str">
        <f>Exercício!H12</f>
        <v>Costa</v>
      </c>
      <c r="K12" s="11">
        <f>Exercício!I12</f>
        <v>0</v>
      </c>
      <c r="L12" s="12" t="str">
        <f>Exercício!J12</f>
        <v>Peito</v>
      </c>
      <c r="M12" s="11">
        <f>Exercício!K12</f>
        <v>0</v>
      </c>
      <c r="N12" s="12" t="str">
        <f>Exercício!L12</f>
        <v>Bíceps</v>
      </c>
      <c r="O12" s="11">
        <f>Exercício!M12</f>
        <v>0</v>
      </c>
      <c r="P12" s="12" t="str">
        <f>Exercício!N12</f>
        <v>Tríceps</v>
      </c>
      <c r="Q12" s="11">
        <f>Exercício!O12</f>
        <v>0</v>
      </c>
      <c r="R12" s="11" t="str">
        <f>Exercício!P12</f>
        <v>AnteBraço</v>
      </c>
      <c r="S12" s="11">
        <f>Exercício!Q12</f>
        <v>0</v>
      </c>
      <c r="T12" s="11" t="str">
        <f>Exercício!R12</f>
        <v xml:space="preserve">Glúteo </v>
      </c>
      <c r="U12" s="11">
        <f>Exercício!S12</f>
        <v>0</v>
      </c>
      <c r="V12" s="12" t="str">
        <f>Exercício!T12</f>
        <v xml:space="preserve">Abdutor </v>
      </c>
      <c r="W12" s="11">
        <f>Exercício!U12</f>
        <v>0</v>
      </c>
      <c r="X12" s="12" t="str">
        <f>Exercício!V12</f>
        <v xml:space="preserve">Adutor </v>
      </c>
      <c r="Y12" s="11">
        <f>Exercício!W12</f>
        <v>0</v>
      </c>
      <c r="Z12" s="12" t="str">
        <f>Exercício!X12</f>
        <v>Coxa (Ant)</v>
      </c>
      <c r="AA12" s="11">
        <f>Exercício!Y12</f>
        <v>0</v>
      </c>
      <c r="AB12" s="12" t="str">
        <f>Exercício!Z12</f>
        <v>Coxa (Pos)</v>
      </c>
      <c r="AC12" s="11">
        <f>Exercício!AA12</f>
        <v>0</v>
      </c>
      <c r="AD12" s="12" t="str">
        <f>Exercício!AB12</f>
        <v>Perna</v>
      </c>
      <c r="AE12" s="11">
        <f>Exercício!AC12</f>
        <v>0</v>
      </c>
      <c r="AF12" s="12" t="str">
        <f>Exercício!AD12</f>
        <v>Abdominal</v>
      </c>
      <c r="AG12" s="11">
        <f>Exercício!AE12</f>
        <v>0</v>
      </c>
    </row>
    <row r="13" spans="1:33" x14ac:dyDescent="0.25">
      <c r="A13" s="344"/>
      <c r="B13" s="11">
        <f t="shared" si="0"/>
        <v>0</v>
      </c>
      <c r="C13" s="11" t="str">
        <f t="shared" si="1"/>
        <v xml:space="preserve"> </v>
      </c>
      <c r="D13" s="11" t="str">
        <f>Exercício!B13</f>
        <v xml:space="preserve">Trapézio </v>
      </c>
      <c r="E13" s="11">
        <f>Exercício!C13</f>
        <v>0</v>
      </c>
      <c r="F13" s="11" t="str">
        <f>Exercício!D13</f>
        <v>Ombro (Cla/Acr)</v>
      </c>
      <c r="G13" s="11">
        <f>Exercício!E13</f>
        <v>0</v>
      </c>
      <c r="H13" s="12" t="str">
        <f>Exercício!F13</f>
        <v>Ombro (Esp)</v>
      </c>
      <c r="I13" s="11">
        <f>Exercício!G13</f>
        <v>0</v>
      </c>
      <c r="J13" s="12" t="str">
        <f>Exercício!H13</f>
        <v>Costa</v>
      </c>
      <c r="K13" s="11">
        <f>Exercício!I13</f>
        <v>0</v>
      </c>
      <c r="L13" s="12" t="str">
        <f>Exercício!J13</f>
        <v>Peito</v>
      </c>
      <c r="M13" s="11">
        <f>Exercício!K13</f>
        <v>0</v>
      </c>
      <c r="N13" s="12" t="str">
        <f>Exercício!L13</f>
        <v>Bíceps</v>
      </c>
      <c r="O13" s="11">
        <f>Exercício!M13</f>
        <v>0</v>
      </c>
      <c r="P13" s="12" t="str">
        <f>Exercício!N13</f>
        <v>Tríceps</v>
      </c>
      <c r="Q13" s="11">
        <f>Exercício!O13</f>
        <v>0</v>
      </c>
      <c r="R13" s="11" t="str">
        <f>Exercício!P13</f>
        <v>AnteBraço</v>
      </c>
      <c r="S13" s="11">
        <f>Exercício!Q13</f>
        <v>0</v>
      </c>
      <c r="T13" s="11" t="str">
        <f>Exercício!R13</f>
        <v xml:space="preserve">Glúteo </v>
      </c>
      <c r="U13" s="11">
        <f>Exercício!S13</f>
        <v>0</v>
      </c>
      <c r="V13" s="12" t="str">
        <f>Exercício!T13</f>
        <v xml:space="preserve">Abdutor </v>
      </c>
      <c r="W13" s="11">
        <f>Exercício!U13</f>
        <v>0</v>
      </c>
      <c r="X13" s="12" t="str">
        <f>Exercício!V13</f>
        <v xml:space="preserve">Adutor </v>
      </c>
      <c r="Y13" s="11">
        <f>Exercício!W13</f>
        <v>0</v>
      </c>
      <c r="Z13" s="12" t="str">
        <f>Exercício!X13</f>
        <v>Coxa (Ant)</v>
      </c>
      <c r="AA13" s="11">
        <f>Exercício!Y13</f>
        <v>0</v>
      </c>
      <c r="AB13" s="12" t="str">
        <f>Exercício!Z13</f>
        <v>Coxa (Pos)</v>
      </c>
      <c r="AC13" s="11">
        <f>Exercício!AA13</f>
        <v>0</v>
      </c>
      <c r="AD13" s="12" t="str">
        <f>Exercício!AB13</f>
        <v>Perna</v>
      </c>
      <c r="AE13" s="11">
        <f>Exercício!AC13</f>
        <v>0</v>
      </c>
      <c r="AF13" s="12" t="str">
        <f>Exercício!AD13</f>
        <v>Abdominal</v>
      </c>
      <c r="AG13" s="11">
        <f>Exercício!AE13</f>
        <v>0</v>
      </c>
    </row>
    <row r="14" spans="1:33" x14ac:dyDescent="0.25">
      <c r="A14" s="344"/>
      <c r="B14" s="11">
        <f t="shared" si="0"/>
        <v>0</v>
      </c>
      <c r="C14" s="11" t="str">
        <f t="shared" si="1"/>
        <v xml:space="preserve"> </v>
      </c>
      <c r="D14" s="11" t="str">
        <f>Exercício!B14</f>
        <v xml:space="preserve">Trapézio </v>
      </c>
      <c r="E14" s="11">
        <f>Exercício!C14</f>
        <v>0</v>
      </c>
      <c r="F14" s="11" t="str">
        <f>Exercício!D14</f>
        <v>Ombro (Cla/Acr)</v>
      </c>
      <c r="G14" s="11">
        <f>Exercício!E14</f>
        <v>0</v>
      </c>
      <c r="H14" s="12" t="str">
        <f>Exercício!F14</f>
        <v>Ombro (Esp)</v>
      </c>
      <c r="I14" s="11">
        <f>Exercício!G14</f>
        <v>0</v>
      </c>
      <c r="J14" s="12" t="str">
        <f>Exercício!H14</f>
        <v>Costa</v>
      </c>
      <c r="K14" s="11">
        <f>Exercício!I14</f>
        <v>0</v>
      </c>
      <c r="L14" s="12" t="str">
        <f>Exercício!J14</f>
        <v>Peito</v>
      </c>
      <c r="M14" s="11">
        <f>Exercício!K14</f>
        <v>0</v>
      </c>
      <c r="N14" s="12" t="str">
        <f>Exercício!L14</f>
        <v>Bíceps</v>
      </c>
      <c r="O14" s="11">
        <f>Exercício!M14</f>
        <v>0</v>
      </c>
      <c r="P14" s="12" t="str">
        <f>Exercício!N14</f>
        <v>Tríceps</v>
      </c>
      <c r="Q14" s="11">
        <f>Exercício!O14</f>
        <v>0</v>
      </c>
      <c r="R14" s="11" t="str">
        <f>Exercício!P14</f>
        <v>AnteBraço</v>
      </c>
      <c r="S14" s="11">
        <f>Exercício!Q14</f>
        <v>0</v>
      </c>
      <c r="T14" s="11" t="str">
        <f>Exercício!R14</f>
        <v xml:space="preserve">Glúteo </v>
      </c>
      <c r="U14" s="11">
        <f>Exercício!S14</f>
        <v>0</v>
      </c>
      <c r="V14" s="12" t="str">
        <f>Exercício!T14</f>
        <v xml:space="preserve">Abdutor </v>
      </c>
      <c r="W14" s="11">
        <f>Exercício!U14</f>
        <v>0</v>
      </c>
      <c r="X14" s="12" t="str">
        <f>Exercício!V14</f>
        <v xml:space="preserve">Adutor </v>
      </c>
      <c r="Y14" s="11">
        <f>Exercício!W14</f>
        <v>0</v>
      </c>
      <c r="Z14" s="12" t="str">
        <f>Exercício!X14</f>
        <v>Coxa (Ant)</v>
      </c>
      <c r="AA14" s="11">
        <f>Exercício!Y14</f>
        <v>0</v>
      </c>
      <c r="AB14" s="12" t="str">
        <f>Exercício!Z14</f>
        <v>Coxa (Pos)</v>
      </c>
      <c r="AC14" s="11">
        <f>Exercício!AA14</f>
        <v>0</v>
      </c>
      <c r="AD14" s="12" t="str">
        <f>Exercício!AB14</f>
        <v>Perna</v>
      </c>
      <c r="AE14" s="11">
        <f>Exercício!AC14</f>
        <v>0</v>
      </c>
      <c r="AF14" s="12" t="str">
        <f>Exercício!AD14</f>
        <v>Abdominal</v>
      </c>
      <c r="AG14" s="11">
        <f>Exercício!AE14</f>
        <v>0</v>
      </c>
    </row>
    <row r="15" spans="1:33" x14ac:dyDescent="0.25">
      <c r="A15" s="344"/>
      <c r="B15" s="11">
        <f t="shared" si="0"/>
        <v>0</v>
      </c>
      <c r="C15" s="11" t="str">
        <f t="shared" si="1"/>
        <v xml:space="preserve"> </v>
      </c>
      <c r="D15" s="11" t="str">
        <f>Exercício!B15</f>
        <v xml:space="preserve">Trapézio </v>
      </c>
      <c r="E15" s="11">
        <f>Exercício!C15</f>
        <v>0</v>
      </c>
      <c r="F15" s="11" t="str">
        <f>Exercício!D15</f>
        <v>Ombro (Cla/Acr)</v>
      </c>
      <c r="G15" s="11">
        <f>Exercício!E15</f>
        <v>0</v>
      </c>
      <c r="H15" s="12" t="str">
        <f>Exercício!F15</f>
        <v>Ombro (Esp)</v>
      </c>
      <c r="I15" s="11">
        <f>Exercício!G15</f>
        <v>0</v>
      </c>
      <c r="J15" s="12" t="str">
        <f>Exercício!H15</f>
        <v>Costa</v>
      </c>
      <c r="K15" s="11">
        <f>Exercício!I15</f>
        <v>0</v>
      </c>
      <c r="L15" s="12" t="str">
        <f>Exercício!J15</f>
        <v>Peito</v>
      </c>
      <c r="M15" s="11">
        <f>Exercício!K15</f>
        <v>0</v>
      </c>
      <c r="N15" s="12" t="str">
        <f>Exercício!L15</f>
        <v>Bíceps</v>
      </c>
      <c r="O15" s="11">
        <f>Exercício!M15</f>
        <v>0</v>
      </c>
      <c r="P15" s="12" t="str">
        <f>Exercício!N15</f>
        <v>Tríceps</v>
      </c>
      <c r="Q15" s="11">
        <f>Exercício!O15</f>
        <v>0</v>
      </c>
      <c r="R15" s="11" t="str">
        <f>Exercício!P15</f>
        <v>AnteBraço</v>
      </c>
      <c r="S15" s="11">
        <f>Exercício!Q15</f>
        <v>0</v>
      </c>
      <c r="T15" s="11" t="str">
        <f>Exercício!R15</f>
        <v xml:space="preserve">Glúteo </v>
      </c>
      <c r="U15" s="11">
        <f>Exercício!S15</f>
        <v>0</v>
      </c>
      <c r="V15" s="12" t="str">
        <f>Exercício!T15</f>
        <v xml:space="preserve">Abdutor </v>
      </c>
      <c r="W15" s="11">
        <f>Exercício!U15</f>
        <v>0</v>
      </c>
      <c r="X15" s="12" t="str">
        <f>Exercício!V15</f>
        <v xml:space="preserve">Adutor </v>
      </c>
      <c r="Y15" s="11">
        <f>Exercício!W15</f>
        <v>0</v>
      </c>
      <c r="Z15" s="12" t="str">
        <f>Exercício!X15</f>
        <v>Coxa (Ant)</v>
      </c>
      <c r="AA15" s="11">
        <f>Exercício!Y15</f>
        <v>0</v>
      </c>
      <c r="AB15" s="12" t="str">
        <f>Exercício!Z15</f>
        <v>Coxa (Pos)</v>
      </c>
      <c r="AC15" s="11">
        <f>Exercício!AA15</f>
        <v>0</v>
      </c>
      <c r="AD15" s="12" t="str">
        <f>Exercício!AB15</f>
        <v>Perna</v>
      </c>
      <c r="AE15" s="11">
        <f>Exercício!AC15</f>
        <v>0</v>
      </c>
      <c r="AF15" s="12" t="str">
        <f>Exercício!AD15</f>
        <v>Abdominal</v>
      </c>
      <c r="AG15" s="11">
        <f>Exercício!AE15</f>
        <v>0</v>
      </c>
    </row>
    <row r="16" spans="1:33" x14ac:dyDescent="0.25">
      <c r="A16" s="344"/>
      <c r="B16" s="11">
        <f t="shared" si="0"/>
        <v>0</v>
      </c>
      <c r="C16" s="11" t="str">
        <f t="shared" si="1"/>
        <v xml:space="preserve"> </v>
      </c>
      <c r="D16" s="11" t="str">
        <f>Exercício!B16</f>
        <v xml:space="preserve">Trapézio </v>
      </c>
      <c r="E16" s="11">
        <f>Exercício!C16</f>
        <v>0</v>
      </c>
      <c r="F16" s="11" t="str">
        <f>Exercício!D16</f>
        <v>Ombro (Cla/Acr)</v>
      </c>
      <c r="G16" s="11">
        <f>Exercício!E16</f>
        <v>0</v>
      </c>
      <c r="H16" s="12" t="str">
        <f>Exercício!F16</f>
        <v>Ombro (Esp)</v>
      </c>
      <c r="I16" s="11">
        <f>Exercício!G16</f>
        <v>0</v>
      </c>
      <c r="J16" s="12" t="str">
        <f>Exercício!H16</f>
        <v>Costa</v>
      </c>
      <c r="K16" s="11">
        <f>Exercício!I16</f>
        <v>0</v>
      </c>
      <c r="L16" s="12" t="str">
        <f>Exercício!J16</f>
        <v>Peito</v>
      </c>
      <c r="M16" s="11">
        <f>Exercício!K16</f>
        <v>0</v>
      </c>
      <c r="N16" s="12" t="str">
        <f>Exercício!L16</f>
        <v>Bíceps</v>
      </c>
      <c r="O16" s="11">
        <f>Exercício!M16</f>
        <v>0</v>
      </c>
      <c r="P16" s="12" t="str">
        <f>Exercício!N16</f>
        <v>Tríceps</v>
      </c>
      <c r="Q16" s="11">
        <f>Exercício!O16</f>
        <v>0</v>
      </c>
      <c r="R16" s="11" t="str">
        <f>Exercício!P16</f>
        <v>AnteBraço</v>
      </c>
      <c r="S16" s="11">
        <f>Exercício!Q16</f>
        <v>0</v>
      </c>
      <c r="T16" s="11" t="str">
        <f>Exercício!R16</f>
        <v xml:space="preserve">Glúteo </v>
      </c>
      <c r="U16" s="11">
        <f>Exercício!S16</f>
        <v>0</v>
      </c>
      <c r="V16" s="12" t="str">
        <f>Exercício!T16</f>
        <v xml:space="preserve">Abdutor </v>
      </c>
      <c r="W16" s="11">
        <f>Exercício!U16</f>
        <v>0</v>
      </c>
      <c r="X16" s="12" t="str">
        <f>Exercício!V16</f>
        <v xml:space="preserve">Adutor </v>
      </c>
      <c r="Y16" s="11">
        <f>Exercício!W16</f>
        <v>0</v>
      </c>
      <c r="Z16" s="12" t="str">
        <f>Exercício!X16</f>
        <v>Coxa (Ant)</v>
      </c>
      <c r="AA16" s="11">
        <f>Exercício!Y16</f>
        <v>0</v>
      </c>
      <c r="AB16" s="12" t="str">
        <f>Exercício!Z16</f>
        <v>Coxa (Pos)</v>
      </c>
      <c r="AC16" s="11">
        <f>Exercício!AA16</f>
        <v>0</v>
      </c>
      <c r="AD16" s="12" t="str">
        <f>Exercício!AB16</f>
        <v>Perna</v>
      </c>
      <c r="AE16" s="11">
        <f>Exercício!AC16</f>
        <v>0</v>
      </c>
      <c r="AF16" s="12" t="str">
        <f>Exercício!AD16</f>
        <v>Abdominal</v>
      </c>
      <c r="AG16" s="11">
        <f>Exercício!AE16</f>
        <v>0</v>
      </c>
    </row>
    <row r="17" spans="1:33" x14ac:dyDescent="0.25">
      <c r="A17" s="344"/>
      <c r="B17" s="11">
        <f t="shared" si="0"/>
        <v>0</v>
      </c>
      <c r="C17" s="11" t="str">
        <f t="shared" si="1"/>
        <v xml:space="preserve"> </v>
      </c>
      <c r="D17" s="11" t="str">
        <f>Exercício!B17</f>
        <v xml:space="preserve">Trapézio </v>
      </c>
      <c r="E17" s="11">
        <f>Exercício!C17</f>
        <v>0</v>
      </c>
      <c r="F17" s="11" t="str">
        <f>Exercício!D17</f>
        <v>Ombro (Cla/Acr)</v>
      </c>
      <c r="G17" s="11">
        <f>Exercício!E17</f>
        <v>0</v>
      </c>
      <c r="H17" s="12" t="str">
        <f>Exercício!F17</f>
        <v>Ombro (Esp)</v>
      </c>
      <c r="I17" s="11">
        <f>Exercício!G17</f>
        <v>0</v>
      </c>
      <c r="J17" s="12" t="str">
        <f>Exercício!H17</f>
        <v>Costa</v>
      </c>
      <c r="K17" s="11">
        <f>Exercício!I17</f>
        <v>0</v>
      </c>
      <c r="L17" s="12" t="str">
        <f>Exercício!J17</f>
        <v>Peito</v>
      </c>
      <c r="M17" s="11">
        <f>Exercício!K17</f>
        <v>0</v>
      </c>
      <c r="N17" s="12" t="str">
        <f>Exercício!L17</f>
        <v>Bíceps</v>
      </c>
      <c r="O17" s="11">
        <f>Exercício!M17</f>
        <v>0</v>
      </c>
      <c r="P17" s="12" t="str">
        <f>Exercício!N17</f>
        <v>Tríceps</v>
      </c>
      <c r="Q17" s="11">
        <f>Exercício!O17</f>
        <v>0</v>
      </c>
      <c r="R17" s="11" t="str">
        <f>Exercício!P17</f>
        <v>AnteBraço</v>
      </c>
      <c r="S17" s="11">
        <f>Exercício!Q17</f>
        <v>0</v>
      </c>
      <c r="T17" s="11" t="str">
        <f>Exercício!R17</f>
        <v xml:space="preserve">Glúteo </v>
      </c>
      <c r="U17" s="11">
        <f>Exercício!S17</f>
        <v>0</v>
      </c>
      <c r="V17" s="12" t="str">
        <f>Exercício!T17</f>
        <v xml:space="preserve">Abdutor </v>
      </c>
      <c r="W17" s="11">
        <f>Exercício!U17</f>
        <v>0</v>
      </c>
      <c r="X17" s="12" t="str">
        <f>Exercício!V17</f>
        <v xml:space="preserve">Adutor </v>
      </c>
      <c r="Y17" s="11">
        <f>Exercício!W17</f>
        <v>0</v>
      </c>
      <c r="Z17" s="12" t="str">
        <f>Exercício!X17</f>
        <v>Coxa (Ant)</v>
      </c>
      <c r="AA17" s="11">
        <f>Exercício!Y17</f>
        <v>0</v>
      </c>
      <c r="AB17" s="12" t="str">
        <f>Exercício!Z17</f>
        <v>Coxa (Pos)</v>
      </c>
      <c r="AC17" s="11">
        <f>Exercício!AA17</f>
        <v>0</v>
      </c>
      <c r="AD17" s="12" t="str">
        <f>Exercício!AB17</f>
        <v>Perna</v>
      </c>
      <c r="AE17" s="11">
        <f>Exercício!AC17</f>
        <v>0</v>
      </c>
      <c r="AF17" s="12" t="str">
        <f>Exercício!AD17</f>
        <v>Abdominal</v>
      </c>
      <c r="AG17" s="11">
        <f>Exercício!AE17</f>
        <v>0</v>
      </c>
    </row>
    <row r="18" spans="1:33" x14ac:dyDescent="0.25">
      <c r="A18" s="344"/>
      <c r="B18" s="11">
        <f t="shared" si="0"/>
        <v>0</v>
      </c>
      <c r="C18" s="11" t="str">
        <f t="shared" si="1"/>
        <v xml:space="preserve"> </v>
      </c>
      <c r="D18" s="11" t="str">
        <f>Exercício!B18</f>
        <v xml:space="preserve">Trapézio </v>
      </c>
      <c r="E18" s="11">
        <f>Exercício!C18</f>
        <v>0</v>
      </c>
      <c r="F18" s="11" t="str">
        <f>Exercício!D18</f>
        <v>Ombro (Cla/Acr)</v>
      </c>
      <c r="G18" s="11">
        <f>Exercício!E18</f>
        <v>0</v>
      </c>
      <c r="H18" s="12" t="str">
        <f>Exercício!F18</f>
        <v>Ombro (Esp)</v>
      </c>
      <c r="I18" s="11">
        <f>Exercício!G18</f>
        <v>0</v>
      </c>
      <c r="J18" s="12" t="str">
        <f>Exercício!H18</f>
        <v>Costa</v>
      </c>
      <c r="K18" s="11">
        <f>Exercício!I18</f>
        <v>0</v>
      </c>
      <c r="L18" s="12" t="str">
        <f>Exercício!J18</f>
        <v>Peito</v>
      </c>
      <c r="M18" s="11">
        <f>Exercício!K18</f>
        <v>0</v>
      </c>
      <c r="N18" s="12" t="str">
        <f>Exercício!L18</f>
        <v>Bíceps</v>
      </c>
      <c r="O18" s="11">
        <f>Exercício!M18</f>
        <v>0</v>
      </c>
      <c r="P18" s="12" t="str">
        <f>Exercício!N18</f>
        <v>Tríceps</v>
      </c>
      <c r="Q18" s="11">
        <f>Exercício!O18</f>
        <v>0</v>
      </c>
      <c r="R18" s="11" t="str">
        <f>Exercício!P18</f>
        <v>AnteBraço</v>
      </c>
      <c r="S18" s="11">
        <f>Exercício!Q18</f>
        <v>0</v>
      </c>
      <c r="T18" s="11" t="str">
        <f>Exercício!R18</f>
        <v xml:space="preserve">Glúteo </v>
      </c>
      <c r="U18" s="11">
        <f>Exercício!S18</f>
        <v>0</v>
      </c>
      <c r="V18" s="12" t="str">
        <f>Exercício!T18</f>
        <v xml:space="preserve">Abdutor </v>
      </c>
      <c r="W18" s="11">
        <f>Exercício!U18</f>
        <v>0</v>
      </c>
      <c r="X18" s="12" t="str">
        <f>Exercício!V18</f>
        <v xml:space="preserve">Adutor </v>
      </c>
      <c r="Y18" s="11">
        <f>Exercício!W18</f>
        <v>0</v>
      </c>
      <c r="Z18" s="12" t="str">
        <f>Exercício!X18</f>
        <v>Coxa (Ant)</v>
      </c>
      <c r="AA18" s="11">
        <f>Exercício!Y18</f>
        <v>0</v>
      </c>
      <c r="AB18" s="12" t="str">
        <f>Exercício!Z18</f>
        <v>Coxa (Pos)</v>
      </c>
      <c r="AC18" s="11">
        <f>Exercício!AA18</f>
        <v>0</v>
      </c>
      <c r="AD18" s="12" t="str">
        <f>Exercício!AB18</f>
        <v>Perna</v>
      </c>
      <c r="AE18" s="11">
        <f>Exercício!AC18</f>
        <v>0</v>
      </c>
      <c r="AF18" s="12" t="str">
        <f>Exercício!AD18</f>
        <v>Abdominal</v>
      </c>
      <c r="AG18" s="11">
        <f>Exercício!AE18</f>
        <v>0</v>
      </c>
    </row>
    <row r="19" spans="1:33" x14ac:dyDescent="0.25">
      <c r="A19" s="344"/>
      <c r="B19" s="11">
        <f t="shared" si="0"/>
        <v>0</v>
      </c>
      <c r="C19" s="11" t="str">
        <f t="shared" si="1"/>
        <v xml:space="preserve"> </v>
      </c>
      <c r="D19" s="11" t="str">
        <f>Exercício!B19</f>
        <v xml:space="preserve">Trapézio </v>
      </c>
      <c r="E19" s="11">
        <f>Exercício!C19</f>
        <v>0</v>
      </c>
      <c r="F19" s="11" t="str">
        <f>Exercício!D19</f>
        <v>Ombro (Cla/Acr)</v>
      </c>
      <c r="G19" s="11">
        <f>Exercício!E19</f>
        <v>0</v>
      </c>
      <c r="H19" s="12" t="str">
        <f>Exercício!F19</f>
        <v>Ombro (Esp)</v>
      </c>
      <c r="I19" s="11">
        <f>Exercício!G19</f>
        <v>0</v>
      </c>
      <c r="J19" s="12" t="str">
        <f>Exercício!H19</f>
        <v>Costa</v>
      </c>
      <c r="K19" s="11">
        <f>Exercício!I19</f>
        <v>0</v>
      </c>
      <c r="L19" s="12" t="str">
        <f>Exercício!J19</f>
        <v>Peito</v>
      </c>
      <c r="M19" s="11">
        <f>Exercício!K19</f>
        <v>0</v>
      </c>
      <c r="N19" s="12" t="str">
        <f>Exercício!L19</f>
        <v>Bíceps</v>
      </c>
      <c r="O19" s="11">
        <f>Exercício!M19</f>
        <v>0</v>
      </c>
      <c r="P19" s="12" t="str">
        <f>Exercício!N19</f>
        <v>Tríceps</v>
      </c>
      <c r="Q19" s="11">
        <f>Exercício!O19</f>
        <v>0</v>
      </c>
      <c r="R19" s="11" t="str">
        <f>Exercício!P19</f>
        <v>AnteBraço</v>
      </c>
      <c r="S19" s="11">
        <f>Exercício!Q19</f>
        <v>0</v>
      </c>
      <c r="T19" s="11" t="str">
        <f>Exercício!R19</f>
        <v xml:space="preserve">Glúteo </v>
      </c>
      <c r="U19" s="11">
        <f>Exercício!S19</f>
        <v>0</v>
      </c>
      <c r="V19" s="12" t="str">
        <f>Exercício!T19</f>
        <v xml:space="preserve">Abdutor </v>
      </c>
      <c r="W19" s="11">
        <f>Exercício!U19</f>
        <v>0</v>
      </c>
      <c r="X19" s="12" t="str">
        <f>Exercício!V19</f>
        <v xml:space="preserve">Adutor </v>
      </c>
      <c r="Y19" s="11">
        <f>Exercício!W19</f>
        <v>0</v>
      </c>
      <c r="Z19" s="12" t="str">
        <f>Exercício!X19</f>
        <v>Coxa (Ant)</v>
      </c>
      <c r="AA19" s="11">
        <f>Exercício!Y19</f>
        <v>0</v>
      </c>
      <c r="AB19" s="12" t="str">
        <f>Exercício!Z19</f>
        <v>Coxa (Pos)</v>
      </c>
      <c r="AC19" s="11">
        <f>Exercício!AA19</f>
        <v>0</v>
      </c>
      <c r="AD19" s="12" t="str">
        <f>Exercício!AB19</f>
        <v>Perna</v>
      </c>
      <c r="AE19" s="11">
        <f>Exercício!AC19</f>
        <v>0</v>
      </c>
      <c r="AF19" s="12" t="str">
        <f>Exercício!AD19</f>
        <v>Abdominal</v>
      </c>
      <c r="AG19" s="11">
        <f>Exercício!AE19</f>
        <v>0</v>
      </c>
    </row>
    <row r="20" spans="1:33" x14ac:dyDescent="0.25">
      <c r="A20" s="344"/>
      <c r="B20" s="11">
        <f t="shared" si="0"/>
        <v>0</v>
      </c>
      <c r="C20" s="11" t="str">
        <f t="shared" si="1"/>
        <v xml:space="preserve"> </v>
      </c>
      <c r="D20" s="11" t="str">
        <f>Exercício!B20</f>
        <v xml:space="preserve">Trapézio </v>
      </c>
      <c r="E20" s="11">
        <f>Exercício!C20</f>
        <v>0</v>
      </c>
      <c r="F20" s="11" t="str">
        <f>Exercício!D20</f>
        <v>Ombro (Cla/Acr)</v>
      </c>
      <c r="G20" s="11">
        <f>Exercício!E20</f>
        <v>0</v>
      </c>
      <c r="H20" s="12" t="str">
        <f>Exercício!F20</f>
        <v>Ombro (Esp)</v>
      </c>
      <c r="I20" s="11">
        <f>Exercício!G20</f>
        <v>0</v>
      </c>
      <c r="J20" s="12" t="str">
        <f>Exercício!H20</f>
        <v>Costa</v>
      </c>
      <c r="K20" s="11">
        <f>Exercício!I20</f>
        <v>0</v>
      </c>
      <c r="L20" s="12" t="str">
        <f>Exercício!J20</f>
        <v>Peito</v>
      </c>
      <c r="M20" s="11">
        <f>Exercício!K20</f>
        <v>0</v>
      </c>
      <c r="N20" s="12" t="str">
        <f>Exercício!L20</f>
        <v>Bíceps</v>
      </c>
      <c r="O20" s="11">
        <f>Exercício!M20</f>
        <v>0</v>
      </c>
      <c r="P20" s="12" t="str">
        <f>Exercício!N20</f>
        <v>Tríceps</v>
      </c>
      <c r="Q20" s="11">
        <f>Exercício!O20</f>
        <v>0</v>
      </c>
      <c r="R20" s="11" t="str">
        <f>Exercício!P20</f>
        <v>AnteBraço</v>
      </c>
      <c r="S20" s="11">
        <f>Exercício!Q20</f>
        <v>0</v>
      </c>
      <c r="T20" s="11" t="str">
        <f>Exercício!R20</f>
        <v xml:space="preserve">Glúteo </v>
      </c>
      <c r="U20" s="11">
        <f>Exercício!S20</f>
        <v>0</v>
      </c>
      <c r="V20" s="12" t="str">
        <f>Exercício!T20</f>
        <v xml:space="preserve">Abdutor </v>
      </c>
      <c r="W20" s="11">
        <f>Exercício!U20</f>
        <v>0</v>
      </c>
      <c r="X20" s="12" t="str">
        <f>Exercício!V20</f>
        <v xml:space="preserve">Adutor </v>
      </c>
      <c r="Y20" s="11">
        <f>Exercício!W20</f>
        <v>0</v>
      </c>
      <c r="Z20" s="12" t="str">
        <f>Exercício!X20</f>
        <v>Coxa (Ant)</v>
      </c>
      <c r="AA20" s="11">
        <f>Exercício!Y20</f>
        <v>0</v>
      </c>
      <c r="AB20" s="12" t="str">
        <f>Exercício!Z20</f>
        <v>Coxa (Pos)</v>
      </c>
      <c r="AC20" s="11">
        <f>Exercício!AA20</f>
        <v>0</v>
      </c>
      <c r="AD20" s="12" t="str">
        <f>Exercício!AB20</f>
        <v>Perna</v>
      </c>
      <c r="AE20" s="11">
        <f>Exercício!AC20</f>
        <v>0</v>
      </c>
      <c r="AF20" s="12" t="str">
        <f>Exercício!AD20</f>
        <v>Abdominal</v>
      </c>
      <c r="AG20" s="11">
        <f>Exercício!AE20</f>
        <v>0</v>
      </c>
    </row>
    <row r="21" spans="1:33" ht="36" x14ac:dyDescent="0.25">
      <c r="A21" s="15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11" t="s">
        <v>40</v>
      </c>
      <c r="B22" s="11" t="s">
        <v>41</v>
      </c>
      <c r="C22" s="11"/>
      <c r="D22" s="341" t="str">
        <f>D2</f>
        <v xml:space="preserve">Trapézio </v>
      </c>
      <c r="E22" s="341"/>
      <c r="F22" s="341" t="str">
        <f>F2</f>
        <v>Ombro (Cla/Acr)</v>
      </c>
      <c r="G22" s="341"/>
      <c r="H22" s="341" t="str">
        <f>H2</f>
        <v>Ombro (Esp)</v>
      </c>
      <c r="I22" s="341"/>
      <c r="J22" s="341" t="str">
        <f>J2</f>
        <v>Costa</v>
      </c>
      <c r="K22" s="341"/>
      <c r="L22" s="341" t="str">
        <f>L2</f>
        <v>Peito</v>
      </c>
      <c r="M22" s="341"/>
      <c r="N22" s="341" t="str">
        <f>N2</f>
        <v>Bíceps</v>
      </c>
      <c r="O22" s="341"/>
      <c r="P22" s="341" t="str">
        <f>P2</f>
        <v>Tríceps</v>
      </c>
      <c r="Q22" s="341"/>
      <c r="R22" s="341" t="str">
        <f>R2</f>
        <v>AnteBraço</v>
      </c>
      <c r="S22" s="341"/>
      <c r="T22" s="341" t="str">
        <f>T2</f>
        <v xml:space="preserve">Glúteo </v>
      </c>
      <c r="U22" s="341"/>
      <c r="V22" s="341" t="str">
        <f>V2</f>
        <v xml:space="preserve">Abdutor </v>
      </c>
      <c r="W22" s="341"/>
      <c r="X22" s="341" t="str">
        <f>X2</f>
        <v xml:space="preserve">Adutor </v>
      </c>
      <c r="Y22" s="341"/>
      <c r="Z22" s="341" t="str">
        <f>Z2</f>
        <v>Coxa (Ant)</v>
      </c>
      <c r="AA22" s="341"/>
      <c r="AB22" s="341" t="str">
        <f>AB2</f>
        <v>Coxa (Pos)</v>
      </c>
      <c r="AC22" s="341"/>
      <c r="AD22" s="341" t="str">
        <f>AD2</f>
        <v>Perna</v>
      </c>
      <c r="AE22" s="341"/>
      <c r="AF22" s="341" t="str">
        <f>AF2</f>
        <v>Abdominal</v>
      </c>
      <c r="AG22" s="341"/>
    </row>
    <row r="23" spans="1:33" x14ac:dyDescent="0.25">
      <c r="A23" s="11"/>
      <c r="B23" s="343">
        <f>Planilha!D256</f>
        <v>0</v>
      </c>
      <c r="C23" s="343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</row>
    <row r="24" spans="1:33" x14ac:dyDescent="0.25">
      <c r="A24" s="344">
        <v>2</v>
      </c>
      <c r="B24" s="11">
        <f>B23</f>
        <v>0</v>
      </c>
      <c r="C24" s="11" t="str">
        <f>IF(AND(B24=D24),E24,IF(AND(B24=F24),G24,IF(AND(B24=H24),I24,IF(AND(B24=J24),K24,IF(AND(B24=L24),M24,IF(AND(B24=N24),O24,IF(AND(B24=P24),Q24,IF(AND(B24=R24),S24,IF(AND(B24=T24),U24,IF(AND(B24=V24),W24,IF(AND(B24=X24),Y24,IF(AND(B24=Z24),AA24,IF(AND(B24=AB24),AC24,IF(AND(B24=AD24),AE24,IF(AND(B24=AF24),AG24," ")))))))))))))))</f>
        <v xml:space="preserve"> </v>
      </c>
      <c r="D24" s="11" t="str">
        <f t="shared" ref="D24:AG32" si="2">D4</f>
        <v xml:space="preserve">Trapézio </v>
      </c>
      <c r="E24" s="11" t="str">
        <f t="shared" si="2"/>
        <v>Elevação de ombros</v>
      </c>
      <c r="F24" s="11" t="str">
        <f t="shared" si="2"/>
        <v>Ombro (Cla/Acr)</v>
      </c>
      <c r="G24" s="11" t="str">
        <f t="shared" si="2"/>
        <v>Desenvolvimento</v>
      </c>
      <c r="H24" s="12" t="str">
        <f t="shared" si="2"/>
        <v>Ombro (Esp)</v>
      </c>
      <c r="I24" s="11" t="str">
        <f t="shared" si="2"/>
        <v>Voador inv.</v>
      </c>
      <c r="J24" s="12" t="str">
        <f t="shared" si="2"/>
        <v>Costa</v>
      </c>
      <c r="K24" s="11" t="str">
        <f t="shared" si="2"/>
        <v>Puxada à frente</v>
      </c>
      <c r="L24" s="12" t="str">
        <f t="shared" si="2"/>
        <v>Peito</v>
      </c>
      <c r="M24" s="11" t="str">
        <f t="shared" si="2"/>
        <v>Supino</v>
      </c>
      <c r="N24" s="12" t="str">
        <f t="shared" si="2"/>
        <v>Bíceps</v>
      </c>
      <c r="O24" s="11" t="str">
        <f t="shared" si="2"/>
        <v>Rosca direta</v>
      </c>
      <c r="P24" s="12" t="str">
        <f t="shared" si="2"/>
        <v>Tríceps</v>
      </c>
      <c r="Q24" s="11" t="str">
        <f t="shared" si="2"/>
        <v>Rosca testa</v>
      </c>
      <c r="R24" s="11" t="str">
        <f t="shared" si="2"/>
        <v>AnteBraço</v>
      </c>
      <c r="S24" s="11" t="str">
        <f t="shared" si="2"/>
        <v>Rosca punho</v>
      </c>
      <c r="T24" s="11" t="str">
        <f t="shared" si="2"/>
        <v xml:space="preserve">Glúteo </v>
      </c>
      <c r="U24" s="11" t="str">
        <f t="shared" si="2"/>
        <v>Glúteo em pé</v>
      </c>
      <c r="V24" s="12" t="str">
        <f t="shared" si="2"/>
        <v xml:space="preserve">Abdutor </v>
      </c>
      <c r="W24" s="11" t="str">
        <f t="shared" si="2"/>
        <v>Abdutor maq.</v>
      </c>
      <c r="X24" s="12" t="str">
        <f t="shared" si="2"/>
        <v xml:space="preserve">Adutor </v>
      </c>
      <c r="Y24" s="11" t="str">
        <f t="shared" si="2"/>
        <v>Adutor maq</v>
      </c>
      <c r="Z24" s="12" t="str">
        <f t="shared" si="2"/>
        <v>Coxa (Ant)</v>
      </c>
      <c r="AA24" s="11" t="str">
        <f t="shared" si="2"/>
        <v>Agachamento</v>
      </c>
      <c r="AB24" s="12" t="str">
        <f t="shared" si="2"/>
        <v>Coxa (Pos)</v>
      </c>
      <c r="AC24" s="11" t="str">
        <f t="shared" si="2"/>
        <v>Stiff</v>
      </c>
      <c r="AD24" s="12" t="str">
        <f t="shared" si="2"/>
        <v>Perna</v>
      </c>
      <c r="AE24" s="11" t="str">
        <f t="shared" si="2"/>
        <v>Gêmeos em pé</v>
      </c>
      <c r="AF24" s="12" t="str">
        <f t="shared" si="2"/>
        <v>Abdominal</v>
      </c>
      <c r="AG24" s="11" t="str">
        <f t="shared" si="2"/>
        <v>Elevação de pernas</v>
      </c>
    </row>
    <row r="25" spans="1:33" x14ac:dyDescent="0.25">
      <c r="A25" s="344"/>
      <c r="B25" s="11">
        <f t="shared" ref="B25:B40" si="3">B24</f>
        <v>0</v>
      </c>
      <c r="C25" s="11" t="str">
        <f t="shared" ref="C25:C40" si="4">IF(AND(B25=D25),E25,IF(AND(B25=F25),G25,IF(AND(B25=H25),I25,IF(AND(B25=J25),K25,IF(AND(B25=L25),M25,IF(AND(B25=N25),O25,IF(AND(B25=P25),Q25,IF(AND(B25=R25),S25,IF(AND(B25=T25),U25,IF(AND(B25=V25),W25,IF(AND(B25=X25),Y25,IF(AND(B25=Z25),AA25,IF(AND(B25=AB25),AC25,IF(AND(B25=AD25),AE25,IF(AND(B25=AF25),AG25," ")))))))))))))))</f>
        <v xml:space="preserve"> </v>
      </c>
      <c r="D25" s="11" t="str">
        <f t="shared" si="2"/>
        <v xml:space="preserve">Trapézio </v>
      </c>
      <c r="E25" s="11" t="str">
        <f t="shared" si="2"/>
        <v>Remada alta</v>
      </c>
      <c r="F25" s="11" t="str">
        <f t="shared" si="2"/>
        <v>Ombro (Cla/Acr)</v>
      </c>
      <c r="G25" s="11" t="str">
        <f t="shared" si="2"/>
        <v>Levantamento lateral</v>
      </c>
      <c r="H25" s="12" t="str">
        <f t="shared" si="2"/>
        <v>Ombro (Esp)</v>
      </c>
      <c r="I25" s="11" t="str">
        <f t="shared" si="2"/>
        <v>Crucifixo inv.</v>
      </c>
      <c r="J25" s="12" t="str">
        <f t="shared" si="2"/>
        <v>Costa</v>
      </c>
      <c r="K25" s="11" t="str">
        <f t="shared" si="2"/>
        <v>Remada sentada</v>
      </c>
      <c r="L25" s="12" t="str">
        <f t="shared" si="2"/>
        <v>Peito</v>
      </c>
      <c r="M25" s="11" t="str">
        <f t="shared" si="2"/>
        <v>Supino inclinado</v>
      </c>
      <c r="N25" s="12" t="str">
        <f t="shared" si="2"/>
        <v>Bíceps</v>
      </c>
      <c r="O25" s="11" t="str">
        <f t="shared" si="2"/>
        <v>Rosca alternada</v>
      </c>
      <c r="P25" s="12" t="str">
        <f t="shared" si="2"/>
        <v>Tríceps</v>
      </c>
      <c r="Q25" s="11" t="str">
        <f t="shared" si="2"/>
        <v>Rosca francesa</v>
      </c>
      <c r="R25" s="11" t="str">
        <f t="shared" si="2"/>
        <v>AnteBraço</v>
      </c>
      <c r="S25" s="11" t="str">
        <f t="shared" si="2"/>
        <v>Rosca punho inv.</v>
      </c>
      <c r="T25" s="11" t="str">
        <f t="shared" si="2"/>
        <v xml:space="preserve">Glúteo </v>
      </c>
      <c r="U25" s="11" t="str">
        <f t="shared" si="2"/>
        <v>Glúteo 4 apoios</v>
      </c>
      <c r="V25" s="12" t="str">
        <f t="shared" si="2"/>
        <v xml:space="preserve">Abdutor </v>
      </c>
      <c r="W25" s="11" t="str">
        <f t="shared" si="2"/>
        <v>Abdutor apo.</v>
      </c>
      <c r="X25" s="12" t="str">
        <f t="shared" si="2"/>
        <v xml:space="preserve">Adutor </v>
      </c>
      <c r="Y25" s="11" t="str">
        <f t="shared" si="2"/>
        <v>Adutor apo.</v>
      </c>
      <c r="Z25" s="12" t="str">
        <f t="shared" si="2"/>
        <v>Coxa (Ant)</v>
      </c>
      <c r="AA25" s="11" t="str">
        <f t="shared" si="2"/>
        <v>Agachamento hack</v>
      </c>
      <c r="AB25" s="12" t="str">
        <f t="shared" si="2"/>
        <v>Coxa (Pos)</v>
      </c>
      <c r="AC25" s="11" t="str">
        <f t="shared" si="2"/>
        <v>Flexão de perna</v>
      </c>
      <c r="AD25" s="12" t="str">
        <f t="shared" si="2"/>
        <v>Perna</v>
      </c>
      <c r="AE25" s="11" t="str">
        <f t="shared" si="2"/>
        <v>Gêmeos sentado</v>
      </c>
      <c r="AF25" s="12" t="str">
        <f t="shared" si="2"/>
        <v>Abdominal</v>
      </c>
      <c r="AG25" s="11" t="str">
        <f t="shared" si="2"/>
        <v>Supra-abdominal</v>
      </c>
    </row>
    <row r="26" spans="1:33" x14ac:dyDescent="0.25">
      <c r="A26" s="344"/>
      <c r="B26" s="11">
        <f t="shared" si="3"/>
        <v>0</v>
      </c>
      <c r="C26" s="11" t="str">
        <f t="shared" si="4"/>
        <v xml:space="preserve"> </v>
      </c>
      <c r="D26" s="11" t="str">
        <f t="shared" si="2"/>
        <v xml:space="preserve">Trapézio </v>
      </c>
      <c r="E26" s="11">
        <f t="shared" si="2"/>
        <v>0</v>
      </c>
      <c r="F26" s="11" t="str">
        <f t="shared" si="2"/>
        <v>Ombro (Cla/Acr)</v>
      </c>
      <c r="G26" s="11" t="str">
        <f t="shared" si="2"/>
        <v>Elevação frontal</v>
      </c>
      <c r="H26" s="12" t="str">
        <f t="shared" si="2"/>
        <v>Ombro (Esp)</v>
      </c>
      <c r="I26" s="11">
        <f t="shared" si="2"/>
        <v>0</v>
      </c>
      <c r="J26" s="12" t="str">
        <f t="shared" si="2"/>
        <v>Costa</v>
      </c>
      <c r="K26" s="11" t="str">
        <f t="shared" si="2"/>
        <v>Remada unilteral</v>
      </c>
      <c r="L26" s="12" t="str">
        <f t="shared" si="2"/>
        <v>Peito</v>
      </c>
      <c r="M26" s="11" t="str">
        <f t="shared" si="2"/>
        <v>Supino declinado</v>
      </c>
      <c r="N26" s="12" t="str">
        <f t="shared" si="2"/>
        <v>Bíceps</v>
      </c>
      <c r="O26" s="11" t="str">
        <f t="shared" si="2"/>
        <v>Rosca concentrada</v>
      </c>
      <c r="P26" s="12" t="str">
        <f t="shared" si="2"/>
        <v>Tríceps</v>
      </c>
      <c r="Q26" s="11" t="str">
        <f t="shared" si="2"/>
        <v>Extensão de cotovelo (cabo)</v>
      </c>
      <c r="R26" s="11" t="str">
        <f t="shared" si="2"/>
        <v>AnteBraço</v>
      </c>
      <c r="S26" s="11" t="str">
        <f t="shared" si="2"/>
        <v>Rosca direta peg. pro.</v>
      </c>
      <c r="T26" s="11" t="str">
        <f t="shared" si="2"/>
        <v xml:space="preserve">Glúteo </v>
      </c>
      <c r="U26" s="11">
        <f t="shared" si="2"/>
        <v>0</v>
      </c>
      <c r="V26" s="12" t="str">
        <f t="shared" si="2"/>
        <v xml:space="preserve">Abdutor </v>
      </c>
      <c r="W26" s="11" t="str">
        <f t="shared" si="2"/>
        <v>Abdutor cabo</v>
      </c>
      <c r="X26" s="12" t="str">
        <f t="shared" si="2"/>
        <v xml:space="preserve">Adutor </v>
      </c>
      <c r="Y26" s="11" t="str">
        <f t="shared" si="2"/>
        <v>Adutor cabo</v>
      </c>
      <c r="Z26" s="12" t="str">
        <f t="shared" si="2"/>
        <v>Coxa (Ant)</v>
      </c>
      <c r="AA26" s="11" t="str">
        <f t="shared" si="2"/>
        <v>Extensão de perna</v>
      </c>
      <c r="AB26" s="12" t="str">
        <f t="shared" si="2"/>
        <v>Coxa (Pos)</v>
      </c>
      <c r="AC26" s="11" t="str">
        <f t="shared" si="2"/>
        <v>Flexora em pé</v>
      </c>
      <c r="AD26" s="12" t="str">
        <f t="shared" si="2"/>
        <v>Perna</v>
      </c>
      <c r="AE26" s="11" t="str">
        <f t="shared" si="2"/>
        <v>Burrinho maq.</v>
      </c>
      <c r="AF26" s="12" t="str">
        <f t="shared" si="2"/>
        <v>Abdominal</v>
      </c>
      <c r="AG26" s="11" t="str">
        <f t="shared" si="2"/>
        <v>Flexão lateral</v>
      </c>
    </row>
    <row r="27" spans="1:33" x14ac:dyDescent="0.25">
      <c r="A27" s="344"/>
      <c r="B27" s="11">
        <f t="shared" si="3"/>
        <v>0</v>
      </c>
      <c r="C27" s="11" t="str">
        <f t="shared" si="4"/>
        <v xml:space="preserve"> </v>
      </c>
      <c r="D27" s="11" t="str">
        <f t="shared" si="2"/>
        <v xml:space="preserve">Trapézio </v>
      </c>
      <c r="E27" s="11">
        <f t="shared" si="2"/>
        <v>0</v>
      </c>
      <c r="F27" s="11" t="str">
        <f t="shared" si="2"/>
        <v>Ombro (Cla/Acr)</v>
      </c>
      <c r="G27" s="11">
        <f t="shared" si="2"/>
        <v>0</v>
      </c>
      <c r="H27" s="12" t="str">
        <f t="shared" si="2"/>
        <v>Ombro (Esp)</v>
      </c>
      <c r="I27" s="11">
        <f t="shared" si="2"/>
        <v>0</v>
      </c>
      <c r="J27" s="12" t="str">
        <f t="shared" si="2"/>
        <v>Costa</v>
      </c>
      <c r="K27" s="11" t="str">
        <f t="shared" si="2"/>
        <v>Remada curvada</v>
      </c>
      <c r="L27" s="12" t="str">
        <f t="shared" si="2"/>
        <v>Peito</v>
      </c>
      <c r="M27" s="11" t="str">
        <f t="shared" si="2"/>
        <v>Crucifixo</v>
      </c>
      <c r="N27" s="12" t="str">
        <f t="shared" si="2"/>
        <v>Bíceps</v>
      </c>
      <c r="O27" s="11" t="str">
        <f t="shared" si="2"/>
        <v>Rosca scott</v>
      </c>
      <c r="P27" s="12" t="str">
        <f t="shared" si="2"/>
        <v>Tríceps</v>
      </c>
      <c r="Q27" s="11">
        <f t="shared" si="2"/>
        <v>0</v>
      </c>
      <c r="R27" s="11" t="str">
        <f t="shared" si="2"/>
        <v>AnteBraço</v>
      </c>
      <c r="S27" s="11" t="str">
        <f t="shared" si="2"/>
        <v>Extensão de cotovelo</v>
      </c>
      <c r="T27" s="11" t="str">
        <f t="shared" si="2"/>
        <v xml:space="preserve">Glúteo </v>
      </c>
      <c r="U27" s="11">
        <f t="shared" si="2"/>
        <v>0</v>
      </c>
      <c r="V27" s="12" t="str">
        <f t="shared" si="2"/>
        <v xml:space="preserve">Abdutor </v>
      </c>
      <c r="W27" s="11">
        <f t="shared" si="2"/>
        <v>0</v>
      </c>
      <c r="X27" s="12" t="str">
        <f t="shared" si="2"/>
        <v xml:space="preserve">Adutor </v>
      </c>
      <c r="Y27" s="11">
        <f t="shared" si="2"/>
        <v>0</v>
      </c>
      <c r="Z27" s="12" t="str">
        <f t="shared" si="2"/>
        <v>Coxa (Ant)</v>
      </c>
      <c r="AA27" s="11" t="str">
        <f t="shared" si="2"/>
        <v>Leg press</v>
      </c>
      <c r="AB27" s="12" t="str">
        <f t="shared" si="2"/>
        <v>Coxa (Pos)</v>
      </c>
      <c r="AC27" s="11" t="str">
        <f t="shared" si="2"/>
        <v>Flexora sentado</v>
      </c>
      <c r="AD27" s="12" t="str">
        <f t="shared" si="2"/>
        <v>Perna</v>
      </c>
      <c r="AE27" s="11" t="str">
        <f t="shared" si="2"/>
        <v>Tibial</v>
      </c>
      <c r="AF27" s="12" t="str">
        <f t="shared" si="2"/>
        <v>Abdominal</v>
      </c>
      <c r="AG27" s="11">
        <f t="shared" si="2"/>
        <v>0</v>
      </c>
    </row>
    <row r="28" spans="1:33" x14ac:dyDescent="0.25">
      <c r="A28" s="344"/>
      <c r="B28" s="11">
        <f t="shared" si="3"/>
        <v>0</v>
      </c>
      <c r="C28" s="11" t="str">
        <f t="shared" si="4"/>
        <v xml:space="preserve"> </v>
      </c>
      <c r="D28" s="11" t="str">
        <f t="shared" si="2"/>
        <v xml:space="preserve">Trapézio </v>
      </c>
      <c r="E28" s="11">
        <f t="shared" si="2"/>
        <v>0</v>
      </c>
      <c r="F28" s="11" t="str">
        <f t="shared" si="2"/>
        <v>Ombro (Cla/Acr)</v>
      </c>
      <c r="G28" s="11">
        <f t="shared" si="2"/>
        <v>0</v>
      </c>
      <c r="H28" s="12" t="str">
        <f t="shared" si="2"/>
        <v>Ombro (Esp)</v>
      </c>
      <c r="I28" s="11">
        <f t="shared" si="2"/>
        <v>0</v>
      </c>
      <c r="J28" s="12" t="str">
        <f t="shared" si="2"/>
        <v>Costa</v>
      </c>
      <c r="K28" s="11" t="str">
        <f t="shared" si="2"/>
        <v>Levantamento terra</v>
      </c>
      <c r="L28" s="12" t="str">
        <f t="shared" si="2"/>
        <v>Peito</v>
      </c>
      <c r="M28" s="11" t="str">
        <f t="shared" si="2"/>
        <v>Cross over</v>
      </c>
      <c r="N28" s="12" t="str">
        <f t="shared" si="2"/>
        <v>Bíceps</v>
      </c>
      <c r="O28" s="11">
        <f t="shared" si="2"/>
        <v>0</v>
      </c>
      <c r="P28" s="12" t="str">
        <f t="shared" si="2"/>
        <v>Tríceps</v>
      </c>
      <c r="Q28" s="11">
        <f t="shared" si="2"/>
        <v>0</v>
      </c>
      <c r="R28" s="11" t="str">
        <f t="shared" si="2"/>
        <v>AnteBraço</v>
      </c>
      <c r="S28" s="11" t="str">
        <f t="shared" si="2"/>
        <v>Extensão cot. uni.</v>
      </c>
      <c r="T28" s="11" t="str">
        <f t="shared" si="2"/>
        <v xml:space="preserve">Glúteo </v>
      </c>
      <c r="U28" s="11">
        <f t="shared" si="2"/>
        <v>0</v>
      </c>
      <c r="V28" s="12" t="str">
        <f t="shared" si="2"/>
        <v xml:space="preserve">Abdutor </v>
      </c>
      <c r="W28" s="11">
        <f t="shared" si="2"/>
        <v>0</v>
      </c>
      <c r="X28" s="12" t="str">
        <f t="shared" si="2"/>
        <v xml:space="preserve">Adutor </v>
      </c>
      <c r="Y28" s="11">
        <f t="shared" si="2"/>
        <v>0</v>
      </c>
      <c r="Z28" s="12" t="str">
        <f t="shared" si="2"/>
        <v>Coxa (Ant)</v>
      </c>
      <c r="AA28" s="11" t="str">
        <f t="shared" si="2"/>
        <v>Avanço</v>
      </c>
      <c r="AB28" s="12" t="str">
        <f t="shared" si="2"/>
        <v>Coxa (Pos)</v>
      </c>
      <c r="AC28" s="11">
        <f t="shared" si="2"/>
        <v>0</v>
      </c>
      <c r="AD28" s="12" t="str">
        <f t="shared" si="2"/>
        <v>Perna</v>
      </c>
      <c r="AE28" s="11">
        <f t="shared" si="2"/>
        <v>0</v>
      </c>
      <c r="AF28" s="12" t="str">
        <f t="shared" si="2"/>
        <v>Abdominal</v>
      </c>
      <c r="AG28" s="11">
        <f t="shared" si="2"/>
        <v>0</v>
      </c>
    </row>
    <row r="29" spans="1:33" x14ac:dyDescent="0.25">
      <c r="A29" s="344"/>
      <c r="B29" s="11">
        <f t="shared" si="3"/>
        <v>0</v>
      </c>
      <c r="C29" s="11" t="str">
        <f t="shared" si="4"/>
        <v xml:space="preserve"> </v>
      </c>
      <c r="D29" s="11" t="str">
        <f t="shared" si="2"/>
        <v xml:space="preserve">Trapézio </v>
      </c>
      <c r="E29" s="11">
        <f t="shared" si="2"/>
        <v>0</v>
      </c>
      <c r="F29" s="11" t="str">
        <f t="shared" si="2"/>
        <v>Ombro (Cla/Acr)</v>
      </c>
      <c r="G29" s="11">
        <f t="shared" si="2"/>
        <v>0</v>
      </c>
      <c r="H29" s="12" t="str">
        <f t="shared" si="2"/>
        <v>Ombro (Esp)</v>
      </c>
      <c r="I29" s="11">
        <f t="shared" si="2"/>
        <v>0</v>
      </c>
      <c r="J29" s="12" t="str">
        <f t="shared" si="2"/>
        <v>Costa</v>
      </c>
      <c r="K29" s="11" t="str">
        <f t="shared" si="2"/>
        <v>Hiperextensão</v>
      </c>
      <c r="L29" s="12" t="str">
        <f t="shared" si="2"/>
        <v>Peito</v>
      </c>
      <c r="M29" s="11" t="str">
        <f t="shared" si="2"/>
        <v>Voador</v>
      </c>
      <c r="N29" s="12" t="str">
        <f t="shared" si="2"/>
        <v>Bíceps</v>
      </c>
      <c r="O29" s="11">
        <f t="shared" si="2"/>
        <v>0</v>
      </c>
      <c r="P29" s="12" t="str">
        <f t="shared" si="2"/>
        <v>Tríceps</v>
      </c>
      <c r="Q29" s="11">
        <f t="shared" si="2"/>
        <v>0</v>
      </c>
      <c r="R29" s="11" t="str">
        <f t="shared" si="2"/>
        <v>AnteBraço</v>
      </c>
      <c r="S29" s="11" t="str">
        <f t="shared" si="2"/>
        <v>Tríceps uni. Curvado</v>
      </c>
      <c r="T29" s="11" t="str">
        <f t="shared" si="2"/>
        <v xml:space="preserve">Glúteo </v>
      </c>
      <c r="U29" s="11">
        <f t="shared" si="2"/>
        <v>0</v>
      </c>
      <c r="V29" s="12" t="str">
        <f t="shared" si="2"/>
        <v xml:space="preserve">Abdutor </v>
      </c>
      <c r="W29" s="11">
        <f t="shared" si="2"/>
        <v>0</v>
      </c>
      <c r="X29" s="12" t="str">
        <f t="shared" si="2"/>
        <v xml:space="preserve">Adutor </v>
      </c>
      <c r="Y29" s="11">
        <f t="shared" si="2"/>
        <v>0</v>
      </c>
      <c r="Z29" s="12" t="str">
        <f t="shared" si="2"/>
        <v>Coxa (Ant)</v>
      </c>
      <c r="AA29" s="11">
        <f t="shared" si="2"/>
        <v>0</v>
      </c>
      <c r="AB29" s="12" t="str">
        <f t="shared" si="2"/>
        <v>Coxa (Pos)</v>
      </c>
      <c r="AC29" s="11">
        <f t="shared" si="2"/>
        <v>0</v>
      </c>
      <c r="AD29" s="12" t="str">
        <f t="shared" si="2"/>
        <v>Perna</v>
      </c>
      <c r="AE29" s="11">
        <f t="shared" si="2"/>
        <v>0</v>
      </c>
      <c r="AF29" s="12" t="str">
        <f t="shared" si="2"/>
        <v>Abdominal</v>
      </c>
      <c r="AG29" s="11">
        <f t="shared" si="2"/>
        <v>0</v>
      </c>
    </row>
    <row r="30" spans="1:33" x14ac:dyDescent="0.25">
      <c r="A30" s="344"/>
      <c r="B30" s="11">
        <f t="shared" si="3"/>
        <v>0</v>
      </c>
      <c r="C30" s="11" t="str">
        <f t="shared" si="4"/>
        <v xml:space="preserve"> </v>
      </c>
      <c r="D30" s="11" t="str">
        <f t="shared" si="2"/>
        <v xml:space="preserve">Trapézio </v>
      </c>
      <c r="E30" s="11">
        <f t="shared" si="2"/>
        <v>0</v>
      </c>
      <c r="F30" s="11" t="str">
        <f t="shared" si="2"/>
        <v>Ombro (Cla/Acr)</v>
      </c>
      <c r="G30" s="11">
        <f t="shared" si="2"/>
        <v>0</v>
      </c>
      <c r="H30" s="12" t="str">
        <f t="shared" si="2"/>
        <v>Ombro (Esp)</v>
      </c>
      <c r="I30" s="11">
        <f t="shared" si="2"/>
        <v>0</v>
      </c>
      <c r="J30" s="12" t="str">
        <f t="shared" si="2"/>
        <v>Costa</v>
      </c>
      <c r="K30" s="11">
        <f t="shared" si="2"/>
        <v>0</v>
      </c>
      <c r="L30" s="12" t="str">
        <f t="shared" si="2"/>
        <v>Peito</v>
      </c>
      <c r="M30" s="11" t="str">
        <f t="shared" si="2"/>
        <v>Paralelas</v>
      </c>
      <c r="N30" s="12" t="str">
        <f t="shared" si="2"/>
        <v>Bíceps</v>
      </c>
      <c r="O30" s="11">
        <f t="shared" si="2"/>
        <v>0</v>
      </c>
      <c r="P30" s="12" t="str">
        <f t="shared" si="2"/>
        <v>Tríceps</v>
      </c>
      <c r="Q30" s="11">
        <f t="shared" si="2"/>
        <v>0</v>
      </c>
      <c r="R30" s="11" t="str">
        <f t="shared" si="2"/>
        <v>AnteBraço</v>
      </c>
      <c r="S30" s="11">
        <f t="shared" si="2"/>
        <v>0</v>
      </c>
      <c r="T30" s="11" t="str">
        <f t="shared" si="2"/>
        <v xml:space="preserve">Glúteo </v>
      </c>
      <c r="U30" s="11">
        <f t="shared" si="2"/>
        <v>0</v>
      </c>
      <c r="V30" s="12" t="str">
        <f t="shared" si="2"/>
        <v xml:space="preserve">Abdutor </v>
      </c>
      <c r="W30" s="11">
        <f t="shared" si="2"/>
        <v>0</v>
      </c>
      <c r="X30" s="12" t="str">
        <f t="shared" si="2"/>
        <v xml:space="preserve">Adutor </v>
      </c>
      <c r="Y30" s="11">
        <f t="shared" si="2"/>
        <v>0</v>
      </c>
      <c r="Z30" s="12" t="str">
        <f t="shared" si="2"/>
        <v>Coxa (Ant)</v>
      </c>
      <c r="AA30" s="11">
        <f t="shared" si="2"/>
        <v>0</v>
      </c>
      <c r="AB30" s="12" t="str">
        <f t="shared" si="2"/>
        <v>Coxa (Pos)</v>
      </c>
      <c r="AC30" s="11">
        <f t="shared" si="2"/>
        <v>0</v>
      </c>
      <c r="AD30" s="12" t="str">
        <f t="shared" si="2"/>
        <v>Perna</v>
      </c>
      <c r="AE30" s="11">
        <f t="shared" si="2"/>
        <v>0</v>
      </c>
      <c r="AF30" s="12" t="str">
        <f t="shared" si="2"/>
        <v>Abdominal</v>
      </c>
      <c r="AG30" s="11">
        <f t="shared" si="2"/>
        <v>0</v>
      </c>
    </row>
    <row r="31" spans="1:33" x14ac:dyDescent="0.25">
      <c r="A31" s="344"/>
      <c r="B31" s="11">
        <f t="shared" si="3"/>
        <v>0</v>
      </c>
      <c r="C31" s="11" t="str">
        <f t="shared" si="4"/>
        <v xml:space="preserve"> </v>
      </c>
      <c r="D31" s="11" t="str">
        <f t="shared" si="2"/>
        <v xml:space="preserve">Trapézio </v>
      </c>
      <c r="E31" s="11">
        <f t="shared" si="2"/>
        <v>0</v>
      </c>
      <c r="F31" s="11" t="str">
        <f t="shared" si="2"/>
        <v>Ombro (Cla/Acr)</v>
      </c>
      <c r="G31" s="11">
        <f t="shared" si="2"/>
        <v>0</v>
      </c>
      <c r="H31" s="12" t="str">
        <f t="shared" si="2"/>
        <v>Ombro (Esp)</v>
      </c>
      <c r="I31" s="11">
        <f t="shared" si="2"/>
        <v>0</v>
      </c>
      <c r="J31" s="12" t="str">
        <f t="shared" si="2"/>
        <v>Costa</v>
      </c>
      <c r="K31" s="11">
        <f t="shared" si="2"/>
        <v>0</v>
      </c>
      <c r="L31" s="12" t="str">
        <f t="shared" si="2"/>
        <v>Peito</v>
      </c>
      <c r="M31" s="11">
        <f t="shared" si="2"/>
        <v>0</v>
      </c>
      <c r="N31" s="12" t="str">
        <f t="shared" si="2"/>
        <v>Bíceps</v>
      </c>
      <c r="O31" s="11">
        <f t="shared" si="2"/>
        <v>0</v>
      </c>
      <c r="P31" s="12" t="str">
        <f t="shared" si="2"/>
        <v>Tríceps</v>
      </c>
      <c r="Q31" s="11">
        <f t="shared" si="2"/>
        <v>0</v>
      </c>
      <c r="R31" s="11" t="str">
        <f t="shared" si="2"/>
        <v>AnteBraço</v>
      </c>
      <c r="S31" s="11">
        <f t="shared" si="2"/>
        <v>0</v>
      </c>
      <c r="T31" s="11" t="str">
        <f t="shared" si="2"/>
        <v xml:space="preserve">Glúteo </v>
      </c>
      <c r="U31" s="11">
        <f t="shared" si="2"/>
        <v>0</v>
      </c>
      <c r="V31" s="12" t="str">
        <f t="shared" si="2"/>
        <v xml:space="preserve">Abdutor </v>
      </c>
      <c r="W31" s="11">
        <f t="shared" si="2"/>
        <v>0</v>
      </c>
      <c r="X31" s="12" t="str">
        <f t="shared" si="2"/>
        <v xml:space="preserve">Adutor </v>
      </c>
      <c r="Y31" s="11">
        <f t="shared" si="2"/>
        <v>0</v>
      </c>
      <c r="Z31" s="12" t="str">
        <f t="shared" si="2"/>
        <v>Coxa (Ant)</v>
      </c>
      <c r="AA31" s="11">
        <f t="shared" si="2"/>
        <v>0</v>
      </c>
      <c r="AB31" s="12" t="str">
        <f t="shared" si="2"/>
        <v>Coxa (Pos)</v>
      </c>
      <c r="AC31" s="11">
        <f t="shared" si="2"/>
        <v>0</v>
      </c>
      <c r="AD31" s="12" t="str">
        <f t="shared" si="2"/>
        <v>Perna</v>
      </c>
      <c r="AE31" s="11">
        <f t="shared" si="2"/>
        <v>0</v>
      </c>
      <c r="AF31" s="12" t="str">
        <f t="shared" si="2"/>
        <v>Abdominal</v>
      </c>
      <c r="AG31" s="11">
        <f t="shared" si="2"/>
        <v>0</v>
      </c>
    </row>
    <row r="32" spans="1:33" x14ac:dyDescent="0.25">
      <c r="A32" s="344"/>
      <c r="B32" s="11">
        <f t="shared" si="3"/>
        <v>0</v>
      </c>
      <c r="C32" s="11" t="str">
        <f t="shared" si="4"/>
        <v xml:space="preserve"> </v>
      </c>
      <c r="D32" s="11" t="str">
        <f t="shared" si="2"/>
        <v xml:space="preserve">Trapézio </v>
      </c>
      <c r="E32" s="11">
        <f t="shared" si="2"/>
        <v>0</v>
      </c>
      <c r="F32" s="11" t="str">
        <f t="shared" si="2"/>
        <v>Ombro (Cla/Acr)</v>
      </c>
      <c r="G32" s="11">
        <f t="shared" si="2"/>
        <v>0</v>
      </c>
      <c r="H32" s="12" t="str">
        <f t="shared" si="2"/>
        <v>Ombro (Esp)</v>
      </c>
      <c r="I32" s="11">
        <f>I12</f>
        <v>0</v>
      </c>
      <c r="J32" s="12" t="str">
        <f t="shared" si="2"/>
        <v>Costa</v>
      </c>
      <c r="K32" s="11">
        <f t="shared" si="2"/>
        <v>0</v>
      </c>
      <c r="L32" s="12" t="str">
        <f t="shared" si="2"/>
        <v>Peito</v>
      </c>
      <c r="M32" s="11">
        <f t="shared" si="2"/>
        <v>0</v>
      </c>
      <c r="N32" s="12" t="str">
        <f t="shared" si="2"/>
        <v>Bíceps</v>
      </c>
      <c r="O32" s="11">
        <f t="shared" si="2"/>
        <v>0</v>
      </c>
      <c r="P32" s="12" t="str">
        <f t="shared" si="2"/>
        <v>Tríceps</v>
      </c>
      <c r="Q32" s="11">
        <f t="shared" si="2"/>
        <v>0</v>
      </c>
      <c r="R32" s="11" t="str">
        <f t="shared" si="2"/>
        <v>AnteBraço</v>
      </c>
      <c r="S32" s="11">
        <f t="shared" si="2"/>
        <v>0</v>
      </c>
      <c r="T32" s="11" t="str">
        <f t="shared" ref="T32:AG40" si="5">T12</f>
        <v xml:space="preserve">Glúteo </v>
      </c>
      <c r="U32" s="11">
        <f t="shared" si="5"/>
        <v>0</v>
      </c>
      <c r="V32" s="12" t="str">
        <f t="shared" si="5"/>
        <v xml:space="preserve">Abdutor </v>
      </c>
      <c r="W32" s="11">
        <f t="shared" si="5"/>
        <v>0</v>
      </c>
      <c r="X32" s="12" t="str">
        <f t="shared" si="5"/>
        <v xml:space="preserve">Adutor </v>
      </c>
      <c r="Y32" s="11">
        <f t="shared" si="5"/>
        <v>0</v>
      </c>
      <c r="Z32" s="12" t="str">
        <f t="shared" si="5"/>
        <v>Coxa (Ant)</v>
      </c>
      <c r="AA32" s="11">
        <f t="shared" si="5"/>
        <v>0</v>
      </c>
      <c r="AB32" s="12" t="str">
        <f t="shared" si="5"/>
        <v>Coxa (Pos)</v>
      </c>
      <c r="AC32" s="11">
        <f t="shared" si="5"/>
        <v>0</v>
      </c>
      <c r="AD32" s="12" t="str">
        <f t="shared" si="5"/>
        <v>Perna</v>
      </c>
      <c r="AE32" s="11">
        <f t="shared" si="5"/>
        <v>0</v>
      </c>
      <c r="AF32" s="12" t="str">
        <f t="shared" si="5"/>
        <v>Abdominal</v>
      </c>
      <c r="AG32" s="11">
        <f t="shared" si="5"/>
        <v>0</v>
      </c>
    </row>
    <row r="33" spans="1:33" x14ac:dyDescent="0.25">
      <c r="A33" s="344"/>
      <c r="B33" s="11">
        <f t="shared" si="3"/>
        <v>0</v>
      </c>
      <c r="C33" s="11" t="str">
        <f t="shared" si="4"/>
        <v xml:space="preserve"> </v>
      </c>
      <c r="D33" s="11" t="str">
        <f t="shared" ref="D33:S40" si="6">D13</f>
        <v xml:space="preserve">Trapézio </v>
      </c>
      <c r="E33" s="11">
        <f t="shared" si="6"/>
        <v>0</v>
      </c>
      <c r="F33" s="11" t="str">
        <f t="shared" si="6"/>
        <v>Ombro (Cla/Acr)</v>
      </c>
      <c r="G33" s="11">
        <f t="shared" si="6"/>
        <v>0</v>
      </c>
      <c r="H33" s="12" t="str">
        <f t="shared" si="6"/>
        <v>Ombro (Esp)</v>
      </c>
      <c r="I33" s="11">
        <f t="shared" si="6"/>
        <v>0</v>
      </c>
      <c r="J33" s="12" t="str">
        <f t="shared" si="6"/>
        <v>Costa</v>
      </c>
      <c r="K33" s="11">
        <f t="shared" si="6"/>
        <v>0</v>
      </c>
      <c r="L33" s="12" t="str">
        <f t="shared" si="6"/>
        <v>Peito</v>
      </c>
      <c r="M33" s="11">
        <f t="shared" si="6"/>
        <v>0</v>
      </c>
      <c r="N33" s="12" t="str">
        <f t="shared" si="6"/>
        <v>Bíceps</v>
      </c>
      <c r="O33" s="11">
        <f t="shared" si="6"/>
        <v>0</v>
      </c>
      <c r="P33" s="12" t="str">
        <f t="shared" si="6"/>
        <v>Tríceps</v>
      </c>
      <c r="Q33" s="11">
        <f t="shared" si="6"/>
        <v>0</v>
      </c>
      <c r="R33" s="11" t="str">
        <f t="shared" si="6"/>
        <v>AnteBraço</v>
      </c>
      <c r="S33" s="11">
        <f t="shared" si="6"/>
        <v>0</v>
      </c>
      <c r="T33" s="11" t="str">
        <f t="shared" si="5"/>
        <v xml:space="preserve">Glúteo </v>
      </c>
      <c r="U33" s="11">
        <f t="shared" si="5"/>
        <v>0</v>
      </c>
      <c r="V33" s="12" t="str">
        <f t="shared" si="5"/>
        <v xml:space="preserve">Abdutor </v>
      </c>
      <c r="W33" s="11">
        <f t="shared" si="5"/>
        <v>0</v>
      </c>
      <c r="X33" s="12" t="str">
        <f t="shared" si="5"/>
        <v xml:space="preserve">Adutor </v>
      </c>
      <c r="Y33" s="11">
        <f t="shared" si="5"/>
        <v>0</v>
      </c>
      <c r="Z33" s="12" t="str">
        <f t="shared" si="5"/>
        <v>Coxa (Ant)</v>
      </c>
      <c r="AA33" s="11">
        <f t="shared" si="5"/>
        <v>0</v>
      </c>
      <c r="AB33" s="12" t="str">
        <f t="shared" si="5"/>
        <v>Coxa (Pos)</v>
      </c>
      <c r="AC33" s="11">
        <f t="shared" si="5"/>
        <v>0</v>
      </c>
      <c r="AD33" s="12" t="str">
        <f t="shared" si="5"/>
        <v>Perna</v>
      </c>
      <c r="AE33" s="11">
        <f t="shared" si="5"/>
        <v>0</v>
      </c>
      <c r="AF33" s="12" t="str">
        <f t="shared" si="5"/>
        <v>Abdominal</v>
      </c>
      <c r="AG33" s="11">
        <f t="shared" si="5"/>
        <v>0</v>
      </c>
    </row>
    <row r="34" spans="1:33" x14ac:dyDescent="0.25">
      <c r="A34" s="344"/>
      <c r="B34" s="11">
        <f t="shared" si="3"/>
        <v>0</v>
      </c>
      <c r="C34" s="11" t="str">
        <f t="shared" si="4"/>
        <v xml:space="preserve"> </v>
      </c>
      <c r="D34" s="11" t="str">
        <f t="shared" si="6"/>
        <v xml:space="preserve">Trapézio </v>
      </c>
      <c r="E34" s="11">
        <f t="shared" si="6"/>
        <v>0</v>
      </c>
      <c r="F34" s="11" t="str">
        <f t="shared" si="6"/>
        <v>Ombro (Cla/Acr)</v>
      </c>
      <c r="G34" s="11">
        <f t="shared" si="6"/>
        <v>0</v>
      </c>
      <c r="H34" s="12" t="str">
        <f t="shared" si="6"/>
        <v>Ombro (Esp)</v>
      </c>
      <c r="I34" s="11">
        <f t="shared" si="6"/>
        <v>0</v>
      </c>
      <c r="J34" s="12" t="str">
        <f t="shared" si="6"/>
        <v>Costa</v>
      </c>
      <c r="K34" s="11">
        <f t="shared" si="6"/>
        <v>0</v>
      </c>
      <c r="L34" s="12" t="str">
        <f t="shared" si="6"/>
        <v>Peito</v>
      </c>
      <c r="M34" s="11">
        <f t="shared" si="6"/>
        <v>0</v>
      </c>
      <c r="N34" s="12" t="str">
        <f t="shared" si="6"/>
        <v>Bíceps</v>
      </c>
      <c r="O34" s="11">
        <f t="shared" si="6"/>
        <v>0</v>
      </c>
      <c r="P34" s="12" t="str">
        <f t="shared" si="6"/>
        <v>Tríceps</v>
      </c>
      <c r="Q34" s="11">
        <f t="shared" si="6"/>
        <v>0</v>
      </c>
      <c r="R34" s="11" t="str">
        <f t="shared" si="6"/>
        <v>AnteBraço</v>
      </c>
      <c r="S34" s="11">
        <f t="shared" si="6"/>
        <v>0</v>
      </c>
      <c r="T34" s="11" t="str">
        <f t="shared" si="5"/>
        <v xml:space="preserve">Glúteo </v>
      </c>
      <c r="U34" s="11">
        <f t="shared" si="5"/>
        <v>0</v>
      </c>
      <c r="V34" s="12" t="str">
        <f t="shared" si="5"/>
        <v xml:space="preserve">Abdutor </v>
      </c>
      <c r="W34" s="11">
        <f t="shared" si="5"/>
        <v>0</v>
      </c>
      <c r="X34" s="12" t="str">
        <f t="shared" si="5"/>
        <v xml:space="preserve">Adutor </v>
      </c>
      <c r="Y34" s="11">
        <f t="shared" si="5"/>
        <v>0</v>
      </c>
      <c r="Z34" s="12" t="str">
        <f t="shared" si="5"/>
        <v>Coxa (Ant)</v>
      </c>
      <c r="AA34" s="11">
        <f t="shared" si="5"/>
        <v>0</v>
      </c>
      <c r="AB34" s="12" t="str">
        <f t="shared" si="5"/>
        <v>Coxa (Pos)</v>
      </c>
      <c r="AC34" s="11">
        <f t="shared" si="5"/>
        <v>0</v>
      </c>
      <c r="AD34" s="12" t="str">
        <f t="shared" si="5"/>
        <v>Perna</v>
      </c>
      <c r="AE34" s="11">
        <f t="shared" si="5"/>
        <v>0</v>
      </c>
      <c r="AF34" s="12" t="str">
        <f t="shared" si="5"/>
        <v>Abdominal</v>
      </c>
      <c r="AG34" s="11">
        <f t="shared" si="5"/>
        <v>0</v>
      </c>
    </row>
    <row r="35" spans="1:33" x14ac:dyDescent="0.25">
      <c r="A35" s="344"/>
      <c r="B35" s="11">
        <f t="shared" si="3"/>
        <v>0</v>
      </c>
      <c r="C35" s="11" t="str">
        <f t="shared" si="4"/>
        <v xml:space="preserve"> </v>
      </c>
      <c r="D35" s="11" t="str">
        <f t="shared" si="6"/>
        <v xml:space="preserve">Trapézio </v>
      </c>
      <c r="E35" s="11">
        <f t="shared" si="6"/>
        <v>0</v>
      </c>
      <c r="F35" s="11" t="str">
        <f t="shared" si="6"/>
        <v>Ombro (Cla/Acr)</v>
      </c>
      <c r="G35" s="11">
        <f t="shared" si="6"/>
        <v>0</v>
      </c>
      <c r="H35" s="12" t="str">
        <f t="shared" si="6"/>
        <v>Ombro (Esp)</v>
      </c>
      <c r="I35" s="11">
        <f t="shared" si="6"/>
        <v>0</v>
      </c>
      <c r="J35" s="12" t="str">
        <f t="shared" si="6"/>
        <v>Costa</v>
      </c>
      <c r="K35" s="11">
        <f t="shared" si="6"/>
        <v>0</v>
      </c>
      <c r="L35" s="12" t="str">
        <f t="shared" si="6"/>
        <v>Peito</v>
      </c>
      <c r="M35" s="11">
        <f t="shared" si="6"/>
        <v>0</v>
      </c>
      <c r="N35" s="12" t="str">
        <f t="shared" si="6"/>
        <v>Bíceps</v>
      </c>
      <c r="O35" s="11">
        <f t="shared" si="6"/>
        <v>0</v>
      </c>
      <c r="P35" s="12" t="str">
        <f t="shared" si="6"/>
        <v>Tríceps</v>
      </c>
      <c r="Q35" s="11">
        <f t="shared" si="6"/>
        <v>0</v>
      </c>
      <c r="R35" s="11" t="str">
        <f t="shared" si="6"/>
        <v>AnteBraço</v>
      </c>
      <c r="S35" s="11">
        <f t="shared" si="6"/>
        <v>0</v>
      </c>
      <c r="T35" s="11" t="str">
        <f t="shared" si="5"/>
        <v xml:space="preserve">Glúteo </v>
      </c>
      <c r="U35" s="11">
        <f t="shared" si="5"/>
        <v>0</v>
      </c>
      <c r="V35" s="12" t="str">
        <f t="shared" si="5"/>
        <v xml:space="preserve">Abdutor </v>
      </c>
      <c r="W35" s="11">
        <f t="shared" si="5"/>
        <v>0</v>
      </c>
      <c r="X35" s="12" t="str">
        <f t="shared" si="5"/>
        <v xml:space="preserve">Adutor </v>
      </c>
      <c r="Y35" s="11">
        <f t="shared" si="5"/>
        <v>0</v>
      </c>
      <c r="Z35" s="12" t="str">
        <f t="shared" si="5"/>
        <v>Coxa (Ant)</v>
      </c>
      <c r="AA35" s="11">
        <f t="shared" si="5"/>
        <v>0</v>
      </c>
      <c r="AB35" s="12" t="str">
        <f t="shared" si="5"/>
        <v>Coxa (Pos)</v>
      </c>
      <c r="AC35" s="11">
        <f t="shared" si="5"/>
        <v>0</v>
      </c>
      <c r="AD35" s="12" t="str">
        <f t="shared" si="5"/>
        <v>Perna</v>
      </c>
      <c r="AE35" s="11">
        <f t="shared" si="5"/>
        <v>0</v>
      </c>
      <c r="AF35" s="12" t="str">
        <f t="shared" si="5"/>
        <v>Abdominal</v>
      </c>
      <c r="AG35" s="11">
        <f t="shared" si="5"/>
        <v>0</v>
      </c>
    </row>
    <row r="36" spans="1:33" x14ac:dyDescent="0.25">
      <c r="A36" s="344"/>
      <c r="B36" s="11">
        <f t="shared" si="3"/>
        <v>0</v>
      </c>
      <c r="C36" s="11" t="str">
        <f t="shared" si="4"/>
        <v xml:space="preserve"> </v>
      </c>
      <c r="D36" s="11" t="str">
        <f t="shared" si="6"/>
        <v xml:space="preserve">Trapézio </v>
      </c>
      <c r="E36" s="11">
        <f t="shared" si="6"/>
        <v>0</v>
      </c>
      <c r="F36" s="11" t="str">
        <f t="shared" si="6"/>
        <v>Ombro (Cla/Acr)</v>
      </c>
      <c r="G36" s="11">
        <f t="shared" si="6"/>
        <v>0</v>
      </c>
      <c r="H36" s="12" t="str">
        <f t="shared" si="6"/>
        <v>Ombro (Esp)</v>
      </c>
      <c r="I36" s="11">
        <f t="shared" si="6"/>
        <v>0</v>
      </c>
      <c r="J36" s="12" t="str">
        <f t="shared" si="6"/>
        <v>Costa</v>
      </c>
      <c r="K36" s="11">
        <f t="shared" si="6"/>
        <v>0</v>
      </c>
      <c r="L36" s="12" t="str">
        <f t="shared" si="6"/>
        <v>Peito</v>
      </c>
      <c r="M36" s="11">
        <f t="shared" si="6"/>
        <v>0</v>
      </c>
      <c r="N36" s="12" t="str">
        <f t="shared" si="6"/>
        <v>Bíceps</v>
      </c>
      <c r="O36" s="11">
        <f t="shared" si="6"/>
        <v>0</v>
      </c>
      <c r="P36" s="12" t="str">
        <f t="shared" si="6"/>
        <v>Tríceps</v>
      </c>
      <c r="Q36" s="11">
        <f t="shared" si="6"/>
        <v>0</v>
      </c>
      <c r="R36" s="11" t="str">
        <f t="shared" si="6"/>
        <v>AnteBraço</v>
      </c>
      <c r="S36" s="11">
        <f t="shared" si="6"/>
        <v>0</v>
      </c>
      <c r="T36" s="11" t="str">
        <f t="shared" si="5"/>
        <v xml:space="preserve">Glúteo </v>
      </c>
      <c r="U36" s="11">
        <f t="shared" si="5"/>
        <v>0</v>
      </c>
      <c r="V36" s="12" t="str">
        <f t="shared" si="5"/>
        <v xml:space="preserve">Abdutor </v>
      </c>
      <c r="W36" s="11">
        <f t="shared" si="5"/>
        <v>0</v>
      </c>
      <c r="X36" s="12" t="str">
        <f t="shared" si="5"/>
        <v xml:space="preserve">Adutor </v>
      </c>
      <c r="Y36" s="11">
        <f t="shared" si="5"/>
        <v>0</v>
      </c>
      <c r="Z36" s="12" t="str">
        <f t="shared" si="5"/>
        <v>Coxa (Ant)</v>
      </c>
      <c r="AA36" s="11">
        <f t="shared" si="5"/>
        <v>0</v>
      </c>
      <c r="AB36" s="12" t="str">
        <f t="shared" si="5"/>
        <v>Coxa (Pos)</v>
      </c>
      <c r="AC36" s="11">
        <f t="shared" si="5"/>
        <v>0</v>
      </c>
      <c r="AD36" s="12" t="str">
        <f t="shared" si="5"/>
        <v>Perna</v>
      </c>
      <c r="AE36" s="11">
        <f t="shared" si="5"/>
        <v>0</v>
      </c>
      <c r="AF36" s="12" t="str">
        <f t="shared" si="5"/>
        <v>Abdominal</v>
      </c>
      <c r="AG36" s="11">
        <f t="shared" si="5"/>
        <v>0</v>
      </c>
    </row>
    <row r="37" spans="1:33" x14ac:dyDescent="0.25">
      <c r="A37" s="344"/>
      <c r="B37" s="11">
        <f t="shared" si="3"/>
        <v>0</v>
      </c>
      <c r="C37" s="11" t="str">
        <f t="shared" si="4"/>
        <v xml:space="preserve"> </v>
      </c>
      <c r="D37" s="11" t="str">
        <f t="shared" si="6"/>
        <v xml:space="preserve">Trapézio </v>
      </c>
      <c r="E37" s="11">
        <f t="shared" si="6"/>
        <v>0</v>
      </c>
      <c r="F37" s="11" t="str">
        <f t="shared" si="6"/>
        <v>Ombro (Cla/Acr)</v>
      </c>
      <c r="G37" s="11">
        <f t="shared" si="6"/>
        <v>0</v>
      </c>
      <c r="H37" s="12" t="str">
        <f t="shared" si="6"/>
        <v>Ombro (Esp)</v>
      </c>
      <c r="I37" s="11">
        <f t="shared" si="6"/>
        <v>0</v>
      </c>
      <c r="J37" s="12" t="str">
        <f t="shared" si="6"/>
        <v>Costa</v>
      </c>
      <c r="K37" s="11">
        <f t="shared" si="6"/>
        <v>0</v>
      </c>
      <c r="L37" s="12" t="str">
        <f t="shared" si="6"/>
        <v>Peito</v>
      </c>
      <c r="M37" s="11">
        <f t="shared" si="6"/>
        <v>0</v>
      </c>
      <c r="N37" s="12" t="str">
        <f t="shared" si="6"/>
        <v>Bíceps</v>
      </c>
      <c r="O37" s="11">
        <f t="shared" si="6"/>
        <v>0</v>
      </c>
      <c r="P37" s="12" t="str">
        <f t="shared" si="6"/>
        <v>Tríceps</v>
      </c>
      <c r="Q37" s="11">
        <f t="shared" si="6"/>
        <v>0</v>
      </c>
      <c r="R37" s="11" t="str">
        <f t="shared" si="6"/>
        <v>AnteBraço</v>
      </c>
      <c r="S37" s="11">
        <f t="shared" si="6"/>
        <v>0</v>
      </c>
      <c r="T37" s="11" t="str">
        <f t="shared" si="5"/>
        <v xml:space="preserve">Glúteo </v>
      </c>
      <c r="U37" s="11">
        <f t="shared" si="5"/>
        <v>0</v>
      </c>
      <c r="V37" s="12" t="str">
        <f t="shared" si="5"/>
        <v xml:space="preserve">Abdutor </v>
      </c>
      <c r="W37" s="11">
        <f t="shared" si="5"/>
        <v>0</v>
      </c>
      <c r="X37" s="12" t="str">
        <f t="shared" si="5"/>
        <v xml:space="preserve">Adutor </v>
      </c>
      <c r="Y37" s="11">
        <f t="shared" si="5"/>
        <v>0</v>
      </c>
      <c r="Z37" s="12" t="str">
        <f t="shared" si="5"/>
        <v>Coxa (Ant)</v>
      </c>
      <c r="AA37" s="11">
        <f t="shared" si="5"/>
        <v>0</v>
      </c>
      <c r="AB37" s="12" t="str">
        <f t="shared" si="5"/>
        <v>Coxa (Pos)</v>
      </c>
      <c r="AC37" s="11">
        <f t="shared" si="5"/>
        <v>0</v>
      </c>
      <c r="AD37" s="12" t="str">
        <f t="shared" si="5"/>
        <v>Perna</v>
      </c>
      <c r="AE37" s="11">
        <f t="shared" si="5"/>
        <v>0</v>
      </c>
      <c r="AF37" s="12" t="str">
        <f t="shared" si="5"/>
        <v>Abdominal</v>
      </c>
      <c r="AG37" s="11">
        <f t="shared" si="5"/>
        <v>0</v>
      </c>
    </row>
    <row r="38" spans="1:33" x14ac:dyDescent="0.25">
      <c r="A38" s="344"/>
      <c r="B38" s="11">
        <f t="shared" si="3"/>
        <v>0</v>
      </c>
      <c r="C38" s="11" t="str">
        <f t="shared" si="4"/>
        <v xml:space="preserve"> </v>
      </c>
      <c r="D38" s="11" t="str">
        <f t="shared" si="6"/>
        <v xml:space="preserve">Trapézio </v>
      </c>
      <c r="E38" s="11">
        <f t="shared" si="6"/>
        <v>0</v>
      </c>
      <c r="F38" s="11" t="str">
        <f t="shared" si="6"/>
        <v>Ombro (Cla/Acr)</v>
      </c>
      <c r="G38" s="11">
        <f t="shared" si="6"/>
        <v>0</v>
      </c>
      <c r="H38" s="12" t="str">
        <f t="shared" si="6"/>
        <v>Ombro (Esp)</v>
      </c>
      <c r="I38" s="11">
        <f t="shared" si="6"/>
        <v>0</v>
      </c>
      <c r="J38" s="12" t="str">
        <f t="shared" si="6"/>
        <v>Costa</v>
      </c>
      <c r="K38" s="11">
        <f t="shared" si="6"/>
        <v>0</v>
      </c>
      <c r="L38" s="12" t="str">
        <f t="shared" si="6"/>
        <v>Peito</v>
      </c>
      <c r="M38" s="11">
        <f t="shared" si="6"/>
        <v>0</v>
      </c>
      <c r="N38" s="12" t="str">
        <f t="shared" si="6"/>
        <v>Bíceps</v>
      </c>
      <c r="O38" s="11">
        <f t="shared" si="6"/>
        <v>0</v>
      </c>
      <c r="P38" s="12" t="str">
        <f t="shared" si="6"/>
        <v>Tríceps</v>
      </c>
      <c r="Q38" s="11">
        <f t="shared" si="6"/>
        <v>0</v>
      </c>
      <c r="R38" s="11" t="str">
        <f t="shared" si="6"/>
        <v>AnteBraço</v>
      </c>
      <c r="S38" s="11">
        <f t="shared" si="6"/>
        <v>0</v>
      </c>
      <c r="T38" s="11" t="str">
        <f t="shared" si="5"/>
        <v xml:space="preserve">Glúteo </v>
      </c>
      <c r="U38" s="11">
        <f t="shared" si="5"/>
        <v>0</v>
      </c>
      <c r="V38" s="12" t="str">
        <f t="shared" si="5"/>
        <v xml:space="preserve">Abdutor </v>
      </c>
      <c r="W38" s="11">
        <f t="shared" si="5"/>
        <v>0</v>
      </c>
      <c r="X38" s="12" t="str">
        <f t="shared" si="5"/>
        <v xml:space="preserve">Adutor </v>
      </c>
      <c r="Y38" s="11">
        <f t="shared" si="5"/>
        <v>0</v>
      </c>
      <c r="Z38" s="12" t="str">
        <f t="shared" si="5"/>
        <v>Coxa (Ant)</v>
      </c>
      <c r="AA38" s="11">
        <f t="shared" si="5"/>
        <v>0</v>
      </c>
      <c r="AB38" s="12" t="str">
        <f t="shared" si="5"/>
        <v>Coxa (Pos)</v>
      </c>
      <c r="AC38" s="11">
        <f t="shared" si="5"/>
        <v>0</v>
      </c>
      <c r="AD38" s="12" t="str">
        <f t="shared" si="5"/>
        <v>Perna</v>
      </c>
      <c r="AE38" s="11">
        <f t="shared" si="5"/>
        <v>0</v>
      </c>
      <c r="AF38" s="12" t="str">
        <f t="shared" si="5"/>
        <v>Abdominal</v>
      </c>
      <c r="AG38" s="11">
        <f t="shared" si="5"/>
        <v>0</v>
      </c>
    </row>
    <row r="39" spans="1:33" x14ac:dyDescent="0.25">
      <c r="A39" s="344"/>
      <c r="B39" s="11">
        <f t="shared" si="3"/>
        <v>0</v>
      </c>
      <c r="C39" s="11" t="str">
        <f t="shared" si="4"/>
        <v xml:space="preserve"> </v>
      </c>
      <c r="D39" s="11" t="str">
        <f t="shared" si="6"/>
        <v xml:space="preserve">Trapézio </v>
      </c>
      <c r="E39" s="11">
        <f t="shared" si="6"/>
        <v>0</v>
      </c>
      <c r="F39" s="11" t="str">
        <f t="shared" si="6"/>
        <v>Ombro (Cla/Acr)</v>
      </c>
      <c r="G39" s="11">
        <f t="shared" si="6"/>
        <v>0</v>
      </c>
      <c r="H39" s="12" t="str">
        <f t="shared" si="6"/>
        <v>Ombro (Esp)</v>
      </c>
      <c r="I39" s="11">
        <f t="shared" si="6"/>
        <v>0</v>
      </c>
      <c r="J39" s="12" t="str">
        <f t="shared" si="6"/>
        <v>Costa</v>
      </c>
      <c r="K39" s="11">
        <f t="shared" si="6"/>
        <v>0</v>
      </c>
      <c r="L39" s="12" t="str">
        <f t="shared" si="6"/>
        <v>Peito</v>
      </c>
      <c r="M39" s="11">
        <f t="shared" si="6"/>
        <v>0</v>
      </c>
      <c r="N39" s="12" t="str">
        <f t="shared" si="6"/>
        <v>Bíceps</v>
      </c>
      <c r="O39" s="11">
        <f t="shared" si="6"/>
        <v>0</v>
      </c>
      <c r="P39" s="12" t="str">
        <f t="shared" si="6"/>
        <v>Tríceps</v>
      </c>
      <c r="Q39" s="11">
        <f t="shared" si="6"/>
        <v>0</v>
      </c>
      <c r="R39" s="11" t="str">
        <f t="shared" si="6"/>
        <v>AnteBraço</v>
      </c>
      <c r="S39" s="11">
        <f t="shared" si="6"/>
        <v>0</v>
      </c>
      <c r="T39" s="11" t="str">
        <f t="shared" si="5"/>
        <v xml:space="preserve">Glúteo </v>
      </c>
      <c r="U39" s="11">
        <f t="shared" si="5"/>
        <v>0</v>
      </c>
      <c r="V39" s="12" t="str">
        <f t="shared" si="5"/>
        <v xml:space="preserve">Abdutor </v>
      </c>
      <c r="W39" s="11">
        <f t="shared" si="5"/>
        <v>0</v>
      </c>
      <c r="X39" s="12" t="str">
        <f t="shared" si="5"/>
        <v xml:space="preserve">Adutor </v>
      </c>
      <c r="Y39" s="11">
        <f t="shared" si="5"/>
        <v>0</v>
      </c>
      <c r="Z39" s="12" t="str">
        <f t="shared" si="5"/>
        <v>Coxa (Ant)</v>
      </c>
      <c r="AA39" s="11">
        <f t="shared" si="5"/>
        <v>0</v>
      </c>
      <c r="AB39" s="12" t="str">
        <f t="shared" si="5"/>
        <v>Coxa (Pos)</v>
      </c>
      <c r="AC39" s="11">
        <f t="shared" si="5"/>
        <v>0</v>
      </c>
      <c r="AD39" s="12" t="str">
        <f t="shared" si="5"/>
        <v>Perna</v>
      </c>
      <c r="AE39" s="11">
        <f t="shared" si="5"/>
        <v>0</v>
      </c>
      <c r="AF39" s="12" t="str">
        <f t="shared" si="5"/>
        <v>Abdominal</v>
      </c>
      <c r="AG39" s="11">
        <f t="shared" si="5"/>
        <v>0</v>
      </c>
    </row>
    <row r="40" spans="1:33" x14ac:dyDescent="0.25">
      <c r="A40" s="344"/>
      <c r="B40" s="11">
        <f t="shared" si="3"/>
        <v>0</v>
      </c>
      <c r="C40" s="11" t="str">
        <f t="shared" si="4"/>
        <v xml:space="preserve"> </v>
      </c>
      <c r="D40" s="11" t="str">
        <f t="shared" si="6"/>
        <v xml:space="preserve">Trapézio </v>
      </c>
      <c r="E40" s="11">
        <f t="shared" si="6"/>
        <v>0</v>
      </c>
      <c r="F40" s="11" t="str">
        <f t="shared" si="6"/>
        <v>Ombro (Cla/Acr)</v>
      </c>
      <c r="G40" s="11">
        <f t="shared" si="6"/>
        <v>0</v>
      </c>
      <c r="H40" s="12" t="str">
        <f t="shared" si="6"/>
        <v>Ombro (Esp)</v>
      </c>
      <c r="I40" s="11">
        <f t="shared" si="6"/>
        <v>0</v>
      </c>
      <c r="J40" s="12" t="str">
        <f t="shared" si="6"/>
        <v>Costa</v>
      </c>
      <c r="K40" s="11">
        <f t="shared" si="6"/>
        <v>0</v>
      </c>
      <c r="L40" s="12" t="str">
        <f t="shared" si="6"/>
        <v>Peito</v>
      </c>
      <c r="M40" s="11">
        <f t="shared" si="6"/>
        <v>0</v>
      </c>
      <c r="N40" s="12" t="str">
        <f t="shared" si="6"/>
        <v>Bíceps</v>
      </c>
      <c r="O40" s="11">
        <f t="shared" si="6"/>
        <v>0</v>
      </c>
      <c r="P40" s="12" t="str">
        <f t="shared" si="6"/>
        <v>Tríceps</v>
      </c>
      <c r="Q40" s="11">
        <f t="shared" si="6"/>
        <v>0</v>
      </c>
      <c r="R40" s="11" t="str">
        <f t="shared" si="6"/>
        <v>AnteBraço</v>
      </c>
      <c r="S40" s="11">
        <f t="shared" si="6"/>
        <v>0</v>
      </c>
      <c r="T40" s="11" t="str">
        <f t="shared" si="5"/>
        <v xml:space="preserve">Glúteo </v>
      </c>
      <c r="U40" s="11">
        <f t="shared" si="5"/>
        <v>0</v>
      </c>
      <c r="V40" s="12" t="str">
        <f t="shared" si="5"/>
        <v xml:space="preserve">Abdutor </v>
      </c>
      <c r="W40" s="11">
        <f t="shared" si="5"/>
        <v>0</v>
      </c>
      <c r="X40" s="12" t="str">
        <f t="shared" si="5"/>
        <v xml:space="preserve">Adutor </v>
      </c>
      <c r="Y40" s="11">
        <f t="shared" si="5"/>
        <v>0</v>
      </c>
      <c r="Z40" s="12" t="str">
        <f t="shared" si="5"/>
        <v>Coxa (Ant)</v>
      </c>
      <c r="AA40" s="11">
        <f t="shared" si="5"/>
        <v>0</v>
      </c>
      <c r="AB40" s="12" t="str">
        <f t="shared" si="5"/>
        <v>Coxa (Pos)</v>
      </c>
      <c r="AC40" s="11">
        <f t="shared" si="5"/>
        <v>0</v>
      </c>
      <c r="AD40" s="12" t="str">
        <f t="shared" si="5"/>
        <v>Perna</v>
      </c>
      <c r="AE40" s="11">
        <f t="shared" si="5"/>
        <v>0</v>
      </c>
      <c r="AF40" s="12" t="str">
        <f t="shared" si="5"/>
        <v>Abdominal</v>
      </c>
      <c r="AG40" s="11">
        <f t="shared" si="5"/>
        <v>0</v>
      </c>
    </row>
    <row r="41" spans="1:33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11" t="s">
        <v>40</v>
      </c>
      <c r="B42" s="11" t="s">
        <v>41</v>
      </c>
      <c r="C42" s="11"/>
      <c r="D42" s="341" t="str">
        <f>D22</f>
        <v xml:space="preserve">Trapézio </v>
      </c>
      <c r="E42" s="341"/>
      <c r="F42" s="341" t="str">
        <f>F22</f>
        <v>Ombro (Cla/Acr)</v>
      </c>
      <c r="G42" s="341"/>
      <c r="H42" s="341" t="str">
        <f>H22</f>
        <v>Ombro (Esp)</v>
      </c>
      <c r="I42" s="341"/>
      <c r="J42" s="341" t="str">
        <f>J22</f>
        <v>Costa</v>
      </c>
      <c r="K42" s="341"/>
      <c r="L42" s="341" t="str">
        <f>L22</f>
        <v>Peito</v>
      </c>
      <c r="M42" s="341"/>
      <c r="N42" s="341" t="str">
        <f>N22</f>
        <v>Bíceps</v>
      </c>
      <c r="O42" s="341"/>
      <c r="P42" s="341" t="str">
        <f>P22</f>
        <v>Tríceps</v>
      </c>
      <c r="Q42" s="341"/>
      <c r="R42" s="341" t="str">
        <f>R22</f>
        <v>AnteBraço</v>
      </c>
      <c r="S42" s="341"/>
      <c r="T42" s="341" t="str">
        <f>T22</f>
        <v xml:space="preserve">Glúteo </v>
      </c>
      <c r="U42" s="341"/>
      <c r="V42" s="341" t="str">
        <f>V22</f>
        <v xml:space="preserve">Abdutor </v>
      </c>
      <c r="W42" s="341"/>
      <c r="X42" s="341" t="str">
        <f>X22</f>
        <v xml:space="preserve">Adutor </v>
      </c>
      <c r="Y42" s="341"/>
      <c r="Z42" s="341" t="str">
        <f>Z22</f>
        <v>Coxa (Ant)</v>
      </c>
      <c r="AA42" s="341"/>
      <c r="AB42" s="341" t="str">
        <f>AB22</f>
        <v>Coxa (Pos)</v>
      </c>
      <c r="AC42" s="341"/>
      <c r="AD42" s="341" t="str">
        <f>AD22</f>
        <v>Perna</v>
      </c>
      <c r="AE42" s="341"/>
      <c r="AF42" s="341" t="str">
        <f>AF22</f>
        <v>Abdominal</v>
      </c>
      <c r="AG42" s="341"/>
    </row>
    <row r="43" spans="1:33" x14ac:dyDescent="0.25">
      <c r="A43" s="11"/>
      <c r="B43" s="343">
        <f>Planilha!D257</f>
        <v>0</v>
      </c>
      <c r="C43" s="343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</row>
    <row r="44" spans="1:33" x14ac:dyDescent="0.25">
      <c r="A44" s="344">
        <v>3</v>
      </c>
      <c r="B44" s="11">
        <f>B43</f>
        <v>0</v>
      </c>
      <c r="C44" s="11" t="str">
        <f>IF(AND(B44=D44),E44,IF(AND(B44=F44),G44,IF(AND(B44=H44),I44,IF(AND(B44=J44),K44,IF(AND(B44=L44),M44,IF(AND(B44=N44),O44,IF(AND(B44=P44),Q44,IF(AND(B44=R44),S44,IF(AND(B44=T44),U44,IF(AND(B44=V44),W44,IF(AND(B44=X44),Y44,IF(AND(B44=Z44),AA44,IF(AND(B44=AB44),AC44,IF(AND(B44=AD44),AE44,IF(AND(B44=AF44),AG44," ")))))))))))))))</f>
        <v xml:space="preserve"> </v>
      </c>
      <c r="D44" s="11" t="str">
        <f t="shared" ref="D44:AG52" si="7">D24</f>
        <v xml:space="preserve">Trapézio </v>
      </c>
      <c r="E44" s="11" t="str">
        <f t="shared" si="7"/>
        <v>Elevação de ombros</v>
      </c>
      <c r="F44" s="11" t="str">
        <f t="shared" si="7"/>
        <v>Ombro (Cla/Acr)</v>
      </c>
      <c r="G44" s="11" t="str">
        <f t="shared" si="7"/>
        <v>Desenvolvimento</v>
      </c>
      <c r="H44" s="12" t="str">
        <f t="shared" si="7"/>
        <v>Ombro (Esp)</v>
      </c>
      <c r="I44" s="11" t="str">
        <f t="shared" si="7"/>
        <v>Voador inv.</v>
      </c>
      <c r="J44" s="12" t="str">
        <f t="shared" si="7"/>
        <v>Costa</v>
      </c>
      <c r="K44" s="11" t="str">
        <f t="shared" si="7"/>
        <v>Puxada à frente</v>
      </c>
      <c r="L44" s="12" t="str">
        <f t="shared" si="7"/>
        <v>Peito</v>
      </c>
      <c r="M44" s="11" t="str">
        <f t="shared" si="7"/>
        <v>Supino</v>
      </c>
      <c r="N44" s="12" t="str">
        <f t="shared" si="7"/>
        <v>Bíceps</v>
      </c>
      <c r="O44" s="11" t="str">
        <f t="shared" si="7"/>
        <v>Rosca direta</v>
      </c>
      <c r="P44" s="12" t="str">
        <f t="shared" si="7"/>
        <v>Tríceps</v>
      </c>
      <c r="Q44" s="11" t="str">
        <f t="shared" si="7"/>
        <v>Rosca testa</v>
      </c>
      <c r="R44" s="11" t="str">
        <f t="shared" si="7"/>
        <v>AnteBraço</v>
      </c>
      <c r="S44" s="11" t="str">
        <f t="shared" si="7"/>
        <v>Rosca punho</v>
      </c>
      <c r="T44" s="11" t="str">
        <f t="shared" si="7"/>
        <v xml:space="preserve">Glúteo </v>
      </c>
      <c r="U44" s="11" t="str">
        <f t="shared" si="7"/>
        <v>Glúteo em pé</v>
      </c>
      <c r="V44" s="12" t="str">
        <f t="shared" si="7"/>
        <v xml:space="preserve">Abdutor </v>
      </c>
      <c r="W44" s="11" t="str">
        <f t="shared" si="7"/>
        <v>Abdutor maq.</v>
      </c>
      <c r="X44" s="12" t="str">
        <f t="shared" si="7"/>
        <v xml:space="preserve">Adutor </v>
      </c>
      <c r="Y44" s="11" t="str">
        <f t="shared" si="7"/>
        <v>Adutor maq</v>
      </c>
      <c r="Z44" s="12" t="str">
        <f t="shared" si="7"/>
        <v>Coxa (Ant)</v>
      </c>
      <c r="AA44" s="11" t="str">
        <f t="shared" si="7"/>
        <v>Agachamento</v>
      </c>
      <c r="AB44" s="12" t="str">
        <f t="shared" si="7"/>
        <v>Coxa (Pos)</v>
      </c>
      <c r="AC44" s="11" t="str">
        <f t="shared" si="7"/>
        <v>Stiff</v>
      </c>
      <c r="AD44" s="12" t="str">
        <f t="shared" si="7"/>
        <v>Perna</v>
      </c>
      <c r="AE44" s="11" t="str">
        <f t="shared" si="7"/>
        <v>Gêmeos em pé</v>
      </c>
      <c r="AF44" s="12" t="str">
        <f t="shared" si="7"/>
        <v>Abdominal</v>
      </c>
      <c r="AG44" s="11" t="str">
        <f t="shared" si="7"/>
        <v>Elevação de pernas</v>
      </c>
    </row>
    <row r="45" spans="1:33" x14ac:dyDescent="0.25">
      <c r="A45" s="344"/>
      <c r="B45" s="11">
        <f t="shared" ref="B45:B60" si="8">B44</f>
        <v>0</v>
      </c>
      <c r="C45" s="11" t="str">
        <f t="shared" ref="C45:C60" si="9">IF(AND(B45=D45),E45,IF(AND(B45=F45),G45,IF(AND(B45=H45),I45,IF(AND(B45=J45),K45,IF(AND(B45=L45),M45,IF(AND(B45=N45),O45,IF(AND(B45=P45),Q45,IF(AND(B45=R45),S45,IF(AND(B45=T45),U45,IF(AND(B45=V45),W45,IF(AND(B45=X45),Y45,IF(AND(B45=Z45),AA45,IF(AND(B45=AB45),AC45,IF(AND(B45=AD45),AE45,IF(AND(B45=AF45),AG45," ")))))))))))))))</f>
        <v xml:space="preserve"> </v>
      </c>
      <c r="D45" s="11" t="str">
        <f t="shared" si="7"/>
        <v xml:space="preserve">Trapézio </v>
      </c>
      <c r="E45" s="11" t="str">
        <f t="shared" si="7"/>
        <v>Remada alta</v>
      </c>
      <c r="F45" s="11" t="str">
        <f t="shared" si="7"/>
        <v>Ombro (Cla/Acr)</v>
      </c>
      <c r="G45" s="11" t="str">
        <f t="shared" si="7"/>
        <v>Levantamento lateral</v>
      </c>
      <c r="H45" s="12" t="str">
        <f t="shared" si="7"/>
        <v>Ombro (Esp)</v>
      </c>
      <c r="I45" s="11" t="str">
        <f t="shared" si="7"/>
        <v>Crucifixo inv.</v>
      </c>
      <c r="J45" s="12" t="str">
        <f t="shared" si="7"/>
        <v>Costa</v>
      </c>
      <c r="K45" s="11" t="str">
        <f t="shared" si="7"/>
        <v>Remada sentada</v>
      </c>
      <c r="L45" s="12" t="str">
        <f t="shared" si="7"/>
        <v>Peito</v>
      </c>
      <c r="M45" s="11" t="str">
        <f t="shared" si="7"/>
        <v>Supino inclinado</v>
      </c>
      <c r="N45" s="12" t="str">
        <f t="shared" si="7"/>
        <v>Bíceps</v>
      </c>
      <c r="O45" s="11" t="str">
        <f t="shared" si="7"/>
        <v>Rosca alternada</v>
      </c>
      <c r="P45" s="12" t="str">
        <f t="shared" si="7"/>
        <v>Tríceps</v>
      </c>
      <c r="Q45" s="11" t="str">
        <f t="shared" si="7"/>
        <v>Rosca francesa</v>
      </c>
      <c r="R45" s="11" t="str">
        <f t="shared" si="7"/>
        <v>AnteBraço</v>
      </c>
      <c r="S45" s="11" t="str">
        <f t="shared" si="7"/>
        <v>Rosca punho inv.</v>
      </c>
      <c r="T45" s="11" t="str">
        <f t="shared" si="7"/>
        <v xml:space="preserve">Glúteo </v>
      </c>
      <c r="U45" s="11" t="str">
        <f t="shared" si="7"/>
        <v>Glúteo 4 apoios</v>
      </c>
      <c r="V45" s="12" t="str">
        <f t="shared" si="7"/>
        <v xml:space="preserve">Abdutor </v>
      </c>
      <c r="W45" s="11" t="str">
        <f t="shared" si="7"/>
        <v>Abdutor apo.</v>
      </c>
      <c r="X45" s="12" t="str">
        <f t="shared" si="7"/>
        <v xml:space="preserve">Adutor </v>
      </c>
      <c r="Y45" s="11" t="str">
        <f t="shared" si="7"/>
        <v>Adutor apo.</v>
      </c>
      <c r="Z45" s="12" t="str">
        <f t="shared" si="7"/>
        <v>Coxa (Ant)</v>
      </c>
      <c r="AA45" s="11" t="str">
        <f t="shared" si="7"/>
        <v>Agachamento hack</v>
      </c>
      <c r="AB45" s="12" t="str">
        <f t="shared" si="7"/>
        <v>Coxa (Pos)</v>
      </c>
      <c r="AC45" s="11" t="str">
        <f t="shared" si="7"/>
        <v>Flexão de perna</v>
      </c>
      <c r="AD45" s="12" t="str">
        <f t="shared" si="7"/>
        <v>Perna</v>
      </c>
      <c r="AE45" s="11" t="str">
        <f t="shared" si="7"/>
        <v>Gêmeos sentado</v>
      </c>
      <c r="AF45" s="12" t="str">
        <f t="shared" si="7"/>
        <v>Abdominal</v>
      </c>
      <c r="AG45" s="11" t="str">
        <f t="shared" si="7"/>
        <v>Supra-abdominal</v>
      </c>
    </row>
    <row r="46" spans="1:33" x14ac:dyDescent="0.25">
      <c r="A46" s="344"/>
      <c r="B46" s="11">
        <f t="shared" si="8"/>
        <v>0</v>
      </c>
      <c r="C46" s="11" t="str">
        <f t="shared" si="9"/>
        <v xml:space="preserve"> </v>
      </c>
      <c r="D46" s="11" t="str">
        <f t="shared" si="7"/>
        <v xml:space="preserve">Trapézio </v>
      </c>
      <c r="E46" s="11">
        <f t="shared" si="7"/>
        <v>0</v>
      </c>
      <c r="F46" s="11" t="str">
        <f t="shared" si="7"/>
        <v>Ombro (Cla/Acr)</v>
      </c>
      <c r="G46" s="11" t="str">
        <f t="shared" si="7"/>
        <v>Elevação frontal</v>
      </c>
      <c r="H46" s="12" t="str">
        <f t="shared" si="7"/>
        <v>Ombro (Esp)</v>
      </c>
      <c r="I46" s="11">
        <f t="shared" si="7"/>
        <v>0</v>
      </c>
      <c r="J46" s="12" t="str">
        <f t="shared" si="7"/>
        <v>Costa</v>
      </c>
      <c r="K46" s="11" t="str">
        <f t="shared" si="7"/>
        <v>Remada unilteral</v>
      </c>
      <c r="L46" s="12" t="str">
        <f t="shared" si="7"/>
        <v>Peito</v>
      </c>
      <c r="M46" s="11" t="str">
        <f t="shared" si="7"/>
        <v>Supino declinado</v>
      </c>
      <c r="N46" s="12" t="str">
        <f t="shared" si="7"/>
        <v>Bíceps</v>
      </c>
      <c r="O46" s="11" t="str">
        <f t="shared" si="7"/>
        <v>Rosca concentrada</v>
      </c>
      <c r="P46" s="12" t="str">
        <f t="shared" si="7"/>
        <v>Tríceps</v>
      </c>
      <c r="Q46" s="11" t="str">
        <f t="shared" si="7"/>
        <v>Extensão de cotovelo (cabo)</v>
      </c>
      <c r="R46" s="11" t="str">
        <f t="shared" si="7"/>
        <v>AnteBraço</v>
      </c>
      <c r="S46" s="11" t="str">
        <f t="shared" si="7"/>
        <v>Rosca direta peg. pro.</v>
      </c>
      <c r="T46" s="11" t="str">
        <f t="shared" si="7"/>
        <v xml:space="preserve">Glúteo </v>
      </c>
      <c r="U46" s="11">
        <f t="shared" si="7"/>
        <v>0</v>
      </c>
      <c r="V46" s="12" t="str">
        <f t="shared" si="7"/>
        <v xml:space="preserve">Abdutor </v>
      </c>
      <c r="W46" s="11" t="str">
        <f t="shared" si="7"/>
        <v>Abdutor cabo</v>
      </c>
      <c r="X46" s="12" t="str">
        <f t="shared" si="7"/>
        <v xml:space="preserve">Adutor </v>
      </c>
      <c r="Y46" s="11" t="str">
        <f t="shared" si="7"/>
        <v>Adutor cabo</v>
      </c>
      <c r="Z46" s="12" t="str">
        <f t="shared" si="7"/>
        <v>Coxa (Ant)</v>
      </c>
      <c r="AA46" s="11" t="str">
        <f t="shared" si="7"/>
        <v>Extensão de perna</v>
      </c>
      <c r="AB46" s="12" t="str">
        <f t="shared" si="7"/>
        <v>Coxa (Pos)</v>
      </c>
      <c r="AC46" s="11" t="str">
        <f t="shared" si="7"/>
        <v>Flexora em pé</v>
      </c>
      <c r="AD46" s="12" t="str">
        <f t="shared" si="7"/>
        <v>Perna</v>
      </c>
      <c r="AE46" s="11" t="str">
        <f t="shared" si="7"/>
        <v>Burrinho maq.</v>
      </c>
      <c r="AF46" s="12" t="str">
        <f t="shared" si="7"/>
        <v>Abdominal</v>
      </c>
      <c r="AG46" s="11" t="str">
        <f t="shared" si="7"/>
        <v>Flexão lateral</v>
      </c>
    </row>
    <row r="47" spans="1:33" x14ac:dyDescent="0.25">
      <c r="A47" s="344"/>
      <c r="B47" s="11">
        <f t="shared" si="8"/>
        <v>0</v>
      </c>
      <c r="C47" s="11" t="str">
        <f t="shared" si="9"/>
        <v xml:space="preserve"> </v>
      </c>
      <c r="D47" s="11" t="str">
        <f t="shared" si="7"/>
        <v xml:space="preserve">Trapézio </v>
      </c>
      <c r="E47" s="11">
        <f t="shared" si="7"/>
        <v>0</v>
      </c>
      <c r="F47" s="11" t="str">
        <f t="shared" si="7"/>
        <v>Ombro (Cla/Acr)</v>
      </c>
      <c r="G47" s="11">
        <f t="shared" si="7"/>
        <v>0</v>
      </c>
      <c r="H47" s="12" t="str">
        <f t="shared" si="7"/>
        <v>Ombro (Esp)</v>
      </c>
      <c r="I47" s="11">
        <f t="shared" si="7"/>
        <v>0</v>
      </c>
      <c r="J47" s="12" t="str">
        <f t="shared" si="7"/>
        <v>Costa</v>
      </c>
      <c r="K47" s="11" t="str">
        <f t="shared" si="7"/>
        <v>Remada curvada</v>
      </c>
      <c r="L47" s="12" t="str">
        <f t="shared" si="7"/>
        <v>Peito</v>
      </c>
      <c r="M47" s="11" t="str">
        <f t="shared" si="7"/>
        <v>Crucifixo</v>
      </c>
      <c r="N47" s="12" t="str">
        <f t="shared" si="7"/>
        <v>Bíceps</v>
      </c>
      <c r="O47" s="11" t="str">
        <f t="shared" si="7"/>
        <v>Rosca scott</v>
      </c>
      <c r="P47" s="12" t="str">
        <f t="shared" si="7"/>
        <v>Tríceps</v>
      </c>
      <c r="Q47" s="11">
        <f t="shared" si="7"/>
        <v>0</v>
      </c>
      <c r="R47" s="11" t="str">
        <f t="shared" si="7"/>
        <v>AnteBraço</v>
      </c>
      <c r="S47" s="11" t="str">
        <f t="shared" si="7"/>
        <v>Extensão de cotovelo</v>
      </c>
      <c r="T47" s="11" t="str">
        <f t="shared" si="7"/>
        <v xml:space="preserve">Glúteo </v>
      </c>
      <c r="U47" s="11">
        <f t="shared" si="7"/>
        <v>0</v>
      </c>
      <c r="V47" s="12" t="str">
        <f t="shared" si="7"/>
        <v xml:space="preserve">Abdutor </v>
      </c>
      <c r="W47" s="11">
        <f t="shared" si="7"/>
        <v>0</v>
      </c>
      <c r="X47" s="12" t="str">
        <f t="shared" si="7"/>
        <v xml:space="preserve">Adutor </v>
      </c>
      <c r="Y47" s="11">
        <f t="shared" si="7"/>
        <v>0</v>
      </c>
      <c r="Z47" s="12" t="str">
        <f t="shared" si="7"/>
        <v>Coxa (Ant)</v>
      </c>
      <c r="AA47" s="11" t="str">
        <f t="shared" si="7"/>
        <v>Leg press</v>
      </c>
      <c r="AB47" s="12" t="str">
        <f t="shared" si="7"/>
        <v>Coxa (Pos)</v>
      </c>
      <c r="AC47" s="11" t="str">
        <f t="shared" si="7"/>
        <v>Flexora sentado</v>
      </c>
      <c r="AD47" s="12" t="str">
        <f t="shared" si="7"/>
        <v>Perna</v>
      </c>
      <c r="AE47" s="11" t="str">
        <f t="shared" si="7"/>
        <v>Tibial</v>
      </c>
      <c r="AF47" s="12" t="str">
        <f t="shared" si="7"/>
        <v>Abdominal</v>
      </c>
      <c r="AG47" s="11">
        <f t="shared" si="7"/>
        <v>0</v>
      </c>
    </row>
    <row r="48" spans="1:33" x14ac:dyDescent="0.25">
      <c r="A48" s="344"/>
      <c r="B48" s="11">
        <f t="shared" si="8"/>
        <v>0</v>
      </c>
      <c r="C48" s="11" t="str">
        <f t="shared" si="9"/>
        <v xml:space="preserve"> </v>
      </c>
      <c r="D48" s="11" t="str">
        <f t="shared" si="7"/>
        <v xml:space="preserve">Trapézio </v>
      </c>
      <c r="E48" s="11">
        <f t="shared" si="7"/>
        <v>0</v>
      </c>
      <c r="F48" s="11" t="str">
        <f t="shared" si="7"/>
        <v>Ombro (Cla/Acr)</v>
      </c>
      <c r="G48" s="11">
        <f t="shared" si="7"/>
        <v>0</v>
      </c>
      <c r="H48" s="12" t="str">
        <f t="shared" si="7"/>
        <v>Ombro (Esp)</v>
      </c>
      <c r="I48" s="11">
        <f t="shared" si="7"/>
        <v>0</v>
      </c>
      <c r="J48" s="12" t="str">
        <f t="shared" si="7"/>
        <v>Costa</v>
      </c>
      <c r="K48" s="11" t="str">
        <f t="shared" si="7"/>
        <v>Levantamento terra</v>
      </c>
      <c r="L48" s="12" t="str">
        <f t="shared" si="7"/>
        <v>Peito</v>
      </c>
      <c r="M48" s="11" t="str">
        <f t="shared" si="7"/>
        <v>Cross over</v>
      </c>
      <c r="N48" s="12" t="str">
        <f t="shared" si="7"/>
        <v>Bíceps</v>
      </c>
      <c r="O48" s="11">
        <f t="shared" si="7"/>
        <v>0</v>
      </c>
      <c r="P48" s="12" t="str">
        <f t="shared" si="7"/>
        <v>Tríceps</v>
      </c>
      <c r="Q48" s="11">
        <f t="shared" si="7"/>
        <v>0</v>
      </c>
      <c r="R48" s="11" t="str">
        <f t="shared" si="7"/>
        <v>AnteBraço</v>
      </c>
      <c r="S48" s="11" t="str">
        <f t="shared" si="7"/>
        <v>Extensão cot. uni.</v>
      </c>
      <c r="T48" s="11" t="str">
        <f t="shared" si="7"/>
        <v xml:space="preserve">Glúteo </v>
      </c>
      <c r="U48" s="11">
        <f t="shared" si="7"/>
        <v>0</v>
      </c>
      <c r="V48" s="12" t="str">
        <f t="shared" si="7"/>
        <v xml:space="preserve">Abdutor </v>
      </c>
      <c r="W48" s="11">
        <f t="shared" si="7"/>
        <v>0</v>
      </c>
      <c r="X48" s="12" t="str">
        <f t="shared" si="7"/>
        <v xml:space="preserve">Adutor </v>
      </c>
      <c r="Y48" s="11">
        <f t="shared" si="7"/>
        <v>0</v>
      </c>
      <c r="Z48" s="12" t="str">
        <f t="shared" si="7"/>
        <v>Coxa (Ant)</v>
      </c>
      <c r="AA48" s="11" t="str">
        <f t="shared" si="7"/>
        <v>Avanço</v>
      </c>
      <c r="AB48" s="12" t="str">
        <f t="shared" si="7"/>
        <v>Coxa (Pos)</v>
      </c>
      <c r="AC48" s="11">
        <f t="shared" si="7"/>
        <v>0</v>
      </c>
      <c r="AD48" s="12" t="str">
        <f t="shared" si="7"/>
        <v>Perna</v>
      </c>
      <c r="AE48" s="11">
        <f t="shared" si="7"/>
        <v>0</v>
      </c>
      <c r="AF48" s="12" t="str">
        <f t="shared" si="7"/>
        <v>Abdominal</v>
      </c>
      <c r="AG48" s="11">
        <f t="shared" si="7"/>
        <v>0</v>
      </c>
    </row>
    <row r="49" spans="1:33" x14ac:dyDescent="0.25">
      <c r="A49" s="344"/>
      <c r="B49" s="11">
        <f t="shared" si="8"/>
        <v>0</v>
      </c>
      <c r="C49" s="11" t="str">
        <f t="shared" si="9"/>
        <v xml:space="preserve"> </v>
      </c>
      <c r="D49" s="11" t="str">
        <f t="shared" si="7"/>
        <v xml:space="preserve">Trapézio </v>
      </c>
      <c r="E49" s="11">
        <f t="shared" si="7"/>
        <v>0</v>
      </c>
      <c r="F49" s="11" t="str">
        <f t="shared" si="7"/>
        <v>Ombro (Cla/Acr)</v>
      </c>
      <c r="G49" s="11">
        <f t="shared" si="7"/>
        <v>0</v>
      </c>
      <c r="H49" s="12" t="str">
        <f t="shared" si="7"/>
        <v>Ombro (Esp)</v>
      </c>
      <c r="I49" s="11">
        <f t="shared" si="7"/>
        <v>0</v>
      </c>
      <c r="J49" s="12" t="str">
        <f t="shared" si="7"/>
        <v>Costa</v>
      </c>
      <c r="K49" s="11" t="str">
        <f t="shared" si="7"/>
        <v>Hiperextensão</v>
      </c>
      <c r="L49" s="12" t="str">
        <f t="shared" si="7"/>
        <v>Peito</v>
      </c>
      <c r="M49" s="11" t="str">
        <f t="shared" si="7"/>
        <v>Voador</v>
      </c>
      <c r="N49" s="12" t="str">
        <f t="shared" si="7"/>
        <v>Bíceps</v>
      </c>
      <c r="O49" s="11">
        <f t="shared" si="7"/>
        <v>0</v>
      </c>
      <c r="P49" s="12" t="str">
        <f t="shared" si="7"/>
        <v>Tríceps</v>
      </c>
      <c r="Q49" s="11">
        <f t="shared" si="7"/>
        <v>0</v>
      </c>
      <c r="R49" s="11" t="str">
        <f t="shared" si="7"/>
        <v>AnteBraço</v>
      </c>
      <c r="S49" s="11" t="str">
        <f t="shared" si="7"/>
        <v>Tríceps uni. Curvado</v>
      </c>
      <c r="T49" s="11" t="str">
        <f t="shared" si="7"/>
        <v xml:space="preserve">Glúteo </v>
      </c>
      <c r="U49" s="11">
        <f t="shared" si="7"/>
        <v>0</v>
      </c>
      <c r="V49" s="12" t="str">
        <f t="shared" si="7"/>
        <v xml:space="preserve">Abdutor </v>
      </c>
      <c r="W49" s="11">
        <f t="shared" si="7"/>
        <v>0</v>
      </c>
      <c r="X49" s="12" t="str">
        <f t="shared" si="7"/>
        <v xml:space="preserve">Adutor </v>
      </c>
      <c r="Y49" s="11">
        <f t="shared" si="7"/>
        <v>0</v>
      </c>
      <c r="Z49" s="12" t="str">
        <f t="shared" si="7"/>
        <v>Coxa (Ant)</v>
      </c>
      <c r="AA49" s="11">
        <f t="shared" si="7"/>
        <v>0</v>
      </c>
      <c r="AB49" s="12" t="str">
        <f t="shared" si="7"/>
        <v>Coxa (Pos)</v>
      </c>
      <c r="AC49" s="11">
        <f t="shared" si="7"/>
        <v>0</v>
      </c>
      <c r="AD49" s="12" t="str">
        <f t="shared" si="7"/>
        <v>Perna</v>
      </c>
      <c r="AE49" s="11">
        <f t="shared" si="7"/>
        <v>0</v>
      </c>
      <c r="AF49" s="12" t="str">
        <f t="shared" si="7"/>
        <v>Abdominal</v>
      </c>
      <c r="AG49" s="11">
        <f t="shared" si="7"/>
        <v>0</v>
      </c>
    </row>
    <row r="50" spans="1:33" x14ac:dyDescent="0.25">
      <c r="A50" s="344"/>
      <c r="B50" s="11">
        <f t="shared" si="8"/>
        <v>0</v>
      </c>
      <c r="C50" s="11" t="str">
        <f t="shared" si="9"/>
        <v xml:space="preserve"> </v>
      </c>
      <c r="D50" s="11" t="str">
        <f t="shared" si="7"/>
        <v xml:space="preserve">Trapézio </v>
      </c>
      <c r="E50" s="11">
        <f t="shared" si="7"/>
        <v>0</v>
      </c>
      <c r="F50" s="11" t="str">
        <f t="shared" si="7"/>
        <v>Ombro (Cla/Acr)</v>
      </c>
      <c r="G50" s="11">
        <f t="shared" si="7"/>
        <v>0</v>
      </c>
      <c r="H50" s="12" t="str">
        <f t="shared" si="7"/>
        <v>Ombro (Esp)</v>
      </c>
      <c r="I50" s="11">
        <f t="shared" si="7"/>
        <v>0</v>
      </c>
      <c r="J50" s="12" t="str">
        <f t="shared" si="7"/>
        <v>Costa</v>
      </c>
      <c r="K50" s="11">
        <f t="shared" si="7"/>
        <v>0</v>
      </c>
      <c r="L50" s="12" t="str">
        <f t="shared" si="7"/>
        <v>Peito</v>
      </c>
      <c r="M50" s="11" t="str">
        <f t="shared" si="7"/>
        <v>Paralelas</v>
      </c>
      <c r="N50" s="12" t="str">
        <f t="shared" si="7"/>
        <v>Bíceps</v>
      </c>
      <c r="O50" s="11">
        <f t="shared" si="7"/>
        <v>0</v>
      </c>
      <c r="P50" s="12" t="str">
        <f t="shared" si="7"/>
        <v>Tríceps</v>
      </c>
      <c r="Q50" s="11">
        <f t="shared" si="7"/>
        <v>0</v>
      </c>
      <c r="R50" s="11" t="str">
        <f t="shared" si="7"/>
        <v>AnteBraço</v>
      </c>
      <c r="S50" s="11">
        <f t="shared" si="7"/>
        <v>0</v>
      </c>
      <c r="T50" s="11" t="str">
        <f t="shared" si="7"/>
        <v xml:space="preserve">Glúteo </v>
      </c>
      <c r="U50" s="11">
        <f t="shared" si="7"/>
        <v>0</v>
      </c>
      <c r="V50" s="12" t="str">
        <f t="shared" si="7"/>
        <v xml:space="preserve">Abdutor </v>
      </c>
      <c r="W50" s="11">
        <f t="shared" si="7"/>
        <v>0</v>
      </c>
      <c r="X50" s="12" t="str">
        <f t="shared" si="7"/>
        <v xml:space="preserve">Adutor </v>
      </c>
      <c r="Y50" s="11">
        <f t="shared" si="7"/>
        <v>0</v>
      </c>
      <c r="Z50" s="12" t="str">
        <f t="shared" si="7"/>
        <v>Coxa (Ant)</v>
      </c>
      <c r="AA50" s="11">
        <f t="shared" si="7"/>
        <v>0</v>
      </c>
      <c r="AB50" s="12" t="str">
        <f t="shared" si="7"/>
        <v>Coxa (Pos)</v>
      </c>
      <c r="AC50" s="11">
        <f t="shared" si="7"/>
        <v>0</v>
      </c>
      <c r="AD50" s="12" t="str">
        <f t="shared" si="7"/>
        <v>Perna</v>
      </c>
      <c r="AE50" s="11">
        <f t="shared" si="7"/>
        <v>0</v>
      </c>
      <c r="AF50" s="12" t="str">
        <f t="shared" si="7"/>
        <v>Abdominal</v>
      </c>
      <c r="AG50" s="11">
        <f t="shared" si="7"/>
        <v>0</v>
      </c>
    </row>
    <row r="51" spans="1:33" x14ac:dyDescent="0.25">
      <c r="A51" s="344"/>
      <c r="B51" s="11">
        <f t="shared" si="8"/>
        <v>0</v>
      </c>
      <c r="C51" s="11" t="str">
        <f t="shared" si="9"/>
        <v xml:space="preserve"> </v>
      </c>
      <c r="D51" s="11" t="str">
        <f t="shared" si="7"/>
        <v xml:space="preserve">Trapézio </v>
      </c>
      <c r="E51" s="11">
        <f t="shared" si="7"/>
        <v>0</v>
      </c>
      <c r="F51" s="11" t="str">
        <f t="shared" si="7"/>
        <v>Ombro (Cla/Acr)</v>
      </c>
      <c r="G51" s="11">
        <f t="shared" si="7"/>
        <v>0</v>
      </c>
      <c r="H51" s="12" t="str">
        <f t="shared" si="7"/>
        <v>Ombro (Esp)</v>
      </c>
      <c r="I51" s="11">
        <f t="shared" si="7"/>
        <v>0</v>
      </c>
      <c r="J51" s="12" t="str">
        <f t="shared" si="7"/>
        <v>Costa</v>
      </c>
      <c r="K51" s="11">
        <f t="shared" si="7"/>
        <v>0</v>
      </c>
      <c r="L51" s="12" t="str">
        <f t="shared" si="7"/>
        <v>Peito</v>
      </c>
      <c r="M51" s="11">
        <f t="shared" si="7"/>
        <v>0</v>
      </c>
      <c r="N51" s="12" t="str">
        <f t="shared" si="7"/>
        <v>Bíceps</v>
      </c>
      <c r="O51" s="11">
        <f t="shared" si="7"/>
        <v>0</v>
      </c>
      <c r="P51" s="12" t="str">
        <f t="shared" si="7"/>
        <v>Tríceps</v>
      </c>
      <c r="Q51" s="11">
        <f t="shared" si="7"/>
        <v>0</v>
      </c>
      <c r="R51" s="11" t="str">
        <f t="shared" si="7"/>
        <v>AnteBraço</v>
      </c>
      <c r="S51" s="11">
        <f t="shared" si="7"/>
        <v>0</v>
      </c>
      <c r="T51" s="11" t="str">
        <f t="shared" si="7"/>
        <v xml:space="preserve">Glúteo </v>
      </c>
      <c r="U51" s="11">
        <f t="shared" si="7"/>
        <v>0</v>
      </c>
      <c r="V51" s="12" t="str">
        <f t="shared" si="7"/>
        <v xml:space="preserve">Abdutor </v>
      </c>
      <c r="W51" s="11">
        <f t="shared" si="7"/>
        <v>0</v>
      </c>
      <c r="X51" s="12" t="str">
        <f t="shared" si="7"/>
        <v xml:space="preserve">Adutor </v>
      </c>
      <c r="Y51" s="11">
        <f t="shared" si="7"/>
        <v>0</v>
      </c>
      <c r="Z51" s="12" t="str">
        <f t="shared" si="7"/>
        <v>Coxa (Ant)</v>
      </c>
      <c r="AA51" s="11">
        <f t="shared" si="7"/>
        <v>0</v>
      </c>
      <c r="AB51" s="12" t="str">
        <f t="shared" si="7"/>
        <v>Coxa (Pos)</v>
      </c>
      <c r="AC51" s="11">
        <f t="shared" si="7"/>
        <v>0</v>
      </c>
      <c r="AD51" s="12" t="str">
        <f t="shared" si="7"/>
        <v>Perna</v>
      </c>
      <c r="AE51" s="11">
        <f t="shared" si="7"/>
        <v>0</v>
      </c>
      <c r="AF51" s="12" t="str">
        <f t="shared" si="7"/>
        <v>Abdominal</v>
      </c>
      <c r="AG51" s="11">
        <f t="shared" si="7"/>
        <v>0</v>
      </c>
    </row>
    <row r="52" spans="1:33" x14ac:dyDescent="0.25">
      <c r="A52" s="344"/>
      <c r="B52" s="11">
        <f t="shared" si="8"/>
        <v>0</v>
      </c>
      <c r="C52" s="11" t="str">
        <f t="shared" si="9"/>
        <v xml:space="preserve"> </v>
      </c>
      <c r="D52" s="11" t="str">
        <f t="shared" si="7"/>
        <v xml:space="preserve">Trapézio </v>
      </c>
      <c r="E52" s="11">
        <f t="shared" si="7"/>
        <v>0</v>
      </c>
      <c r="F52" s="11" t="str">
        <f t="shared" si="7"/>
        <v>Ombro (Cla/Acr)</v>
      </c>
      <c r="G52" s="11">
        <f t="shared" si="7"/>
        <v>0</v>
      </c>
      <c r="H52" s="12" t="str">
        <f t="shared" si="7"/>
        <v>Ombro (Esp)</v>
      </c>
      <c r="I52" s="11">
        <f t="shared" si="7"/>
        <v>0</v>
      </c>
      <c r="J52" s="12" t="str">
        <f t="shared" si="7"/>
        <v>Costa</v>
      </c>
      <c r="K52" s="11">
        <f t="shared" si="7"/>
        <v>0</v>
      </c>
      <c r="L52" s="12" t="str">
        <f t="shared" si="7"/>
        <v>Peito</v>
      </c>
      <c r="M52" s="11">
        <f t="shared" si="7"/>
        <v>0</v>
      </c>
      <c r="N52" s="12" t="str">
        <f t="shared" si="7"/>
        <v>Bíceps</v>
      </c>
      <c r="O52" s="11">
        <f t="shared" si="7"/>
        <v>0</v>
      </c>
      <c r="P52" s="12" t="str">
        <f t="shared" si="7"/>
        <v>Tríceps</v>
      </c>
      <c r="Q52" s="11">
        <f t="shared" si="7"/>
        <v>0</v>
      </c>
      <c r="R52" s="11" t="str">
        <f t="shared" si="7"/>
        <v>AnteBraço</v>
      </c>
      <c r="S52" s="11">
        <f t="shared" ref="D52:AG60" si="10">S32</f>
        <v>0</v>
      </c>
      <c r="T52" s="11" t="str">
        <f t="shared" si="10"/>
        <v xml:space="preserve">Glúteo </v>
      </c>
      <c r="U52" s="11">
        <f t="shared" si="10"/>
        <v>0</v>
      </c>
      <c r="V52" s="12" t="str">
        <f t="shared" si="10"/>
        <v xml:space="preserve">Abdutor </v>
      </c>
      <c r="W52" s="11">
        <f t="shared" si="10"/>
        <v>0</v>
      </c>
      <c r="X52" s="12" t="str">
        <f t="shared" si="10"/>
        <v xml:space="preserve">Adutor </v>
      </c>
      <c r="Y52" s="11">
        <f t="shared" si="10"/>
        <v>0</v>
      </c>
      <c r="Z52" s="12" t="str">
        <f t="shared" si="10"/>
        <v>Coxa (Ant)</v>
      </c>
      <c r="AA52" s="11">
        <f t="shared" si="10"/>
        <v>0</v>
      </c>
      <c r="AB52" s="12" t="str">
        <f t="shared" si="10"/>
        <v>Coxa (Pos)</v>
      </c>
      <c r="AC52" s="11">
        <f t="shared" si="10"/>
        <v>0</v>
      </c>
      <c r="AD52" s="12" t="str">
        <f t="shared" si="10"/>
        <v>Perna</v>
      </c>
      <c r="AE52" s="11">
        <f t="shared" si="10"/>
        <v>0</v>
      </c>
      <c r="AF52" s="12" t="str">
        <f t="shared" si="10"/>
        <v>Abdominal</v>
      </c>
      <c r="AG52" s="11">
        <f t="shared" si="10"/>
        <v>0</v>
      </c>
    </row>
    <row r="53" spans="1:33" x14ac:dyDescent="0.25">
      <c r="A53" s="344"/>
      <c r="B53" s="11">
        <f t="shared" si="8"/>
        <v>0</v>
      </c>
      <c r="C53" s="11" t="str">
        <f t="shared" si="9"/>
        <v xml:space="preserve"> </v>
      </c>
      <c r="D53" s="11" t="str">
        <f t="shared" si="10"/>
        <v xml:space="preserve">Trapézio </v>
      </c>
      <c r="E53" s="11">
        <f t="shared" si="10"/>
        <v>0</v>
      </c>
      <c r="F53" s="11" t="str">
        <f t="shared" si="10"/>
        <v>Ombro (Cla/Acr)</v>
      </c>
      <c r="G53" s="11">
        <f t="shared" si="10"/>
        <v>0</v>
      </c>
      <c r="H53" s="12" t="str">
        <f t="shared" si="10"/>
        <v>Ombro (Esp)</v>
      </c>
      <c r="I53" s="11">
        <f t="shared" si="10"/>
        <v>0</v>
      </c>
      <c r="J53" s="12" t="str">
        <f t="shared" si="10"/>
        <v>Costa</v>
      </c>
      <c r="K53" s="11">
        <f t="shared" si="10"/>
        <v>0</v>
      </c>
      <c r="L53" s="12" t="str">
        <f t="shared" si="10"/>
        <v>Peito</v>
      </c>
      <c r="M53" s="11">
        <f t="shared" si="10"/>
        <v>0</v>
      </c>
      <c r="N53" s="12" t="str">
        <f t="shared" si="10"/>
        <v>Bíceps</v>
      </c>
      <c r="O53" s="11">
        <f t="shared" si="10"/>
        <v>0</v>
      </c>
      <c r="P53" s="12" t="str">
        <f t="shared" si="10"/>
        <v>Tríceps</v>
      </c>
      <c r="Q53" s="11">
        <f t="shared" si="10"/>
        <v>0</v>
      </c>
      <c r="R53" s="11" t="str">
        <f t="shared" si="10"/>
        <v>AnteBraço</v>
      </c>
      <c r="S53" s="11">
        <f t="shared" si="10"/>
        <v>0</v>
      </c>
      <c r="T53" s="11" t="str">
        <f t="shared" si="10"/>
        <v xml:space="preserve">Glúteo </v>
      </c>
      <c r="U53" s="11">
        <f t="shared" si="10"/>
        <v>0</v>
      </c>
      <c r="V53" s="12" t="str">
        <f t="shared" si="10"/>
        <v xml:space="preserve">Abdutor </v>
      </c>
      <c r="W53" s="11">
        <f t="shared" si="10"/>
        <v>0</v>
      </c>
      <c r="X53" s="12" t="str">
        <f t="shared" si="10"/>
        <v xml:space="preserve">Adutor </v>
      </c>
      <c r="Y53" s="11">
        <f t="shared" si="10"/>
        <v>0</v>
      </c>
      <c r="Z53" s="12" t="str">
        <f t="shared" si="10"/>
        <v>Coxa (Ant)</v>
      </c>
      <c r="AA53" s="11">
        <f t="shared" si="10"/>
        <v>0</v>
      </c>
      <c r="AB53" s="12" t="str">
        <f t="shared" si="10"/>
        <v>Coxa (Pos)</v>
      </c>
      <c r="AC53" s="11">
        <f t="shared" si="10"/>
        <v>0</v>
      </c>
      <c r="AD53" s="12" t="str">
        <f t="shared" si="10"/>
        <v>Perna</v>
      </c>
      <c r="AE53" s="11">
        <f t="shared" si="10"/>
        <v>0</v>
      </c>
      <c r="AF53" s="12" t="str">
        <f t="shared" si="10"/>
        <v>Abdominal</v>
      </c>
      <c r="AG53" s="11">
        <f t="shared" si="10"/>
        <v>0</v>
      </c>
    </row>
    <row r="54" spans="1:33" x14ac:dyDescent="0.25">
      <c r="A54" s="344"/>
      <c r="B54" s="11">
        <f t="shared" si="8"/>
        <v>0</v>
      </c>
      <c r="C54" s="11" t="str">
        <f t="shared" si="9"/>
        <v xml:space="preserve"> </v>
      </c>
      <c r="D54" s="11" t="str">
        <f t="shared" si="10"/>
        <v xml:space="preserve">Trapézio </v>
      </c>
      <c r="E54" s="11">
        <f t="shared" si="10"/>
        <v>0</v>
      </c>
      <c r="F54" s="11" t="str">
        <f t="shared" si="10"/>
        <v>Ombro (Cla/Acr)</v>
      </c>
      <c r="G54" s="11">
        <f t="shared" si="10"/>
        <v>0</v>
      </c>
      <c r="H54" s="12" t="str">
        <f t="shared" si="10"/>
        <v>Ombro (Esp)</v>
      </c>
      <c r="I54" s="11">
        <f t="shared" si="10"/>
        <v>0</v>
      </c>
      <c r="J54" s="12" t="str">
        <f t="shared" si="10"/>
        <v>Costa</v>
      </c>
      <c r="K54" s="11">
        <f t="shared" si="10"/>
        <v>0</v>
      </c>
      <c r="L54" s="12" t="str">
        <f t="shared" si="10"/>
        <v>Peito</v>
      </c>
      <c r="M54" s="11">
        <f t="shared" si="10"/>
        <v>0</v>
      </c>
      <c r="N54" s="12" t="str">
        <f t="shared" si="10"/>
        <v>Bíceps</v>
      </c>
      <c r="O54" s="11">
        <f t="shared" si="10"/>
        <v>0</v>
      </c>
      <c r="P54" s="12" t="str">
        <f t="shared" si="10"/>
        <v>Tríceps</v>
      </c>
      <c r="Q54" s="11">
        <f t="shared" si="10"/>
        <v>0</v>
      </c>
      <c r="R54" s="11" t="str">
        <f t="shared" si="10"/>
        <v>AnteBraço</v>
      </c>
      <c r="S54" s="11">
        <f t="shared" si="10"/>
        <v>0</v>
      </c>
      <c r="T54" s="11" t="str">
        <f t="shared" si="10"/>
        <v xml:space="preserve">Glúteo </v>
      </c>
      <c r="U54" s="11">
        <f t="shared" si="10"/>
        <v>0</v>
      </c>
      <c r="V54" s="12" t="str">
        <f t="shared" si="10"/>
        <v xml:space="preserve">Abdutor </v>
      </c>
      <c r="W54" s="11">
        <f t="shared" si="10"/>
        <v>0</v>
      </c>
      <c r="X54" s="12" t="str">
        <f t="shared" si="10"/>
        <v xml:space="preserve">Adutor </v>
      </c>
      <c r="Y54" s="11">
        <f t="shared" si="10"/>
        <v>0</v>
      </c>
      <c r="Z54" s="12" t="str">
        <f t="shared" si="10"/>
        <v>Coxa (Ant)</v>
      </c>
      <c r="AA54" s="11">
        <f t="shared" si="10"/>
        <v>0</v>
      </c>
      <c r="AB54" s="12" t="str">
        <f t="shared" si="10"/>
        <v>Coxa (Pos)</v>
      </c>
      <c r="AC54" s="11">
        <f t="shared" si="10"/>
        <v>0</v>
      </c>
      <c r="AD54" s="12" t="str">
        <f t="shared" si="10"/>
        <v>Perna</v>
      </c>
      <c r="AE54" s="11">
        <f t="shared" si="10"/>
        <v>0</v>
      </c>
      <c r="AF54" s="12" t="str">
        <f t="shared" si="10"/>
        <v>Abdominal</v>
      </c>
      <c r="AG54" s="11">
        <f t="shared" si="10"/>
        <v>0</v>
      </c>
    </row>
    <row r="55" spans="1:33" x14ac:dyDescent="0.25">
      <c r="A55" s="344"/>
      <c r="B55" s="11">
        <f t="shared" si="8"/>
        <v>0</v>
      </c>
      <c r="C55" s="11" t="str">
        <f t="shared" si="9"/>
        <v xml:space="preserve"> </v>
      </c>
      <c r="D55" s="11" t="str">
        <f t="shared" si="10"/>
        <v xml:space="preserve">Trapézio </v>
      </c>
      <c r="E55" s="11">
        <f t="shared" si="10"/>
        <v>0</v>
      </c>
      <c r="F55" s="11" t="str">
        <f t="shared" si="10"/>
        <v>Ombro (Cla/Acr)</v>
      </c>
      <c r="G55" s="11">
        <f t="shared" si="10"/>
        <v>0</v>
      </c>
      <c r="H55" s="12" t="str">
        <f t="shared" si="10"/>
        <v>Ombro (Esp)</v>
      </c>
      <c r="I55" s="11">
        <f t="shared" si="10"/>
        <v>0</v>
      </c>
      <c r="J55" s="12" t="str">
        <f t="shared" si="10"/>
        <v>Costa</v>
      </c>
      <c r="K55" s="11">
        <f t="shared" si="10"/>
        <v>0</v>
      </c>
      <c r="L55" s="12" t="str">
        <f t="shared" si="10"/>
        <v>Peito</v>
      </c>
      <c r="M55" s="11">
        <f t="shared" si="10"/>
        <v>0</v>
      </c>
      <c r="N55" s="12" t="str">
        <f t="shared" si="10"/>
        <v>Bíceps</v>
      </c>
      <c r="O55" s="11">
        <f t="shared" si="10"/>
        <v>0</v>
      </c>
      <c r="P55" s="12" t="str">
        <f t="shared" si="10"/>
        <v>Tríceps</v>
      </c>
      <c r="Q55" s="11">
        <f t="shared" si="10"/>
        <v>0</v>
      </c>
      <c r="R55" s="11" t="str">
        <f t="shared" si="10"/>
        <v>AnteBraço</v>
      </c>
      <c r="S55" s="11">
        <f t="shared" si="10"/>
        <v>0</v>
      </c>
      <c r="T55" s="11" t="str">
        <f t="shared" si="10"/>
        <v xml:space="preserve">Glúteo </v>
      </c>
      <c r="U55" s="11">
        <f t="shared" si="10"/>
        <v>0</v>
      </c>
      <c r="V55" s="12" t="str">
        <f t="shared" si="10"/>
        <v xml:space="preserve">Abdutor </v>
      </c>
      <c r="W55" s="11">
        <f t="shared" si="10"/>
        <v>0</v>
      </c>
      <c r="X55" s="12" t="str">
        <f t="shared" si="10"/>
        <v xml:space="preserve">Adutor </v>
      </c>
      <c r="Y55" s="11">
        <f t="shared" si="10"/>
        <v>0</v>
      </c>
      <c r="Z55" s="12" t="str">
        <f t="shared" si="10"/>
        <v>Coxa (Ant)</v>
      </c>
      <c r="AA55" s="11">
        <f t="shared" si="10"/>
        <v>0</v>
      </c>
      <c r="AB55" s="12" t="str">
        <f t="shared" si="10"/>
        <v>Coxa (Pos)</v>
      </c>
      <c r="AC55" s="11">
        <f t="shared" si="10"/>
        <v>0</v>
      </c>
      <c r="AD55" s="12" t="str">
        <f t="shared" si="10"/>
        <v>Perna</v>
      </c>
      <c r="AE55" s="11">
        <f t="shared" si="10"/>
        <v>0</v>
      </c>
      <c r="AF55" s="12" t="str">
        <f t="shared" si="10"/>
        <v>Abdominal</v>
      </c>
      <c r="AG55" s="11">
        <f t="shared" si="10"/>
        <v>0</v>
      </c>
    </row>
    <row r="56" spans="1:33" x14ac:dyDescent="0.25">
      <c r="A56" s="344"/>
      <c r="B56" s="11">
        <f t="shared" si="8"/>
        <v>0</v>
      </c>
      <c r="C56" s="11" t="str">
        <f t="shared" si="9"/>
        <v xml:space="preserve"> </v>
      </c>
      <c r="D56" s="11" t="str">
        <f t="shared" si="10"/>
        <v xml:space="preserve">Trapézio </v>
      </c>
      <c r="E56" s="11">
        <f t="shared" si="10"/>
        <v>0</v>
      </c>
      <c r="F56" s="11" t="str">
        <f t="shared" si="10"/>
        <v>Ombro (Cla/Acr)</v>
      </c>
      <c r="G56" s="11">
        <f t="shared" si="10"/>
        <v>0</v>
      </c>
      <c r="H56" s="12" t="str">
        <f t="shared" si="10"/>
        <v>Ombro (Esp)</v>
      </c>
      <c r="I56" s="11">
        <f t="shared" si="10"/>
        <v>0</v>
      </c>
      <c r="J56" s="12" t="str">
        <f t="shared" si="10"/>
        <v>Costa</v>
      </c>
      <c r="K56" s="11">
        <f t="shared" si="10"/>
        <v>0</v>
      </c>
      <c r="L56" s="12" t="str">
        <f t="shared" si="10"/>
        <v>Peito</v>
      </c>
      <c r="M56" s="11">
        <f t="shared" si="10"/>
        <v>0</v>
      </c>
      <c r="N56" s="12" t="str">
        <f t="shared" si="10"/>
        <v>Bíceps</v>
      </c>
      <c r="O56" s="11">
        <f t="shared" si="10"/>
        <v>0</v>
      </c>
      <c r="P56" s="12" t="str">
        <f t="shared" si="10"/>
        <v>Tríceps</v>
      </c>
      <c r="Q56" s="11">
        <f t="shared" si="10"/>
        <v>0</v>
      </c>
      <c r="R56" s="11" t="str">
        <f t="shared" si="10"/>
        <v>AnteBraço</v>
      </c>
      <c r="S56" s="11">
        <f t="shared" si="10"/>
        <v>0</v>
      </c>
      <c r="T56" s="11" t="str">
        <f t="shared" si="10"/>
        <v xml:space="preserve">Glúteo </v>
      </c>
      <c r="U56" s="11">
        <f t="shared" si="10"/>
        <v>0</v>
      </c>
      <c r="V56" s="12" t="str">
        <f t="shared" si="10"/>
        <v xml:space="preserve">Abdutor </v>
      </c>
      <c r="W56" s="11">
        <f t="shared" si="10"/>
        <v>0</v>
      </c>
      <c r="X56" s="12" t="str">
        <f t="shared" si="10"/>
        <v xml:space="preserve">Adutor </v>
      </c>
      <c r="Y56" s="11">
        <f t="shared" si="10"/>
        <v>0</v>
      </c>
      <c r="Z56" s="12" t="str">
        <f t="shared" si="10"/>
        <v>Coxa (Ant)</v>
      </c>
      <c r="AA56" s="11">
        <f t="shared" si="10"/>
        <v>0</v>
      </c>
      <c r="AB56" s="12" t="str">
        <f t="shared" si="10"/>
        <v>Coxa (Pos)</v>
      </c>
      <c r="AC56" s="11">
        <f t="shared" si="10"/>
        <v>0</v>
      </c>
      <c r="AD56" s="12" t="str">
        <f t="shared" si="10"/>
        <v>Perna</v>
      </c>
      <c r="AE56" s="11">
        <f t="shared" si="10"/>
        <v>0</v>
      </c>
      <c r="AF56" s="12" t="str">
        <f t="shared" si="10"/>
        <v>Abdominal</v>
      </c>
      <c r="AG56" s="11">
        <f t="shared" si="10"/>
        <v>0</v>
      </c>
    </row>
    <row r="57" spans="1:33" x14ac:dyDescent="0.25">
      <c r="A57" s="344"/>
      <c r="B57" s="11">
        <f t="shared" si="8"/>
        <v>0</v>
      </c>
      <c r="C57" s="11" t="str">
        <f t="shared" si="9"/>
        <v xml:space="preserve"> </v>
      </c>
      <c r="D57" s="11" t="str">
        <f t="shared" si="10"/>
        <v xml:space="preserve">Trapézio </v>
      </c>
      <c r="E57" s="11">
        <f t="shared" si="10"/>
        <v>0</v>
      </c>
      <c r="F57" s="11" t="str">
        <f t="shared" si="10"/>
        <v>Ombro (Cla/Acr)</v>
      </c>
      <c r="G57" s="11">
        <f t="shared" si="10"/>
        <v>0</v>
      </c>
      <c r="H57" s="12" t="str">
        <f t="shared" si="10"/>
        <v>Ombro (Esp)</v>
      </c>
      <c r="I57" s="11">
        <f t="shared" si="10"/>
        <v>0</v>
      </c>
      <c r="J57" s="12" t="str">
        <f t="shared" si="10"/>
        <v>Costa</v>
      </c>
      <c r="K57" s="11">
        <f t="shared" si="10"/>
        <v>0</v>
      </c>
      <c r="L57" s="12" t="str">
        <f t="shared" si="10"/>
        <v>Peito</v>
      </c>
      <c r="M57" s="11">
        <f t="shared" si="10"/>
        <v>0</v>
      </c>
      <c r="N57" s="12" t="str">
        <f t="shared" si="10"/>
        <v>Bíceps</v>
      </c>
      <c r="O57" s="11">
        <f t="shared" si="10"/>
        <v>0</v>
      </c>
      <c r="P57" s="12" t="str">
        <f t="shared" si="10"/>
        <v>Tríceps</v>
      </c>
      <c r="Q57" s="11">
        <f t="shared" si="10"/>
        <v>0</v>
      </c>
      <c r="R57" s="11" t="str">
        <f t="shared" si="10"/>
        <v>AnteBraço</v>
      </c>
      <c r="S57" s="11">
        <f t="shared" si="10"/>
        <v>0</v>
      </c>
      <c r="T57" s="11" t="str">
        <f t="shared" si="10"/>
        <v xml:space="preserve">Glúteo </v>
      </c>
      <c r="U57" s="11">
        <f t="shared" si="10"/>
        <v>0</v>
      </c>
      <c r="V57" s="12" t="str">
        <f t="shared" si="10"/>
        <v xml:space="preserve">Abdutor </v>
      </c>
      <c r="W57" s="11">
        <f t="shared" si="10"/>
        <v>0</v>
      </c>
      <c r="X57" s="12" t="str">
        <f t="shared" si="10"/>
        <v xml:space="preserve">Adutor </v>
      </c>
      <c r="Y57" s="11">
        <f t="shared" si="10"/>
        <v>0</v>
      </c>
      <c r="Z57" s="12" t="str">
        <f t="shared" si="10"/>
        <v>Coxa (Ant)</v>
      </c>
      <c r="AA57" s="11">
        <f t="shared" si="10"/>
        <v>0</v>
      </c>
      <c r="AB57" s="12" t="str">
        <f t="shared" si="10"/>
        <v>Coxa (Pos)</v>
      </c>
      <c r="AC57" s="11">
        <f t="shared" si="10"/>
        <v>0</v>
      </c>
      <c r="AD57" s="12" t="str">
        <f t="shared" si="10"/>
        <v>Perna</v>
      </c>
      <c r="AE57" s="11">
        <f t="shared" si="10"/>
        <v>0</v>
      </c>
      <c r="AF57" s="12" t="str">
        <f t="shared" si="10"/>
        <v>Abdominal</v>
      </c>
      <c r="AG57" s="11">
        <f t="shared" si="10"/>
        <v>0</v>
      </c>
    </row>
    <row r="58" spans="1:33" x14ac:dyDescent="0.25">
      <c r="A58" s="344"/>
      <c r="B58" s="11">
        <f t="shared" si="8"/>
        <v>0</v>
      </c>
      <c r="C58" s="11" t="str">
        <f t="shared" si="9"/>
        <v xml:space="preserve"> </v>
      </c>
      <c r="D58" s="11" t="str">
        <f t="shared" si="10"/>
        <v xml:space="preserve">Trapézio </v>
      </c>
      <c r="E58" s="11">
        <f t="shared" si="10"/>
        <v>0</v>
      </c>
      <c r="F58" s="11" t="str">
        <f t="shared" si="10"/>
        <v>Ombro (Cla/Acr)</v>
      </c>
      <c r="G58" s="11">
        <f t="shared" si="10"/>
        <v>0</v>
      </c>
      <c r="H58" s="12" t="str">
        <f t="shared" si="10"/>
        <v>Ombro (Esp)</v>
      </c>
      <c r="I58" s="11">
        <f t="shared" si="10"/>
        <v>0</v>
      </c>
      <c r="J58" s="12" t="str">
        <f t="shared" si="10"/>
        <v>Costa</v>
      </c>
      <c r="K58" s="11">
        <f t="shared" si="10"/>
        <v>0</v>
      </c>
      <c r="L58" s="12" t="str">
        <f t="shared" si="10"/>
        <v>Peito</v>
      </c>
      <c r="M58" s="11">
        <f t="shared" si="10"/>
        <v>0</v>
      </c>
      <c r="N58" s="12" t="str">
        <f t="shared" si="10"/>
        <v>Bíceps</v>
      </c>
      <c r="O58" s="11">
        <f t="shared" si="10"/>
        <v>0</v>
      </c>
      <c r="P58" s="12" t="str">
        <f t="shared" si="10"/>
        <v>Tríceps</v>
      </c>
      <c r="Q58" s="11">
        <f t="shared" si="10"/>
        <v>0</v>
      </c>
      <c r="R58" s="11" t="str">
        <f t="shared" si="10"/>
        <v>AnteBraço</v>
      </c>
      <c r="S58" s="11">
        <f t="shared" si="10"/>
        <v>0</v>
      </c>
      <c r="T58" s="11" t="str">
        <f t="shared" si="10"/>
        <v xml:space="preserve">Glúteo </v>
      </c>
      <c r="U58" s="11">
        <f t="shared" si="10"/>
        <v>0</v>
      </c>
      <c r="V58" s="12" t="str">
        <f t="shared" si="10"/>
        <v xml:space="preserve">Abdutor </v>
      </c>
      <c r="W58" s="11">
        <f t="shared" si="10"/>
        <v>0</v>
      </c>
      <c r="X58" s="12" t="str">
        <f t="shared" si="10"/>
        <v xml:space="preserve">Adutor </v>
      </c>
      <c r="Y58" s="11">
        <f t="shared" si="10"/>
        <v>0</v>
      </c>
      <c r="Z58" s="12" t="str">
        <f t="shared" si="10"/>
        <v>Coxa (Ant)</v>
      </c>
      <c r="AA58" s="11">
        <f t="shared" si="10"/>
        <v>0</v>
      </c>
      <c r="AB58" s="12" t="str">
        <f t="shared" si="10"/>
        <v>Coxa (Pos)</v>
      </c>
      <c r="AC58" s="11">
        <f t="shared" si="10"/>
        <v>0</v>
      </c>
      <c r="AD58" s="12" t="str">
        <f t="shared" si="10"/>
        <v>Perna</v>
      </c>
      <c r="AE58" s="11">
        <f t="shared" si="10"/>
        <v>0</v>
      </c>
      <c r="AF58" s="12" t="str">
        <f t="shared" si="10"/>
        <v>Abdominal</v>
      </c>
      <c r="AG58" s="11">
        <f t="shared" si="10"/>
        <v>0</v>
      </c>
    </row>
    <row r="59" spans="1:33" x14ac:dyDescent="0.25">
      <c r="A59" s="344"/>
      <c r="B59" s="11">
        <f t="shared" si="8"/>
        <v>0</v>
      </c>
      <c r="C59" s="11" t="str">
        <f t="shared" si="9"/>
        <v xml:space="preserve"> </v>
      </c>
      <c r="D59" s="11" t="str">
        <f t="shared" si="10"/>
        <v xml:space="preserve">Trapézio </v>
      </c>
      <c r="E59" s="11">
        <f t="shared" si="10"/>
        <v>0</v>
      </c>
      <c r="F59" s="11" t="str">
        <f t="shared" si="10"/>
        <v>Ombro (Cla/Acr)</v>
      </c>
      <c r="G59" s="11">
        <f t="shared" si="10"/>
        <v>0</v>
      </c>
      <c r="H59" s="12" t="str">
        <f t="shared" si="10"/>
        <v>Ombro (Esp)</v>
      </c>
      <c r="I59" s="11">
        <f t="shared" si="10"/>
        <v>0</v>
      </c>
      <c r="J59" s="12" t="str">
        <f t="shared" si="10"/>
        <v>Costa</v>
      </c>
      <c r="K59" s="11">
        <f t="shared" si="10"/>
        <v>0</v>
      </c>
      <c r="L59" s="12" t="str">
        <f t="shared" si="10"/>
        <v>Peito</v>
      </c>
      <c r="M59" s="11">
        <f t="shared" si="10"/>
        <v>0</v>
      </c>
      <c r="N59" s="12" t="str">
        <f t="shared" si="10"/>
        <v>Bíceps</v>
      </c>
      <c r="O59" s="11">
        <f t="shared" si="10"/>
        <v>0</v>
      </c>
      <c r="P59" s="12" t="str">
        <f t="shared" si="10"/>
        <v>Tríceps</v>
      </c>
      <c r="Q59" s="11">
        <f t="shared" si="10"/>
        <v>0</v>
      </c>
      <c r="R59" s="11" t="str">
        <f t="shared" si="10"/>
        <v>AnteBraço</v>
      </c>
      <c r="S59" s="11">
        <f t="shared" si="10"/>
        <v>0</v>
      </c>
      <c r="T59" s="11" t="str">
        <f t="shared" si="10"/>
        <v xml:space="preserve">Glúteo </v>
      </c>
      <c r="U59" s="11">
        <f t="shared" si="10"/>
        <v>0</v>
      </c>
      <c r="V59" s="12" t="str">
        <f t="shared" si="10"/>
        <v xml:space="preserve">Abdutor </v>
      </c>
      <c r="W59" s="11">
        <f t="shared" si="10"/>
        <v>0</v>
      </c>
      <c r="X59" s="12" t="str">
        <f t="shared" si="10"/>
        <v xml:space="preserve">Adutor </v>
      </c>
      <c r="Y59" s="11">
        <f t="shared" si="10"/>
        <v>0</v>
      </c>
      <c r="Z59" s="12" t="str">
        <f t="shared" si="10"/>
        <v>Coxa (Ant)</v>
      </c>
      <c r="AA59" s="11">
        <f t="shared" si="10"/>
        <v>0</v>
      </c>
      <c r="AB59" s="12" t="str">
        <f t="shared" si="10"/>
        <v>Coxa (Pos)</v>
      </c>
      <c r="AC59" s="11">
        <f t="shared" si="10"/>
        <v>0</v>
      </c>
      <c r="AD59" s="12" t="str">
        <f t="shared" si="10"/>
        <v>Perna</v>
      </c>
      <c r="AE59" s="11">
        <f t="shared" si="10"/>
        <v>0</v>
      </c>
      <c r="AF59" s="12" t="str">
        <f t="shared" si="10"/>
        <v>Abdominal</v>
      </c>
      <c r="AG59" s="11">
        <f t="shared" si="10"/>
        <v>0</v>
      </c>
    </row>
    <row r="60" spans="1:33" x14ac:dyDescent="0.25">
      <c r="A60" s="344"/>
      <c r="B60" s="11">
        <f t="shared" si="8"/>
        <v>0</v>
      </c>
      <c r="C60" s="11" t="str">
        <f t="shared" si="9"/>
        <v xml:space="preserve"> </v>
      </c>
      <c r="D60" s="11" t="str">
        <f t="shared" si="10"/>
        <v xml:space="preserve">Trapézio </v>
      </c>
      <c r="E60" s="11">
        <f t="shared" si="10"/>
        <v>0</v>
      </c>
      <c r="F60" s="11" t="str">
        <f t="shared" si="10"/>
        <v>Ombro (Cla/Acr)</v>
      </c>
      <c r="G60" s="11">
        <f t="shared" si="10"/>
        <v>0</v>
      </c>
      <c r="H60" s="12" t="str">
        <f t="shared" si="10"/>
        <v>Ombro (Esp)</v>
      </c>
      <c r="I60" s="11">
        <f t="shared" si="10"/>
        <v>0</v>
      </c>
      <c r="J60" s="12" t="str">
        <f t="shared" si="10"/>
        <v>Costa</v>
      </c>
      <c r="K60" s="11">
        <f t="shared" si="10"/>
        <v>0</v>
      </c>
      <c r="L60" s="12" t="str">
        <f t="shared" si="10"/>
        <v>Peito</v>
      </c>
      <c r="M60" s="11">
        <f t="shared" si="10"/>
        <v>0</v>
      </c>
      <c r="N60" s="12" t="str">
        <f t="shared" si="10"/>
        <v>Bíceps</v>
      </c>
      <c r="O60" s="11">
        <f t="shared" si="10"/>
        <v>0</v>
      </c>
      <c r="P60" s="12" t="str">
        <f t="shared" si="10"/>
        <v>Tríceps</v>
      </c>
      <c r="Q60" s="11">
        <f t="shared" si="10"/>
        <v>0</v>
      </c>
      <c r="R60" s="11" t="str">
        <f t="shared" si="10"/>
        <v>AnteBraço</v>
      </c>
      <c r="S60" s="11">
        <f t="shared" si="10"/>
        <v>0</v>
      </c>
      <c r="T60" s="11" t="str">
        <f t="shared" si="10"/>
        <v xml:space="preserve">Glúteo </v>
      </c>
      <c r="U60" s="11">
        <f t="shared" si="10"/>
        <v>0</v>
      </c>
      <c r="V60" s="12" t="str">
        <f t="shared" si="10"/>
        <v xml:space="preserve">Abdutor </v>
      </c>
      <c r="W60" s="11">
        <f t="shared" si="10"/>
        <v>0</v>
      </c>
      <c r="X60" s="12" t="str">
        <f t="shared" si="10"/>
        <v xml:space="preserve">Adutor </v>
      </c>
      <c r="Y60" s="11">
        <f t="shared" si="10"/>
        <v>0</v>
      </c>
      <c r="Z60" s="12" t="str">
        <f t="shared" si="10"/>
        <v>Coxa (Ant)</v>
      </c>
      <c r="AA60" s="11">
        <f t="shared" si="10"/>
        <v>0</v>
      </c>
      <c r="AB60" s="12" t="str">
        <f t="shared" si="10"/>
        <v>Coxa (Pos)</v>
      </c>
      <c r="AC60" s="11">
        <f t="shared" si="10"/>
        <v>0</v>
      </c>
      <c r="AD60" s="12" t="str">
        <f t="shared" si="10"/>
        <v>Perna</v>
      </c>
      <c r="AE60" s="11">
        <f t="shared" si="10"/>
        <v>0</v>
      </c>
      <c r="AF60" s="12" t="str">
        <f t="shared" si="10"/>
        <v>Abdominal</v>
      </c>
      <c r="AG60" s="11">
        <f t="shared" si="10"/>
        <v>0</v>
      </c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 t="s">
        <v>40</v>
      </c>
      <c r="B62" s="11" t="s">
        <v>41</v>
      </c>
      <c r="C62" s="11"/>
      <c r="D62" s="341" t="str">
        <f>D42</f>
        <v xml:space="preserve">Trapézio </v>
      </c>
      <c r="E62" s="341"/>
      <c r="F62" s="341" t="str">
        <f>F42</f>
        <v>Ombro (Cla/Acr)</v>
      </c>
      <c r="G62" s="341"/>
      <c r="H62" s="341" t="str">
        <f>H42</f>
        <v>Ombro (Esp)</v>
      </c>
      <c r="I62" s="341"/>
      <c r="J62" s="341" t="str">
        <f>J42</f>
        <v>Costa</v>
      </c>
      <c r="K62" s="341"/>
      <c r="L62" s="341" t="str">
        <f>L42</f>
        <v>Peito</v>
      </c>
      <c r="M62" s="341"/>
      <c r="N62" s="341" t="str">
        <f>N42</f>
        <v>Bíceps</v>
      </c>
      <c r="O62" s="341"/>
      <c r="P62" s="341" t="str">
        <f>P42</f>
        <v>Tríceps</v>
      </c>
      <c r="Q62" s="341"/>
      <c r="R62" s="341" t="str">
        <f>R42</f>
        <v>AnteBraço</v>
      </c>
      <c r="S62" s="341"/>
      <c r="T62" s="341" t="str">
        <f>T42</f>
        <v xml:space="preserve">Glúteo </v>
      </c>
      <c r="U62" s="341"/>
      <c r="V62" s="341" t="str">
        <f>V42</f>
        <v xml:space="preserve">Abdutor </v>
      </c>
      <c r="W62" s="341"/>
      <c r="X62" s="341" t="str">
        <f>X42</f>
        <v xml:space="preserve">Adutor </v>
      </c>
      <c r="Y62" s="341"/>
      <c r="Z62" s="341" t="str">
        <f>Z42</f>
        <v>Coxa (Ant)</v>
      </c>
      <c r="AA62" s="341"/>
      <c r="AB62" s="341" t="str">
        <f>AB42</f>
        <v>Coxa (Pos)</v>
      </c>
      <c r="AC62" s="341"/>
      <c r="AD62" s="341" t="str">
        <f>AD42</f>
        <v>Perna</v>
      </c>
      <c r="AE62" s="341"/>
      <c r="AF62" s="341" t="str">
        <f>AF42</f>
        <v>Abdominal</v>
      </c>
      <c r="AG62" s="341"/>
    </row>
    <row r="63" spans="1:33" x14ac:dyDescent="0.25">
      <c r="A63" s="11"/>
      <c r="B63" s="343">
        <f>Planilha!D258</f>
        <v>0</v>
      </c>
      <c r="C63" s="343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</row>
    <row r="64" spans="1:33" x14ac:dyDescent="0.25">
      <c r="A64" s="344">
        <v>4</v>
      </c>
      <c r="B64" s="11">
        <f>B63</f>
        <v>0</v>
      </c>
      <c r="C64" s="11" t="str">
        <f>IF(AND(B64=D64),E64,IF(AND(B64=F64),G64,IF(AND(B64=H64),I64,IF(AND(B64=J64),K64,IF(AND(B64=L64),M64,IF(AND(B64=N64),O64,IF(AND(B64=P64),Q64,IF(AND(B64=R64),S64,IF(AND(B64=T64),U64,IF(AND(B64=V64),W64,IF(AND(B64=X64),Y64,IF(AND(B64=Z64),AA64,IF(AND(B64=AB64),AC64,IF(AND(B64=AD64),AE64,IF(AND(B64=AF64),AG64," ")))))))))))))))</f>
        <v xml:space="preserve"> </v>
      </c>
      <c r="D64" s="11" t="str">
        <f t="shared" ref="D64:AG72" si="11">D44</f>
        <v xml:space="preserve">Trapézio </v>
      </c>
      <c r="E64" s="11" t="str">
        <f t="shared" si="11"/>
        <v>Elevação de ombros</v>
      </c>
      <c r="F64" s="11" t="str">
        <f t="shared" si="11"/>
        <v>Ombro (Cla/Acr)</v>
      </c>
      <c r="G64" s="11" t="str">
        <f t="shared" si="11"/>
        <v>Desenvolvimento</v>
      </c>
      <c r="H64" s="12" t="str">
        <f t="shared" si="11"/>
        <v>Ombro (Esp)</v>
      </c>
      <c r="I64" s="11" t="str">
        <f t="shared" si="11"/>
        <v>Voador inv.</v>
      </c>
      <c r="J64" s="12" t="str">
        <f t="shared" si="11"/>
        <v>Costa</v>
      </c>
      <c r="K64" s="11" t="str">
        <f t="shared" si="11"/>
        <v>Puxada à frente</v>
      </c>
      <c r="L64" s="12" t="str">
        <f t="shared" si="11"/>
        <v>Peito</v>
      </c>
      <c r="M64" s="11" t="str">
        <f t="shared" si="11"/>
        <v>Supino</v>
      </c>
      <c r="N64" s="12" t="str">
        <f t="shared" si="11"/>
        <v>Bíceps</v>
      </c>
      <c r="O64" s="11" t="str">
        <f t="shared" si="11"/>
        <v>Rosca direta</v>
      </c>
      <c r="P64" s="12" t="str">
        <f t="shared" si="11"/>
        <v>Tríceps</v>
      </c>
      <c r="Q64" s="11" t="str">
        <f t="shared" si="11"/>
        <v>Rosca testa</v>
      </c>
      <c r="R64" s="11" t="str">
        <f t="shared" si="11"/>
        <v>AnteBraço</v>
      </c>
      <c r="S64" s="11" t="str">
        <f t="shared" si="11"/>
        <v>Rosca punho</v>
      </c>
      <c r="T64" s="11" t="str">
        <f t="shared" si="11"/>
        <v xml:space="preserve">Glúteo </v>
      </c>
      <c r="U64" s="11" t="str">
        <f t="shared" si="11"/>
        <v>Glúteo em pé</v>
      </c>
      <c r="V64" s="12" t="str">
        <f t="shared" si="11"/>
        <v xml:space="preserve">Abdutor </v>
      </c>
      <c r="W64" s="11" t="str">
        <f t="shared" si="11"/>
        <v>Abdutor maq.</v>
      </c>
      <c r="X64" s="12" t="str">
        <f t="shared" si="11"/>
        <v xml:space="preserve">Adutor </v>
      </c>
      <c r="Y64" s="11" t="str">
        <f t="shared" si="11"/>
        <v>Adutor maq</v>
      </c>
      <c r="Z64" s="12" t="str">
        <f t="shared" si="11"/>
        <v>Coxa (Ant)</v>
      </c>
      <c r="AA64" s="11" t="str">
        <f t="shared" si="11"/>
        <v>Agachamento</v>
      </c>
      <c r="AB64" s="12" t="str">
        <f t="shared" si="11"/>
        <v>Coxa (Pos)</v>
      </c>
      <c r="AC64" s="11" t="str">
        <f t="shared" si="11"/>
        <v>Stiff</v>
      </c>
      <c r="AD64" s="12" t="str">
        <f t="shared" si="11"/>
        <v>Perna</v>
      </c>
      <c r="AE64" s="11" t="str">
        <f t="shared" si="11"/>
        <v>Gêmeos em pé</v>
      </c>
      <c r="AF64" s="12" t="str">
        <f t="shared" si="11"/>
        <v>Abdominal</v>
      </c>
      <c r="AG64" s="11" t="str">
        <f t="shared" si="11"/>
        <v>Elevação de pernas</v>
      </c>
    </row>
    <row r="65" spans="1:33" x14ac:dyDescent="0.25">
      <c r="A65" s="344"/>
      <c r="B65" s="11">
        <f t="shared" ref="B65:B80" si="12">B64</f>
        <v>0</v>
      </c>
      <c r="C65" s="11" t="str">
        <f t="shared" ref="C65:C80" si="13">IF(AND(B65=D65),E65,IF(AND(B65=F65),G65,IF(AND(B65=H65),I65,IF(AND(B65=J65),K65,IF(AND(B65=L65),M65,IF(AND(B65=N65),O65,IF(AND(B65=P65),Q65,IF(AND(B65=R65),S65,IF(AND(B65=T65),U65,IF(AND(B65=V65),W65,IF(AND(B65=X65),Y65,IF(AND(B65=Z65),AA65,IF(AND(B65=AB65),AC65,IF(AND(B65=AD65),AE65,IF(AND(B65=AF65),AG65," ")))))))))))))))</f>
        <v xml:space="preserve"> </v>
      </c>
      <c r="D65" s="11" t="str">
        <f t="shared" si="11"/>
        <v xml:space="preserve">Trapézio </v>
      </c>
      <c r="E65" s="11" t="str">
        <f t="shared" si="11"/>
        <v>Remada alta</v>
      </c>
      <c r="F65" s="11" t="str">
        <f t="shared" si="11"/>
        <v>Ombro (Cla/Acr)</v>
      </c>
      <c r="G65" s="11" t="str">
        <f t="shared" si="11"/>
        <v>Levantamento lateral</v>
      </c>
      <c r="H65" s="12" t="str">
        <f t="shared" si="11"/>
        <v>Ombro (Esp)</v>
      </c>
      <c r="I65" s="11" t="str">
        <f t="shared" si="11"/>
        <v>Crucifixo inv.</v>
      </c>
      <c r="J65" s="12" t="str">
        <f t="shared" si="11"/>
        <v>Costa</v>
      </c>
      <c r="K65" s="11" t="str">
        <f t="shared" si="11"/>
        <v>Remada sentada</v>
      </c>
      <c r="L65" s="12" t="str">
        <f t="shared" si="11"/>
        <v>Peito</v>
      </c>
      <c r="M65" s="11" t="str">
        <f t="shared" si="11"/>
        <v>Supino inclinado</v>
      </c>
      <c r="N65" s="12" t="str">
        <f t="shared" si="11"/>
        <v>Bíceps</v>
      </c>
      <c r="O65" s="11" t="str">
        <f t="shared" si="11"/>
        <v>Rosca alternada</v>
      </c>
      <c r="P65" s="12" t="str">
        <f t="shared" si="11"/>
        <v>Tríceps</v>
      </c>
      <c r="Q65" s="11" t="str">
        <f t="shared" si="11"/>
        <v>Rosca francesa</v>
      </c>
      <c r="R65" s="11" t="str">
        <f t="shared" si="11"/>
        <v>AnteBraço</v>
      </c>
      <c r="S65" s="11" t="str">
        <f t="shared" si="11"/>
        <v>Rosca punho inv.</v>
      </c>
      <c r="T65" s="11" t="str">
        <f t="shared" si="11"/>
        <v xml:space="preserve">Glúteo </v>
      </c>
      <c r="U65" s="11" t="str">
        <f t="shared" si="11"/>
        <v>Glúteo 4 apoios</v>
      </c>
      <c r="V65" s="12" t="str">
        <f t="shared" si="11"/>
        <v xml:space="preserve">Abdutor </v>
      </c>
      <c r="W65" s="11" t="str">
        <f t="shared" si="11"/>
        <v>Abdutor apo.</v>
      </c>
      <c r="X65" s="12" t="str">
        <f t="shared" si="11"/>
        <v xml:space="preserve">Adutor </v>
      </c>
      <c r="Y65" s="11" t="str">
        <f t="shared" si="11"/>
        <v>Adutor apo.</v>
      </c>
      <c r="Z65" s="12" t="str">
        <f t="shared" si="11"/>
        <v>Coxa (Ant)</v>
      </c>
      <c r="AA65" s="11" t="str">
        <f t="shared" si="11"/>
        <v>Agachamento hack</v>
      </c>
      <c r="AB65" s="12" t="str">
        <f t="shared" si="11"/>
        <v>Coxa (Pos)</v>
      </c>
      <c r="AC65" s="11" t="str">
        <f t="shared" si="11"/>
        <v>Flexão de perna</v>
      </c>
      <c r="AD65" s="12" t="str">
        <f t="shared" si="11"/>
        <v>Perna</v>
      </c>
      <c r="AE65" s="11" t="str">
        <f t="shared" si="11"/>
        <v>Gêmeos sentado</v>
      </c>
      <c r="AF65" s="12" t="str">
        <f t="shared" si="11"/>
        <v>Abdominal</v>
      </c>
      <c r="AG65" s="11" t="str">
        <f t="shared" si="11"/>
        <v>Supra-abdominal</v>
      </c>
    </row>
    <row r="66" spans="1:33" x14ac:dyDescent="0.25">
      <c r="A66" s="344"/>
      <c r="B66" s="11">
        <f t="shared" si="12"/>
        <v>0</v>
      </c>
      <c r="C66" s="11" t="str">
        <f t="shared" si="13"/>
        <v xml:space="preserve"> </v>
      </c>
      <c r="D66" s="11" t="str">
        <f t="shared" si="11"/>
        <v xml:space="preserve">Trapézio </v>
      </c>
      <c r="E66" s="11">
        <f t="shared" si="11"/>
        <v>0</v>
      </c>
      <c r="F66" s="11" t="str">
        <f t="shared" si="11"/>
        <v>Ombro (Cla/Acr)</v>
      </c>
      <c r="G66" s="11" t="str">
        <f t="shared" si="11"/>
        <v>Elevação frontal</v>
      </c>
      <c r="H66" s="12" t="str">
        <f t="shared" si="11"/>
        <v>Ombro (Esp)</v>
      </c>
      <c r="I66" s="11">
        <f t="shared" si="11"/>
        <v>0</v>
      </c>
      <c r="J66" s="12" t="str">
        <f t="shared" si="11"/>
        <v>Costa</v>
      </c>
      <c r="K66" s="11" t="str">
        <f t="shared" si="11"/>
        <v>Remada unilteral</v>
      </c>
      <c r="L66" s="12" t="str">
        <f t="shared" si="11"/>
        <v>Peito</v>
      </c>
      <c r="M66" s="11" t="str">
        <f t="shared" si="11"/>
        <v>Supino declinado</v>
      </c>
      <c r="N66" s="12" t="str">
        <f t="shared" si="11"/>
        <v>Bíceps</v>
      </c>
      <c r="O66" s="11" t="str">
        <f t="shared" si="11"/>
        <v>Rosca concentrada</v>
      </c>
      <c r="P66" s="12" t="str">
        <f t="shared" si="11"/>
        <v>Tríceps</v>
      </c>
      <c r="Q66" s="11" t="str">
        <f t="shared" si="11"/>
        <v>Extensão de cotovelo (cabo)</v>
      </c>
      <c r="R66" s="11" t="str">
        <f t="shared" si="11"/>
        <v>AnteBraço</v>
      </c>
      <c r="S66" s="11" t="str">
        <f t="shared" si="11"/>
        <v>Rosca direta peg. pro.</v>
      </c>
      <c r="T66" s="11" t="str">
        <f t="shared" si="11"/>
        <v xml:space="preserve">Glúteo </v>
      </c>
      <c r="U66" s="11">
        <f t="shared" si="11"/>
        <v>0</v>
      </c>
      <c r="V66" s="12" t="str">
        <f t="shared" si="11"/>
        <v xml:space="preserve">Abdutor </v>
      </c>
      <c r="W66" s="11" t="str">
        <f t="shared" si="11"/>
        <v>Abdutor cabo</v>
      </c>
      <c r="X66" s="12" t="str">
        <f t="shared" si="11"/>
        <v xml:space="preserve">Adutor </v>
      </c>
      <c r="Y66" s="11" t="str">
        <f t="shared" si="11"/>
        <v>Adutor cabo</v>
      </c>
      <c r="Z66" s="12" t="str">
        <f t="shared" si="11"/>
        <v>Coxa (Ant)</v>
      </c>
      <c r="AA66" s="11" t="str">
        <f t="shared" si="11"/>
        <v>Extensão de perna</v>
      </c>
      <c r="AB66" s="12" t="str">
        <f t="shared" si="11"/>
        <v>Coxa (Pos)</v>
      </c>
      <c r="AC66" s="11" t="str">
        <f t="shared" si="11"/>
        <v>Flexora em pé</v>
      </c>
      <c r="AD66" s="12" t="str">
        <f t="shared" si="11"/>
        <v>Perna</v>
      </c>
      <c r="AE66" s="11" t="str">
        <f t="shared" si="11"/>
        <v>Burrinho maq.</v>
      </c>
      <c r="AF66" s="12" t="str">
        <f t="shared" si="11"/>
        <v>Abdominal</v>
      </c>
      <c r="AG66" s="11" t="str">
        <f t="shared" si="11"/>
        <v>Flexão lateral</v>
      </c>
    </row>
    <row r="67" spans="1:33" x14ac:dyDescent="0.25">
      <c r="A67" s="344"/>
      <c r="B67" s="11">
        <f t="shared" si="12"/>
        <v>0</v>
      </c>
      <c r="C67" s="11" t="str">
        <f t="shared" si="13"/>
        <v xml:space="preserve"> </v>
      </c>
      <c r="D67" s="11" t="str">
        <f t="shared" si="11"/>
        <v xml:space="preserve">Trapézio </v>
      </c>
      <c r="E67" s="11">
        <f t="shared" si="11"/>
        <v>0</v>
      </c>
      <c r="F67" s="11" t="str">
        <f t="shared" si="11"/>
        <v>Ombro (Cla/Acr)</v>
      </c>
      <c r="G67" s="11">
        <f t="shared" si="11"/>
        <v>0</v>
      </c>
      <c r="H67" s="12" t="str">
        <f t="shared" si="11"/>
        <v>Ombro (Esp)</v>
      </c>
      <c r="I67" s="11">
        <f t="shared" si="11"/>
        <v>0</v>
      </c>
      <c r="J67" s="12" t="str">
        <f t="shared" si="11"/>
        <v>Costa</v>
      </c>
      <c r="K67" s="11" t="str">
        <f t="shared" si="11"/>
        <v>Remada curvada</v>
      </c>
      <c r="L67" s="12" t="str">
        <f t="shared" si="11"/>
        <v>Peito</v>
      </c>
      <c r="M67" s="11" t="str">
        <f t="shared" si="11"/>
        <v>Crucifixo</v>
      </c>
      <c r="N67" s="12" t="str">
        <f t="shared" si="11"/>
        <v>Bíceps</v>
      </c>
      <c r="O67" s="11" t="str">
        <f t="shared" si="11"/>
        <v>Rosca scott</v>
      </c>
      <c r="P67" s="12" t="str">
        <f t="shared" si="11"/>
        <v>Tríceps</v>
      </c>
      <c r="Q67" s="11">
        <f t="shared" si="11"/>
        <v>0</v>
      </c>
      <c r="R67" s="11" t="str">
        <f t="shared" si="11"/>
        <v>AnteBraço</v>
      </c>
      <c r="S67" s="11" t="str">
        <f t="shared" si="11"/>
        <v>Extensão de cotovelo</v>
      </c>
      <c r="T67" s="11" t="str">
        <f t="shared" si="11"/>
        <v xml:space="preserve">Glúteo </v>
      </c>
      <c r="U67" s="11">
        <f t="shared" si="11"/>
        <v>0</v>
      </c>
      <c r="V67" s="12" t="str">
        <f t="shared" si="11"/>
        <v xml:space="preserve">Abdutor </v>
      </c>
      <c r="W67" s="11">
        <f t="shared" si="11"/>
        <v>0</v>
      </c>
      <c r="X67" s="12" t="str">
        <f t="shared" si="11"/>
        <v xml:space="preserve">Adutor </v>
      </c>
      <c r="Y67" s="11">
        <f t="shared" si="11"/>
        <v>0</v>
      </c>
      <c r="Z67" s="12" t="str">
        <f t="shared" si="11"/>
        <v>Coxa (Ant)</v>
      </c>
      <c r="AA67" s="11" t="str">
        <f t="shared" si="11"/>
        <v>Leg press</v>
      </c>
      <c r="AB67" s="12" t="str">
        <f t="shared" si="11"/>
        <v>Coxa (Pos)</v>
      </c>
      <c r="AC67" s="11" t="str">
        <f t="shared" si="11"/>
        <v>Flexora sentado</v>
      </c>
      <c r="AD67" s="12" t="str">
        <f t="shared" si="11"/>
        <v>Perna</v>
      </c>
      <c r="AE67" s="11" t="str">
        <f t="shared" si="11"/>
        <v>Tibial</v>
      </c>
      <c r="AF67" s="12" t="str">
        <f t="shared" si="11"/>
        <v>Abdominal</v>
      </c>
      <c r="AG67" s="11">
        <f t="shared" si="11"/>
        <v>0</v>
      </c>
    </row>
    <row r="68" spans="1:33" x14ac:dyDescent="0.25">
      <c r="A68" s="344"/>
      <c r="B68" s="11">
        <f t="shared" si="12"/>
        <v>0</v>
      </c>
      <c r="C68" s="11" t="str">
        <f t="shared" si="13"/>
        <v xml:space="preserve"> </v>
      </c>
      <c r="D68" s="11" t="str">
        <f t="shared" si="11"/>
        <v xml:space="preserve">Trapézio </v>
      </c>
      <c r="E68" s="11">
        <f t="shared" si="11"/>
        <v>0</v>
      </c>
      <c r="F68" s="11" t="str">
        <f t="shared" si="11"/>
        <v>Ombro (Cla/Acr)</v>
      </c>
      <c r="G68" s="11">
        <f t="shared" si="11"/>
        <v>0</v>
      </c>
      <c r="H68" s="12" t="str">
        <f t="shared" si="11"/>
        <v>Ombro (Esp)</v>
      </c>
      <c r="I68" s="11">
        <f t="shared" si="11"/>
        <v>0</v>
      </c>
      <c r="J68" s="12" t="str">
        <f t="shared" si="11"/>
        <v>Costa</v>
      </c>
      <c r="K68" s="11" t="str">
        <f t="shared" si="11"/>
        <v>Levantamento terra</v>
      </c>
      <c r="L68" s="12" t="str">
        <f t="shared" si="11"/>
        <v>Peito</v>
      </c>
      <c r="M68" s="11" t="str">
        <f t="shared" si="11"/>
        <v>Cross over</v>
      </c>
      <c r="N68" s="12" t="str">
        <f t="shared" si="11"/>
        <v>Bíceps</v>
      </c>
      <c r="O68" s="11">
        <f t="shared" si="11"/>
        <v>0</v>
      </c>
      <c r="P68" s="12" t="str">
        <f t="shared" si="11"/>
        <v>Tríceps</v>
      </c>
      <c r="Q68" s="11">
        <f t="shared" si="11"/>
        <v>0</v>
      </c>
      <c r="R68" s="11" t="str">
        <f t="shared" si="11"/>
        <v>AnteBraço</v>
      </c>
      <c r="S68" s="11" t="str">
        <f t="shared" si="11"/>
        <v>Extensão cot. uni.</v>
      </c>
      <c r="T68" s="11" t="str">
        <f t="shared" si="11"/>
        <v xml:space="preserve">Glúteo </v>
      </c>
      <c r="U68" s="11">
        <f t="shared" si="11"/>
        <v>0</v>
      </c>
      <c r="V68" s="12" t="str">
        <f t="shared" si="11"/>
        <v xml:space="preserve">Abdutor </v>
      </c>
      <c r="W68" s="11">
        <f t="shared" si="11"/>
        <v>0</v>
      </c>
      <c r="X68" s="12" t="str">
        <f t="shared" si="11"/>
        <v xml:space="preserve">Adutor </v>
      </c>
      <c r="Y68" s="11">
        <f t="shared" si="11"/>
        <v>0</v>
      </c>
      <c r="Z68" s="12" t="str">
        <f t="shared" si="11"/>
        <v>Coxa (Ant)</v>
      </c>
      <c r="AA68" s="11" t="str">
        <f t="shared" si="11"/>
        <v>Avanço</v>
      </c>
      <c r="AB68" s="12" t="str">
        <f t="shared" si="11"/>
        <v>Coxa (Pos)</v>
      </c>
      <c r="AC68" s="11">
        <f t="shared" si="11"/>
        <v>0</v>
      </c>
      <c r="AD68" s="12" t="str">
        <f t="shared" si="11"/>
        <v>Perna</v>
      </c>
      <c r="AE68" s="11">
        <f t="shared" si="11"/>
        <v>0</v>
      </c>
      <c r="AF68" s="12" t="str">
        <f t="shared" si="11"/>
        <v>Abdominal</v>
      </c>
      <c r="AG68" s="11">
        <f t="shared" si="11"/>
        <v>0</v>
      </c>
    </row>
    <row r="69" spans="1:33" x14ac:dyDescent="0.25">
      <c r="A69" s="344"/>
      <c r="B69" s="11">
        <f t="shared" si="12"/>
        <v>0</v>
      </c>
      <c r="C69" s="11" t="str">
        <f t="shared" si="13"/>
        <v xml:space="preserve"> </v>
      </c>
      <c r="D69" s="11" t="str">
        <f t="shared" si="11"/>
        <v xml:space="preserve">Trapézio </v>
      </c>
      <c r="E69" s="11">
        <f t="shared" si="11"/>
        <v>0</v>
      </c>
      <c r="F69" s="11" t="str">
        <f t="shared" si="11"/>
        <v>Ombro (Cla/Acr)</v>
      </c>
      <c r="G69" s="11">
        <f t="shared" si="11"/>
        <v>0</v>
      </c>
      <c r="H69" s="12" t="str">
        <f t="shared" si="11"/>
        <v>Ombro (Esp)</v>
      </c>
      <c r="I69" s="11">
        <f t="shared" si="11"/>
        <v>0</v>
      </c>
      <c r="J69" s="12" t="str">
        <f t="shared" si="11"/>
        <v>Costa</v>
      </c>
      <c r="K69" s="11" t="str">
        <f t="shared" si="11"/>
        <v>Hiperextensão</v>
      </c>
      <c r="L69" s="12" t="str">
        <f t="shared" si="11"/>
        <v>Peito</v>
      </c>
      <c r="M69" s="11" t="str">
        <f t="shared" si="11"/>
        <v>Voador</v>
      </c>
      <c r="N69" s="12" t="str">
        <f t="shared" si="11"/>
        <v>Bíceps</v>
      </c>
      <c r="O69" s="11">
        <f t="shared" si="11"/>
        <v>0</v>
      </c>
      <c r="P69" s="12" t="str">
        <f t="shared" si="11"/>
        <v>Tríceps</v>
      </c>
      <c r="Q69" s="11">
        <f t="shared" si="11"/>
        <v>0</v>
      </c>
      <c r="R69" s="11" t="str">
        <f t="shared" si="11"/>
        <v>AnteBraço</v>
      </c>
      <c r="S69" s="11" t="str">
        <f t="shared" si="11"/>
        <v>Tríceps uni. Curvado</v>
      </c>
      <c r="T69" s="11" t="str">
        <f t="shared" si="11"/>
        <v xml:space="preserve">Glúteo </v>
      </c>
      <c r="U69" s="11">
        <f t="shared" si="11"/>
        <v>0</v>
      </c>
      <c r="V69" s="12" t="str">
        <f t="shared" si="11"/>
        <v xml:space="preserve">Abdutor </v>
      </c>
      <c r="W69" s="11">
        <f t="shared" si="11"/>
        <v>0</v>
      </c>
      <c r="X69" s="12" t="str">
        <f t="shared" si="11"/>
        <v xml:space="preserve">Adutor </v>
      </c>
      <c r="Y69" s="11">
        <f t="shared" si="11"/>
        <v>0</v>
      </c>
      <c r="Z69" s="12" t="str">
        <f t="shared" si="11"/>
        <v>Coxa (Ant)</v>
      </c>
      <c r="AA69" s="11">
        <f t="shared" si="11"/>
        <v>0</v>
      </c>
      <c r="AB69" s="12" t="str">
        <f t="shared" si="11"/>
        <v>Coxa (Pos)</v>
      </c>
      <c r="AC69" s="11">
        <f t="shared" si="11"/>
        <v>0</v>
      </c>
      <c r="AD69" s="12" t="str">
        <f t="shared" si="11"/>
        <v>Perna</v>
      </c>
      <c r="AE69" s="11">
        <f t="shared" si="11"/>
        <v>0</v>
      </c>
      <c r="AF69" s="12" t="str">
        <f t="shared" si="11"/>
        <v>Abdominal</v>
      </c>
      <c r="AG69" s="11">
        <f t="shared" si="11"/>
        <v>0</v>
      </c>
    </row>
    <row r="70" spans="1:33" x14ac:dyDescent="0.25">
      <c r="A70" s="344"/>
      <c r="B70" s="11">
        <f t="shared" si="12"/>
        <v>0</v>
      </c>
      <c r="C70" s="11" t="str">
        <f t="shared" si="13"/>
        <v xml:space="preserve"> </v>
      </c>
      <c r="D70" s="11" t="str">
        <f t="shared" si="11"/>
        <v xml:space="preserve">Trapézio </v>
      </c>
      <c r="E70" s="11">
        <f t="shared" si="11"/>
        <v>0</v>
      </c>
      <c r="F70" s="11" t="str">
        <f t="shared" si="11"/>
        <v>Ombro (Cla/Acr)</v>
      </c>
      <c r="G70" s="11">
        <f t="shared" si="11"/>
        <v>0</v>
      </c>
      <c r="H70" s="12" t="str">
        <f t="shared" si="11"/>
        <v>Ombro (Esp)</v>
      </c>
      <c r="I70" s="11">
        <f t="shared" si="11"/>
        <v>0</v>
      </c>
      <c r="J70" s="12" t="str">
        <f t="shared" si="11"/>
        <v>Costa</v>
      </c>
      <c r="K70" s="11">
        <f t="shared" si="11"/>
        <v>0</v>
      </c>
      <c r="L70" s="12" t="str">
        <f t="shared" si="11"/>
        <v>Peito</v>
      </c>
      <c r="M70" s="11" t="str">
        <f t="shared" si="11"/>
        <v>Paralelas</v>
      </c>
      <c r="N70" s="12" t="str">
        <f t="shared" si="11"/>
        <v>Bíceps</v>
      </c>
      <c r="O70" s="11">
        <f t="shared" si="11"/>
        <v>0</v>
      </c>
      <c r="P70" s="12" t="str">
        <f t="shared" si="11"/>
        <v>Tríceps</v>
      </c>
      <c r="Q70" s="11">
        <f t="shared" si="11"/>
        <v>0</v>
      </c>
      <c r="R70" s="11" t="str">
        <f t="shared" si="11"/>
        <v>AnteBraço</v>
      </c>
      <c r="S70" s="11">
        <f t="shared" si="11"/>
        <v>0</v>
      </c>
      <c r="T70" s="11" t="str">
        <f t="shared" si="11"/>
        <v xml:space="preserve">Glúteo </v>
      </c>
      <c r="U70" s="11">
        <f t="shared" si="11"/>
        <v>0</v>
      </c>
      <c r="V70" s="12" t="str">
        <f t="shared" si="11"/>
        <v xml:space="preserve">Abdutor </v>
      </c>
      <c r="W70" s="11">
        <f t="shared" si="11"/>
        <v>0</v>
      </c>
      <c r="X70" s="12" t="str">
        <f t="shared" si="11"/>
        <v xml:space="preserve">Adutor </v>
      </c>
      <c r="Y70" s="11">
        <f t="shared" si="11"/>
        <v>0</v>
      </c>
      <c r="Z70" s="12" t="str">
        <f t="shared" si="11"/>
        <v>Coxa (Ant)</v>
      </c>
      <c r="AA70" s="11">
        <f t="shared" si="11"/>
        <v>0</v>
      </c>
      <c r="AB70" s="12" t="str">
        <f t="shared" si="11"/>
        <v>Coxa (Pos)</v>
      </c>
      <c r="AC70" s="11">
        <f t="shared" si="11"/>
        <v>0</v>
      </c>
      <c r="AD70" s="12" t="str">
        <f t="shared" si="11"/>
        <v>Perna</v>
      </c>
      <c r="AE70" s="11">
        <f t="shared" si="11"/>
        <v>0</v>
      </c>
      <c r="AF70" s="12" t="str">
        <f t="shared" si="11"/>
        <v>Abdominal</v>
      </c>
      <c r="AG70" s="11">
        <f t="shared" si="11"/>
        <v>0</v>
      </c>
    </row>
    <row r="71" spans="1:33" x14ac:dyDescent="0.25">
      <c r="A71" s="344"/>
      <c r="B71" s="11">
        <f t="shared" si="12"/>
        <v>0</v>
      </c>
      <c r="C71" s="11" t="str">
        <f t="shared" si="13"/>
        <v xml:space="preserve"> </v>
      </c>
      <c r="D71" s="11" t="str">
        <f t="shared" si="11"/>
        <v xml:space="preserve">Trapézio </v>
      </c>
      <c r="E71" s="11">
        <f t="shared" si="11"/>
        <v>0</v>
      </c>
      <c r="F71" s="11" t="str">
        <f t="shared" si="11"/>
        <v>Ombro (Cla/Acr)</v>
      </c>
      <c r="G71" s="11">
        <f t="shared" si="11"/>
        <v>0</v>
      </c>
      <c r="H71" s="12" t="str">
        <f t="shared" si="11"/>
        <v>Ombro (Esp)</v>
      </c>
      <c r="I71" s="11">
        <f t="shared" si="11"/>
        <v>0</v>
      </c>
      <c r="J71" s="12" t="str">
        <f t="shared" si="11"/>
        <v>Costa</v>
      </c>
      <c r="K71" s="11">
        <f t="shared" si="11"/>
        <v>0</v>
      </c>
      <c r="L71" s="12" t="str">
        <f t="shared" si="11"/>
        <v>Peito</v>
      </c>
      <c r="M71" s="11">
        <f t="shared" si="11"/>
        <v>0</v>
      </c>
      <c r="N71" s="12" t="str">
        <f t="shared" si="11"/>
        <v>Bíceps</v>
      </c>
      <c r="O71" s="11">
        <f t="shared" si="11"/>
        <v>0</v>
      </c>
      <c r="P71" s="12" t="str">
        <f t="shared" si="11"/>
        <v>Tríceps</v>
      </c>
      <c r="Q71" s="11">
        <f t="shared" si="11"/>
        <v>0</v>
      </c>
      <c r="R71" s="11" t="str">
        <f t="shared" si="11"/>
        <v>AnteBraço</v>
      </c>
      <c r="S71" s="11">
        <f t="shared" si="11"/>
        <v>0</v>
      </c>
      <c r="T71" s="11" t="str">
        <f t="shared" si="11"/>
        <v xml:space="preserve">Glúteo </v>
      </c>
      <c r="U71" s="11">
        <f t="shared" si="11"/>
        <v>0</v>
      </c>
      <c r="V71" s="12" t="str">
        <f t="shared" si="11"/>
        <v xml:space="preserve">Abdutor </v>
      </c>
      <c r="W71" s="11">
        <f t="shared" si="11"/>
        <v>0</v>
      </c>
      <c r="X71" s="12" t="str">
        <f t="shared" si="11"/>
        <v xml:space="preserve">Adutor </v>
      </c>
      <c r="Y71" s="11">
        <f t="shared" si="11"/>
        <v>0</v>
      </c>
      <c r="Z71" s="12" t="str">
        <f t="shared" si="11"/>
        <v>Coxa (Ant)</v>
      </c>
      <c r="AA71" s="11">
        <f t="shared" si="11"/>
        <v>0</v>
      </c>
      <c r="AB71" s="12" t="str">
        <f t="shared" si="11"/>
        <v>Coxa (Pos)</v>
      </c>
      <c r="AC71" s="11">
        <f t="shared" si="11"/>
        <v>0</v>
      </c>
      <c r="AD71" s="12" t="str">
        <f t="shared" si="11"/>
        <v>Perna</v>
      </c>
      <c r="AE71" s="11">
        <f t="shared" si="11"/>
        <v>0</v>
      </c>
      <c r="AF71" s="12" t="str">
        <f t="shared" si="11"/>
        <v>Abdominal</v>
      </c>
      <c r="AG71" s="11">
        <f t="shared" si="11"/>
        <v>0</v>
      </c>
    </row>
    <row r="72" spans="1:33" x14ac:dyDescent="0.25">
      <c r="A72" s="344"/>
      <c r="B72" s="11">
        <f t="shared" si="12"/>
        <v>0</v>
      </c>
      <c r="C72" s="11" t="str">
        <f t="shared" si="13"/>
        <v xml:space="preserve"> </v>
      </c>
      <c r="D72" s="11" t="str">
        <f t="shared" si="11"/>
        <v xml:space="preserve">Trapézio </v>
      </c>
      <c r="E72" s="11">
        <f t="shared" si="11"/>
        <v>0</v>
      </c>
      <c r="F72" s="11" t="str">
        <f t="shared" si="11"/>
        <v>Ombro (Cla/Acr)</v>
      </c>
      <c r="G72" s="11">
        <f t="shared" si="11"/>
        <v>0</v>
      </c>
      <c r="H72" s="12" t="str">
        <f t="shared" si="11"/>
        <v>Ombro (Esp)</v>
      </c>
      <c r="I72" s="11">
        <f t="shared" si="11"/>
        <v>0</v>
      </c>
      <c r="J72" s="12" t="str">
        <f t="shared" si="11"/>
        <v>Costa</v>
      </c>
      <c r="K72" s="11">
        <f t="shared" si="11"/>
        <v>0</v>
      </c>
      <c r="L72" s="12" t="str">
        <f t="shared" si="11"/>
        <v>Peito</v>
      </c>
      <c r="M72" s="11">
        <f t="shared" si="11"/>
        <v>0</v>
      </c>
      <c r="N72" s="12" t="str">
        <f t="shared" si="11"/>
        <v>Bíceps</v>
      </c>
      <c r="O72" s="11">
        <f t="shared" si="11"/>
        <v>0</v>
      </c>
      <c r="P72" s="12" t="str">
        <f t="shared" si="11"/>
        <v>Tríceps</v>
      </c>
      <c r="Q72" s="11">
        <f t="shared" si="11"/>
        <v>0</v>
      </c>
      <c r="R72" s="11" t="str">
        <f t="shared" si="11"/>
        <v>AnteBraço</v>
      </c>
      <c r="S72" s="11">
        <f t="shared" ref="S72:AG80" si="14">S52</f>
        <v>0</v>
      </c>
      <c r="T72" s="11" t="str">
        <f t="shared" si="14"/>
        <v xml:space="preserve">Glúteo </v>
      </c>
      <c r="U72" s="11">
        <f t="shared" si="14"/>
        <v>0</v>
      </c>
      <c r="V72" s="12" t="str">
        <f t="shared" si="14"/>
        <v xml:space="preserve">Abdutor </v>
      </c>
      <c r="W72" s="11">
        <f t="shared" si="14"/>
        <v>0</v>
      </c>
      <c r="X72" s="12" t="str">
        <f t="shared" si="14"/>
        <v xml:space="preserve">Adutor </v>
      </c>
      <c r="Y72" s="11">
        <f t="shared" si="14"/>
        <v>0</v>
      </c>
      <c r="Z72" s="12" t="str">
        <f t="shared" si="14"/>
        <v>Coxa (Ant)</v>
      </c>
      <c r="AA72" s="11">
        <f t="shared" si="14"/>
        <v>0</v>
      </c>
      <c r="AB72" s="12" t="str">
        <f t="shared" si="14"/>
        <v>Coxa (Pos)</v>
      </c>
      <c r="AC72" s="11">
        <f t="shared" si="14"/>
        <v>0</v>
      </c>
      <c r="AD72" s="12" t="str">
        <f t="shared" si="14"/>
        <v>Perna</v>
      </c>
      <c r="AE72" s="11">
        <f t="shared" si="14"/>
        <v>0</v>
      </c>
      <c r="AF72" s="12" t="str">
        <f t="shared" si="14"/>
        <v>Abdominal</v>
      </c>
      <c r="AG72" s="11">
        <f t="shared" si="14"/>
        <v>0</v>
      </c>
    </row>
    <row r="73" spans="1:33" x14ac:dyDescent="0.25">
      <c r="A73" s="344"/>
      <c r="B73" s="11">
        <f t="shared" si="12"/>
        <v>0</v>
      </c>
      <c r="C73" s="11" t="str">
        <f t="shared" si="13"/>
        <v xml:space="preserve"> </v>
      </c>
      <c r="D73" s="11" t="str">
        <f t="shared" ref="D73:R80" si="15">D53</f>
        <v xml:space="preserve">Trapézio </v>
      </c>
      <c r="E73" s="11">
        <f t="shared" si="15"/>
        <v>0</v>
      </c>
      <c r="F73" s="11" t="str">
        <f t="shared" si="15"/>
        <v>Ombro (Cla/Acr)</v>
      </c>
      <c r="G73" s="11">
        <f t="shared" si="15"/>
        <v>0</v>
      </c>
      <c r="H73" s="12" t="str">
        <f t="shared" si="15"/>
        <v>Ombro (Esp)</v>
      </c>
      <c r="I73" s="11">
        <f t="shared" si="15"/>
        <v>0</v>
      </c>
      <c r="J73" s="12" t="str">
        <f t="shared" si="15"/>
        <v>Costa</v>
      </c>
      <c r="K73" s="11">
        <f t="shared" si="15"/>
        <v>0</v>
      </c>
      <c r="L73" s="12" t="str">
        <f t="shared" si="15"/>
        <v>Peito</v>
      </c>
      <c r="M73" s="11">
        <f t="shared" si="15"/>
        <v>0</v>
      </c>
      <c r="N73" s="12" t="str">
        <f t="shared" si="15"/>
        <v>Bíceps</v>
      </c>
      <c r="O73" s="11">
        <f t="shared" si="15"/>
        <v>0</v>
      </c>
      <c r="P73" s="12" t="str">
        <f t="shared" si="15"/>
        <v>Tríceps</v>
      </c>
      <c r="Q73" s="11">
        <f t="shared" si="15"/>
        <v>0</v>
      </c>
      <c r="R73" s="11" t="str">
        <f t="shared" si="15"/>
        <v>AnteBraço</v>
      </c>
      <c r="S73" s="11">
        <f t="shared" si="14"/>
        <v>0</v>
      </c>
      <c r="T73" s="11" t="str">
        <f t="shared" si="14"/>
        <v xml:space="preserve">Glúteo </v>
      </c>
      <c r="U73" s="11">
        <f t="shared" si="14"/>
        <v>0</v>
      </c>
      <c r="V73" s="12" t="str">
        <f t="shared" si="14"/>
        <v xml:space="preserve">Abdutor </v>
      </c>
      <c r="W73" s="11">
        <f t="shared" si="14"/>
        <v>0</v>
      </c>
      <c r="X73" s="12" t="str">
        <f t="shared" si="14"/>
        <v xml:space="preserve">Adutor </v>
      </c>
      <c r="Y73" s="11">
        <f t="shared" si="14"/>
        <v>0</v>
      </c>
      <c r="Z73" s="12" t="str">
        <f t="shared" si="14"/>
        <v>Coxa (Ant)</v>
      </c>
      <c r="AA73" s="11">
        <f t="shared" si="14"/>
        <v>0</v>
      </c>
      <c r="AB73" s="12" t="str">
        <f t="shared" si="14"/>
        <v>Coxa (Pos)</v>
      </c>
      <c r="AC73" s="11">
        <f t="shared" si="14"/>
        <v>0</v>
      </c>
      <c r="AD73" s="12" t="str">
        <f t="shared" si="14"/>
        <v>Perna</v>
      </c>
      <c r="AE73" s="11">
        <f t="shared" si="14"/>
        <v>0</v>
      </c>
      <c r="AF73" s="12" t="str">
        <f t="shared" si="14"/>
        <v>Abdominal</v>
      </c>
      <c r="AG73" s="11">
        <f t="shared" si="14"/>
        <v>0</v>
      </c>
    </row>
    <row r="74" spans="1:33" x14ac:dyDescent="0.25">
      <c r="A74" s="344"/>
      <c r="B74" s="11">
        <f t="shared" si="12"/>
        <v>0</v>
      </c>
      <c r="C74" s="11" t="str">
        <f t="shared" si="13"/>
        <v xml:space="preserve"> </v>
      </c>
      <c r="D74" s="11" t="str">
        <f t="shared" si="15"/>
        <v xml:space="preserve">Trapézio </v>
      </c>
      <c r="E74" s="11">
        <f t="shared" si="15"/>
        <v>0</v>
      </c>
      <c r="F74" s="11" t="str">
        <f t="shared" si="15"/>
        <v>Ombro (Cla/Acr)</v>
      </c>
      <c r="G74" s="11">
        <f t="shared" si="15"/>
        <v>0</v>
      </c>
      <c r="H74" s="12" t="str">
        <f t="shared" si="15"/>
        <v>Ombro (Esp)</v>
      </c>
      <c r="I74" s="11">
        <f t="shared" si="15"/>
        <v>0</v>
      </c>
      <c r="J74" s="12" t="str">
        <f t="shared" si="15"/>
        <v>Costa</v>
      </c>
      <c r="K74" s="11">
        <f t="shared" si="15"/>
        <v>0</v>
      </c>
      <c r="L74" s="12" t="str">
        <f t="shared" si="15"/>
        <v>Peito</v>
      </c>
      <c r="M74" s="11">
        <f t="shared" si="15"/>
        <v>0</v>
      </c>
      <c r="N74" s="12" t="str">
        <f t="shared" si="15"/>
        <v>Bíceps</v>
      </c>
      <c r="O74" s="11">
        <f t="shared" si="15"/>
        <v>0</v>
      </c>
      <c r="P74" s="12" t="str">
        <f t="shared" si="15"/>
        <v>Tríceps</v>
      </c>
      <c r="Q74" s="11">
        <f t="shared" si="15"/>
        <v>0</v>
      </c>
      <c r="R74" s="11" t="str">
        <f t="shared" si="15"/>
        <v>AnteBraço</v>
      </c>
      <c r="S74" s="11">
        <f t="shared" si="14"/>
        <v>0</v>
      </c>
      <c r="T74" s="11" t="str">
        <f t="shared" si="14"/>
        <v xml:space="preserve">Glúteo </v>
      </c>
      <c r="U74" s="11">
        <f t="shared" si="14"/>
        <v>0</v>
      </c>
      <c r="V74" s="12" t="str">
        <f t="shared" si="14"/>
        <v xml:space="preserve">Abdutor </v>
      </c>
      <c r="W74" s="11">
        <f t="shared" si="14"/>
        <v>0</v>
      </c>
      <c r="X74" s="12" t="str">
        <f t="shared" si="14"/>
        <v xml:space="preserve">Adutor </v>
      </c>
      <c r="Y74" s="11">
        <f t="shared" si="14"/>
        <v>0</v>
      </c>
      <c r="Z74" s="12" t="str">
        <f t="shared" si="14"/>
        <v>Coxa (Ant)</v>
      </c>
      <c r="AA74" s="11">
        <f t="shared" si="14"/>
        <v>0</v>
      </c>
      <c r="AB74" s="12" t="str">
        <f t="shared" si="14"/>
        <v>Coxa (Pos)</v>
      </c>
      <c r="AC74" s="11">
        <f t="shared" si="14"/>
        <v>0</v>
      </c>
      <c r="AD74" s="12" t="str">
        <f t="shared" si="14"/>
        <v>Perna</v>
      </c>
      <c r="AE74" s="11">
        <f t="shared" si="14"/>
        <v>0</v>
      </c>
      <c r="AF74" s="12" t="str">
        <f t="shared" si="14"/>
        <v>Abdominal</v>
      </c>
      <c r="AG74" s="11">
        <f t="shared" si="14"/>
        <v>0</v>
      </c>
    </row>
    <row r="75" spans="1:33" x14ac:dyDescent="0.25">
      <c r="A75" s="344"/>
      <c r="B75" s="11">
        <f t="shared" si="12"/>
        <v>0</v>
      </c>
      <c r="C75" s="11" t="str">
        <f t="shared" si="13"/>
        <v xml:space="preserve"> </v>
      </c>
      <c r="D75" s="11" t="str">
        <f t="shared" si="15"/>
        <v xml:space="preserve">Trapézio </v>
      </c>
      <c r="E75" s="11">
        <f t="shared" si="15"/>
        <v>0</v>
      </c>
      <c r="F75" s="11" t="str">
        <f t="shared" si="15"/>
        <v>Ombro (Cla/Acr)</v>
      </c>
      <c r="G75" s="11">
        <f t="shared" si="15"/>
        <v>0</v>
      </c>
      <c r="H75" s="12" t="str">
        <f t="shared" si="15"/>
        <v>Ombro (Esp)</v>
      </c>
      <c r="I75" s="11">
        <f t="shared" si="15"/>
        <v>0</v>
      </c>
      <c r="J75" s="12" t="str">
        <f t="shared" si="15"/>
        <v>Costa</v>
      </c>
      <c r="K75" s="11">
        <f t="shared" si="15"/>
        <v>0</v>
      </c>
      <c r="L75" s="12" t="str">
        <f t="shared" si="15"/>
        <v>Peito</v>
      </c>
      <c r="M75" s="11">
        <f t="shared" si="15"/>
        <v>0</v>
      </c>
      <c r="N75" s="12" t="str">
        <f t="shared" si="15"/>
        <v>Bíceps</v>
      </c>
      <c r="O75" s="11">
        <f t="shared" si="15"/>
        <v>0</v>
      </c>
      <c r="P75" s="12" t="str">
        <f t="shared" si="15"/>
        <v>Tríceps</v>
      </c>
      <c r="Q75" s="11">
        <f t="shared" si="15"/>
        <v>0</v>
      </c>
      <c r="R75" s="11" t="str">
        <f t="shared" si="15"/>
        <v>AnteBraço</v>
      </c>
      <c r="S75" s="11">
        <f t="shared" si="14"/>
        <v>0</v>
      </c>
      <c r="T75" s="11" t="str">
        <f t="shared" si="14"/>
        <v xml:space="preserve">Glúteo </v>
      </c>
      <c r="U75" s="11">
        <f t="shared" si="14"/>
        <v>0</v>
      </c>
      <c r="V75" s="12" t="str">
        <f t="shared" si="14"/>
        <v xml:space="preserve">Abdutor </v>
      </c>
      <c r="W75" s="11">
        <f t="shared" si="14"/>
        <v>0</v>
      </c>
      <c r="X75" s="12" t="str">
        <f t="shared" si="14"/>
        <v xml:space="preserve">Adutor </v>
      </c>
      <c r="Y75" s="11">
        <f t="shared" si="14"/>
        <v>0</v>
      </c>
      <c r="Z75" s="12" t="str">
        <f t="shared" si="14"/>
        <v>Coxa (Ant)</v>
      </c>
      <c r="AA75" s="11">
        <f t="shared" si="14"/>
        <v>0</v>
      </c>
      <c r="AB75" s="12" t="str">
        <f t="shared" si="14"/>
        <v>Coxa (Pos)</v>
      </c>
      <c r="AC75" s="11">
        <f t="shared" si="14"/>
        <v>0</v>
      </c>
      <c r="AD75" s="12" t="str">
        <f t="shared" si="14"/>
        <v>Perna</v>
      </c>
      <c r="AE75" s="11">
        <f t="shared" si="14"/>
        <v>0</v>
      </c>
      <c r="AF75" s="12" t="str">
        <f t="shared" si="14"/>
        <v>Abdominal</v>
      </c>
      <c r="AG75" s="11">
        <f t="shared" si="14"/>
        <v>0</v>
      </c>
    </row>
    <row r="76" spans="1:33" x14ac:dyDescent="0.25">
      <c r="A76" s="344"/>
      <c r="B76" s="11">
        <f t="shared" si="12"/>
        <v>0</v>
      </c>
      <c r="C76" s="11" t="str">
        <f t="shared" si="13"/>
        <v xml:space="preserve"> </v>
      </c>
      <c r="D76" s="11" t="str">
        <f t="shared" si="15"/>
        <v xml:space="preserve">Trapézio </v>
      </c>
      <c r="E76" s="11">
        <f t="shared" si="15"/>
        <v>0</v>
      </c>
      <c r="F76" s="11" t="str">
        <f t="shared" si="15"/>
        <v>Ombro (Cla/Acr)</v>
      </c>
      <c r="G76" s="11">
        <f t="shared" si="15"/>
        <v>0</v>
      </c>
      <c r="H76" s="12" t="str">
        <f t="shared" si="15"/>
        <v>Ombro (Esp)</v>
      </c>
      <c r="I76" s="11">
        <f t="shared" si="15"/>
        <v>0</v>
      </c>
      <c r="J76" s="12" t="str">
        <f t="shared" si="15"/>
        <v>Costa</v>
      </c>
      <c r="K76" s="11">
        <f t="shared" si="15"/>
        <v>0</v>
      </c>
      <c r="L76" s="12" t="str">
        <f t="shared" si="15"/>
        <v>Peito</v>
      </c>
      <c r="M76" s="11">
        <f t="shared" si="15"/>
        <v>0</v>
      </c>
      <c r="N76" s="12" t="str">
        <f t="shared" si="15"/>
        <v>Bíceps</v>
      </c>
      <c r="O76" s="11">
        <f t="shared" si="15"/>
        <v>0</v>
      </c>
      <c r="P76" s="12" t="str">
        <f t="shared" si="15"/>
        <v>Tríceps</v>
      </c>
      <c r="Q76" s="11">
        <f t="shared" si="15"/>
        <v>0</v>
      </c>
      <c r="R76" s="11" t="str">
        <f t="shared" si="15"/>
        <v>AnteBraço</v>
      </c>
      <c r="S76" s="11">
        <f t="shared" si="14"/>
        <v>0</v>
      </c>
      <c r="T76" s="11" t="str">
        <f t="shared" si="14"/>
        <v xml:space="preserve">Glúteo </v>
      </c>
      <c r="U76" s="11">
        <f t="shared" si="14"/>
        <v>0</v>
      </c>
      <c r="V76" s="12" t="str">
        <f t="shared" si="14"/>
        <v xml:space="preserve">Abdutor </v>
      </c>
      <c r="W76" s="11">
        <f t="shared" si="14"/>
        <v>0</v>
      </c>
      <c r="X76" s="12" t="str">
        <f t="shared" si="14"/>
        <v xml:space="preserve">Adutor </v>
      </c>
      <c r="Y76" s="11">
        <f t="shared" si="14"/>
        <v>0</v>
      </c>
      <c r="Z76" s="12" t="str">
        <f t="shared" si="14"/>
        <v>Coxa (Ant)</v>
      </c>
      <c r="AA76" s="11">
        <f t="shared" si="14"/>
        <v>0</v>
      </c>
      <c r="AB76" s="12" t="str">
        <f t="shared" si="14"/>
        <v>Coxa (Pos)</v>
      </c>
      <c r="AC76" s="11">
        <f t="shared" si="14"/>
        <v>0</v>
      </c>
      <c r="AD76" s="12" t="str">
        <f t="shared" si="14"/>
        <v>Perna</v>
      </c>
      <c r="AE76" s="11">
        <f t="shared" si="14"/>
        <v>0</v>
      </c>
      <c r="AF76" s="12" t="str">
        <f t="shared" si="14"/>
        <v>Abdominal</v>
      </c>
      <c r="AG76" s="11">
        <f t="shared" si="14"/>
        <v>0</v>
      </c>
    </row>
    <row r="77" spans="1:33" x14ac:dyDescent="0.25">
      <c r="A77" s="344"/>
      <c r="B77" s="11">
        <f t="shared" si="12"/>
        <v>0</v>
      </c>
      <c r="C77" s="11" t="str">
        <f t="shared" si="13"/>
        <v xml:space="preserve"> </v>
      </c>
      <c r="D77" s="11" t="str">
        <f t="shared" si="15"/>
        <v xml:space="preserve">Trapézio </v>
      </c>
      <c r="E77" s="11">
        <f t="shared" si="15"/>
        <v>0</v>
      </c>
      <c r="F77" s="11" t="str">
        <f t="shared" si="15"/>
        <v>Ombro (Cla/Acr)</v>
      </c>
      <c r="G77" s="11">
        <f t="shared" si="15"/>
        <v>0</v>
      </c>
      <c r="H77" s="12" t="str">
        <f t="shared" si="15"/>
        <v>Ombro (Esp)</v>
      </c>
      <c r="I77" s="11">
        <f t="shared" si="15"/>
        <v>0</v>
      </c>
      <c r="J77" s="12" t="str">
        <f t="shared" si="15"/>
        <v>Costa</v>
      </c>
      <c r="K77" s="11">
        <f t="shared" si="15"/>
        <v>0</v>
      </c>
      <c r="L77" s="12" t="str">
        <f t="shared" si="15"/>
        <v>Peito</v>
      </c>
      <c r="M77" s="11">
        <f t="shared" si="15"/>
        <v>0</v>
      </c>
      <c r="N77" s="12" t="str">
        <f t="shared" si="15"/>
        <v>Bíceps</v>
      </c>
      <c r="O77" s="11">
        <f t="shared" si="15"/>
        <v>0</v>
      </c>
      <c r="P77" s="12" t="str">
        <f t="shared" si="15"/>
        <v>Tríceps</v>
      </c>
      <c r="Q77" s="11">
        <f t="shared" si="15"/>
        <v>0</v>
      </c>
      <c r="R77" s="11" t="str">
        <f t="shared" si="15"/>
        <v>AnteBraço</v>
      </c>
      <c r="S77" s="11">
        <f t="shared" si="14"/>
        <v>0</v>
      </c>
      <c r="T77" s="11" t="str">
        <f t="shared" si="14"/>
        <v xml:space="preserve">Glúteo </v>
      </c>
      <c r="U77" s="11">
        <f t="shared" si="14"/>
        <v>0</v>
      </c>
      <c r="V77" s="12" t="str">
        <f t="shared" si="14"/>
        <v xml:space="preserve">Abdutor </v>
      </c>
      <c r="W77" s="11">
        <f t="shared" si="14"/>
        <v>0</v>
      </c>
      <c r="X77" s="12" t="str">
        <f t="shared" si="14"/>
        <v xml:space="preserve">Adutor </v>
      </c>
      <c r="Y77" s="11">
        <f t="shared" si="14"/>
        <v>0</v>
      </c>
      <c r="Z77" s="12" t="str">
        <f t="shared" si="14"/>
        <v>Coxa (Ant)</v>
      </c>
      <c r="AA77" s="11">
        <f t="shared" si="14"/>
        <v>0</v>
      </c>
      <c r="AB77" s="12" t="str">
        <f t="shared" si="14"/>
        <v>Coxa (Pos)</v>
      </c>
      <c r="AC77" s="11">
        <f t="shared" si="14"/>
        <v>0</v>
      </c>
      <c r="AD77" s="12" t="str">
        <f t="shared" si="14"/>
        <v>Perna</v>
      </c>
      <c r="AE77" s="11">
        <f t="shared" si="14"/>
        <v>0</v>
      </c>
      <c r="AF77" s="12" t="str">
        <f t="shared" si="14"/>
        <v>Abdominal</v>
      </c>
      <c r="AG77" s="11">
        <f t="shared" si="14"/>
        <v>0</v>
      </c>
    </row>
    <row r="78" spans="1:33" x14ac:dyDescent="0.25">
      <c r="A78" s="344"/>
      <c r="B78" s="11">
        <f t="shared" si="12"/>
        <v>0</v>
      </c>
      <c r="C78" s="11" t="str">
        <f t="shared" si="13"/>
        <v xml:space="preserve"> </v>
      </c>
      <c r="D78" s="11" t="str">
        <f t="shared" si="15"/>
        <v xml:space="preserve">Trapézio </v>
      </c>
      <c r="E78" s="11">
        <f t="shared" si="15"/>
        <v>0</v>
      </c>
      <c r="F78" s="11" t="str">
        <f t="shared" si="15"/>
        <v>Ombro (Cla/Acr)</v>
      </c>
      <c r="G78" s="11">
        <f t="shared" si="15"/>
        <v>0</v>
      </c>
      <c r="H78" s="12" t="str">
        <f t="shared" si="15"/>
        <v>Ombro (Esp)</v>
      </c>
      <c r="I78" s="11">
        <f t="shared" si="15"/>
        <v>0</v>
      </c>
      <c r="J78" s="12" t="str">
        <f t="shared" si="15"/>
        <v>Costa</v>
      </c>
      <c r="K78" s="11">
        <f t="shared" si="15"/>
        <v>0</v>
      </c>
      <c r="L78" s="12" t="str">
        <f t="shared" si="15"/>
        <v>Peito</v>
      </c>
      <c r="M78" s="11">
        <f t="shared" si="15"/>
        <v>0</v>
      </c>
      <c r="N78" s="12" t="str">
        <f t="shared" si="15"/>
        <v>Bíceps</v>
      </c>
      <c r="O78" s="11">
        <f t="shared" si="15"/>
        <v>0</v>
      </c>
      <c r="P78" s="12" t="str">
        <f t="shared" si="15"/>
        <v>Tríceps</v>
      </c>
      <c r="Q78" s="11">
        <f t="shared" si="15"/>
        <v>0</v>
      </c>
      <c r="R78" s="11" t="str">
        <f t="shared" si="15"/>
        <v>AnteBraço</v>
      </c>
      <c r="S78" s="11">
        <f t="shared" si="14"/>
        <v>0</v>
      </c>
      <c r="T78" s="11" t="str">
        <f t="shared" si="14"/>
        <v xml:space="preserve">Glúteo </v>
      </c>
      <c r="U78" s="11">
        <f t="shared" si="14"/>
        <v>0</v>
      </c>
      <c r="V78" s="12" t="str">
        <f t="shared" si="14"/>
        <v xml:space="preserve">Abdutor </v>
      </c>
      <c r="W78" s="11">
        <f t="shared" si="14"/>
        <v>0</v>
      </c>
      <c r="X78" s="12" t="str">
        <f t="shared" si="14"/>
        <v xml:space="preserve">Adutor </v>
      </c>
      <c r="Y78" s="11">
        <f t="shared" si="14"/>
        <v>0</v>
      </c>
      <c r="Z78" s="12" t="str">
        <f t="shared" si="14"/>
        <v>Coxa (Ant)</v>
      </c>
      <c r="AA78" s="11">
        <f t="shared" si="14"/>
        <v>0</v>
      </c>
      <c r="AB78" s="12" t="str">
        <f t="shared" si="14"/>
        <v>Coxa (Pos)</v>
      </c>
      <c r="AC78" s="11">
        <f t="shared" si="14"/>
        <v>0</v>
      </c>
      <c r="AD78" s="12" t="str">
        <f t="shared" si="14"/>
        <v>Perna</v>
      </c>
      <c r="AE78" s="11">
        <f t="shared" si="14"/>
        <v>0</v>
      </c>
      <c r="AF78" s="12" t="str">
        <f t="shared" si="14"/>
        <v>Abdominal</v>
      </c>
      <c r="AG78" s="11">
        <f t="shared" si="14"/>
        <v>0</v>
      </c>
    </row>
    <row r="79" spans="1:33" x14ac:dyDescent="0.25">
      <c r="A79" s="344"/>
      <c r="B79" s="11">
        <f t="shared" si="12"/>
        <v>0</v>
      </c>
      <c r="C79" s="11" t="str">
        <f t="shared" si="13"/>
        <v xml:space="preserve"> </v>
      </c>
      <c r="D79" s="11" t="str">
        <f t="shared" si="15"/>
        <v xml:space="preserve">Trapézio </v>
      </c>
      <c r="E79" s="11">
        <f t="shared" si="15"/>
        <v>0</v>
      </c>
      <c r="F79" s="11" t="str">
        <f t="shared" si="15"/>
        <v>Ombro (Cla/Acr)</v>
      </c>
      <c r="G79" s="11">
        <f t="shared" si="15"/>
        <v>0</v>
      </c>
      <c r="H79" s="12" t="str">
        <f t="shared" si="15"/>
        <v>Ombro (Esp)</v>
      </c>
      <c r="I79" s="11">
        <f t="shared" si="15"/>
        <v>0</v>
      </c>
      <c r="J79" s="12" t="str">
        <f t="shared" si="15"/>
        <v>Costa</v>
      </c>
      <c r="K79" s="11">
        <f t="shared" si="15"/>
        <v>0</v>
      </c>
      <c r="L79" s="12" t="str">
        <f t="shared" si="15"/>
        <v>Peito</v>
      </c>
      <c r="M79" s="11">
        <f t="shared" si="15"/>
        <v>0</v>
      </c>
      <c r="N79" s="12" t="str">
        <f t="shared" si="15"/>
        <v>Bíceps</v>
      </c>
      <c r="O79" s="11">
        <f t="shared" si="15"/>
        <v>0</v>
      </c>
      <c r="P79" s="12" t="str">
        <f t="shared" si="15"/>
        <v>Tríceps</v>
      </c>
      <c r="Q79" s="11">
        <f t="shared" si="15"/>
        <v>0</v>
      </c>
      <c r="R79" s="11" t="str">
        <f t="shared" si="15"/>
        <v>AnteBraço</v>
      </c>
      <c r="S79" s="11">
        <f t="shared" si="14"/>
        <v>0</v>
      </c>
      <c r="T79" s="11" t="str">
        <f t="shared" si="14"/>
        <v xml:space="preserve">Glúteo </v>
      </c>
      <c r="U79" s="11">
        <f t="shared" si="14"/>
        <v>0</v>
      </c>
      <c r="V79" s="12" t="str">
        <f t="shared" si="14"/>
        <v xml:space="preserve">Abdutor </v>
      </c>
      <c r="W79" s="11">
        <f t="shared" si="14"/>
        <v>0</v>
      </c>
      <c r="X79" s="12" t="str">
        <f t="shared" si="14"/>
        <v xml:space="preserve">Adutor </v>
      </c>
      <c r="Y79" s="11">
        <f t="shared" si="14"/>
        <v>0</v>
      </c>
      <c r="Z79" s="12" t="str">
        <f t="shared" si="14"/>
        <v>Coxa (Ant)</v>
      </c>
      <c r="AA79" s="11">
        <f t="shared" si="14"/>
        <v>0</v>
      </c>
      <c r="AB79" s="12" t="str">
        <f t="shared" si="14"/>
        <v>Coxa (Pos)</v>
      </c>
      <c r="AC79" s="11">
        <f t="shared" si="14"/>
        <v>0</v>
      </c>
      <c r="AD79" s="12" t="str">
        <f t="shared" si="14"/>
        <v>Perna</v>
      </c>
      <c r="AE79" s="11">
        <f t="shared" si="14"/>
        <v>0</v>
      </c>
      <c r="AF79" s="12" t="str">
        <f t="shared" si="14"/>
        <v>Abdominal</v>
      </c>
      <c r="AG79" s="11">
        <f t="shared" si="14"/>
        <v>0</v>
      </c>
    </row>
    <row r="80" spans="1:33" x14ac:dyDescent="0.25">
      <c r="A80" s="344"/>
      <c r="B80" s="11">
        <f t="shared" si="12"/>
        <v>0</v>
      </c>
      <c r="C80" s="11" t="str">
        <f t="shared" si="13"/>
        <v xml:space="preserve"> </v>
      </c>
      <c r="D80" s="11" t="str">
        <f t="shared" si="15"/>
        <v xml:space="preserve">Trapézio </v>
      </c>
      <c r="E80" s="11">
        <f t="shared" si="15"/>
        <v>0</v>
      </c>
      <c r="F80" s="11" t="str">
        <f t="shared" si="15"/>
        <v>Ombro (Cla/Acr)</v>
      </c>
      <c r="G80" s="11">
        <f t="shared" si="15"/>
        <v>0</v>
      </c>
      <c r="H80" s="12" t="str">
        <f t="shared" si="15"/>
        <v>Ombro (Esp)</v>
      </c>
      <c r="I80" s="11">
        <f t="shared" si="15"/>
        <v>0</v>
      </c>
      <c r="J80" s="12" t="str">
        <f t="shared" si="15"/>
        <v>Costa</v>
      </c>
      <c r="K80" s="11">
        <f t="shared" si="15"/>
        <v>0</v>
      </c>
      <c r="L80" s="12" t="str">
        <f t="shared" si="15"/>
        <v>Peito</v>
      </c>
      <c r="M80" s="11">
        <f t="shared" si="15"/>
        <v>0</v>
      </c>
      <c r="N80" s="12" t="str">
        <f t="shared" si="15"/>
        <v>Bíceps</v>
      </c>
      <c r="O80" s="11">
        <f t="shared" si="15"/>
        <v>0</v>
      </c>
      <c r="P80" s="12" t="str">
        <f t="shared" si="15"/>
        <v>Tríceps</v>
      </c>
      <c r="Q80" s="11">
        <f t="shared" si="15"/>
        <v>0</v>
      </c>
      <c r="R80" s="11" t="str">
        <f t="shared" si="15"/>
        <v>AnteBraço</v>
      </c>
      <c r="S80" s="11">
        <f t="shared" si="14"/>
        <v>0</v>
      </c>
      <c r="T80" s="11" t="str">
        <f t="shared" si="14"/>
        <v xml:space="preserve">Glúteo </v>
      </c>
      <c r="U80" s="11">
        <f t="shared" si="14"/>
        <v>0</v>
      </c>
      <c r="V80" s="12" t="str">
        <f t="shared" si="14"/>
        <v xml:space="preserve">Abdutor </v>
      </c>
      <c r="W80" s="11">
        <f t="shared" si="14"/>
        <v>0</v>
      </c>
      <c r="X80" s="12" t="str">
        <f t="shared" si="14"/>
        <v xml:space="preserve">Adutor </v>
      </c>
      <c r="Y80" s="11">
        <f t="shared" si="14"/>
        <v>0</v>
      </c>
      <c r="Z80" s="12" t="str">
        <f t="shared" si="14"/>
        <v>Coxa (Ant)</v>
      </c>
      <c r="AA80" s="11">
        <f t="shared" si="14"/>
        <v>0</v>
      </c>
      <c r="AB80" s="12" t="str">
        <f t="shared" si="14"/>
        <v>Coxa (Pos)</v>
      </c>
      <c r="AC80" s="11">
        <f t="shared" si="14"/>
        <v>0</v>
      </c>
      <c r="AD80" s="12" t="str">
        <f t="shared" si="14"/>
        <v>Perna</v>
      </c>
      <c r="AE80" s="11">
        <f t="shared" si="14"/>
        <v>0</v>
      </c>
      <c r="AF80" s="12" t="str">
        <f t="shared" si="14"/>
        <v>Abdominal</v>
      </c>
      <c r="AG80" s="11">
        <f t="shared" si="14"/>
        <v>0</v>
      </c>
    </row>
    <row r="81" spans="1:3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x14ac:dyDescent="0.25">
      <c r="A82" s="11" t="s">
        <v>40</v>
      </c>
      <c r="B82" s="11" t="s">
        <v>41</v>
      </c>
      <c r="C82" s="11"/>
      <c r="D82" s="341" t="str">
        <f>D62</f>
        <v xml:space="preserve">Trapézio </v>
      </c>
      <c r="E82" s="341"/>
      <c r="F82" s="341" t="str">
        <f>F62</f>
        <v>Ombro (Cla/Acr)</v>
      </c>
      <c r="G82" s="341"/>
      <c r="H82" s="341" t="str">
        <f>H62</f>
        <v>Ombro (Esp)</v>
      </c>
      <c r="I82" s="341"/>
      <c r="J82" s="341" t="str">
        <f>J62</f>
        <v>Costa</v>
      </c>
      <c r="K82" s="341"/>
      <c r="L82" s="341" t="str">
        <f>L62</f>
        <v>Peito</v>
      </c>
      <c r="M82" s="341"/>
      <c r="N82" s="341" t="str">
        <f>N62</f>
        <v>Bíceps</v>
      </c>
      <c r="O82" s="341"/>
      <c r="P82" s="341" t="str">
        <f>P62</f>
        <v>Tríceps</v>
      </c>
      <c r="Q82" s="341"/>
      <c r="R82" s="341" t="str">
        <f>R62</f>
        <v>AnteBraço</v>
      </c>
      <c r="S82" s="341"/>
      <c r="T82" s="341" t="str">
        <f>T62</f>
        <v xml:space="preserve">Glúteo </v>
      </c>
      <c r="U82" s="341"/>
      <c r="V82" s="341" t="str">
        <f>V62</f>
        <v xml:space="preserve">Abdutor </v>
      </c>
      <c r="W82" s="341"/>
      <c r="X82" s="341" t="str">
        <f>X62</f>
        <v xml:space="preserve">Adutor </v>
      </c>
      <c r="Y82" s="341"/>
      <c r="Z82" s="341" t="str">
        <f>Z62</f>
        <v>Coxa (Ant)</v>
      </c>
      <c r="AA82" s="341"/>
      <c r="AB82" s="341" t="str">
        <f>AB62</f>
        <v>Coxa (Pos)</v>
      </c>
      <c r="AC82" s="341"/>
      <c r="AD82" s="341" t="str">
        <f>AD62</f>
        <v>Perna</v>
      </c>
      <c r="AE82" s="341"/>
      <c r="AF82" s="341" t="str">
        <f>AF62</f>
        <v>Abdominal</v>
      </c>
      <c r="AG82" s="341"/>
    </row>
    <row r="83" spans="1:33" x14ac:dyDescent="0.25">
      <c r="A83" s="11"/>
      <c r="B83" s="343">
        <f>Planilha!D259</f>
        <v>0</v>
      </c>
      <c r="C83" s="343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</row>
    <row r="84" spans="1:33" x14ac:dyDescent="0.25">
      <c r="A84" s="344">
        <v>5</v>
      </c>
      <c r="B84" s="11">
        <f>B83</f>
        <v>0</v>
      </c>
      <c r="C84" s="11" t="str">
        <f>IF(AND(B84=D84),E84,IF(AND(B84=F84),G84,IF(AND(B84=H84),I84,IF(AND(B84=J84),K84,IF(AND(B84=L84),M84,IF(AND(B84=N84),O84,IF(AND(B84=P84),Q84,IF(AND(B84=R84),S84,IF(AND(B84=T84),U84,IF(AND(B84=V84),W84,IF(AND(B84=X84),Y84,IF(AND(B84=Z84),AA84,IF(AND(B84=AB84),AC84,IF(AND(B84=AD84),AE84,IF(AND(B84=AF84),AG84," ")))))))))))))))</f>
        <v xml:space="preserve"> </v>
      </c>
      <c r="D84" s="11" t="str">
        <f t="shared" ref="D84:AG92" si="16">D64</f>
        <v xml:space="preserve">Trapézio </v>
      </c>
      <c r="E84" s="11" t="str">
        <f t="shared" si="16"/>
        <v>Elevação de ombros</v>
      </c>
      <c r="F84" s="11" t="str">
        <f t="shared" si="16"/>
        <v>Ombro (Cla/Acr)</v>
      </c>
      <c r="G84" s="11" t="str">
        <f t="shared" si="16"/>
        <v>Desenvolvimento</v>
      </c>
      <c r="H84" s="12" t="str">
        <f t="shared" si="16"/>
        <v>Ombro (Esp)</v>
      </c>
      <c r="I84" s="11" t="str">
        <f t="shared" si="16"/>
        <v>Voador inv.</v>
      </c>
      <c r="J84" s="12" t="str">
        <f t="shared" si="16"/>
        <v>Costa</v>
      </c>
      <c r="K84" s="11" t="str">
        <f t="shared" si="16"/>
        <v>Puxada à frente</v>
      </c>
      <c r="L84" s="12" t="str">
        <f t="shared" si="16"/>
        <v>Peito</v>
      </c>
      <c r="M84" s="11" t="str">
        <f t="shared" si="16"/>
        <v>Supino</v>
      </c>
      <c r="N84" s="12" t="str">
        <f t="shared" si="16"/>
        <v>Bíceps</v>
      </c>
      <c r="O84" s="11" t="str">
        <f t="shared" si="16"/>
        <v>Rosca direta</v>
      </c>
      <c r="P84" s="12" t="str">
        <f t="shared" si="16"/>
        <v>Tríceps</v>
      </c>
      <c r="Q84" s="11" t="str">
        <f t="shared" si="16"/>
        <v>Rosca testa</v>
      </c>
      <c r="R84" s="11" t="str">
        <f t="shared" si="16"/>
        <v>AnteBraço</v>
      </c>
      <c r="S84" s="11" t="str">
        <f t="shared" si="16"/>
        <v>Rosca punho</v>
      </c>
      <c r="T84" s="11" t="str">
        <f t="shared" si="16"/>
        <v xml:space="preserve">Glúteo </v>
      </c>
      <c r="U84" s="11" t="str">
        <f t="shared" si="16"/>
        <v>Glúteo em pé</v>
      </c>
      <c r="V84" s="12" t="str">
        <f t="shared" si="16"/>
        <v xml:space="preserve">Abdutor </v>
      </c>
      <c r="W84" s="11" t="str">
        <f t="shared" si="16"/>
        <v>Abdutor maq.</v>
      </c>
      <c r="X84" s="12" t="str">
        <f t="shared" si="16"/>
        <v xml:space="preserve">Adutor </v>
      </c>
      <c r="Y84" s="11" t="str">
        <f t="shared" si="16"/>
        <v>Adutor maq</v>
      </c>
      <c r="Z84" s="12" t="str">
        <f t="shared" si="16"/>
        <v>Coxa (Ant)</v>
      </c>
      <c r="AA84" s="11" t="str">
        <f t="shared" si="16"/>
        <v>Agachamento</v>
      </c>
      <c r="AB84" s="12" t="str">
        <f t="shared" si="16"/>
        <v>Coxa (Pos)</v>
      </c>
      <c r="AC84" s="11" t="str">
        <f t="shared" si="16"/>
        <v>Stiff</v>
      </c>
      <c r="AD84" s="12" t="str">
        <f t="shared" si="16"/>
        <v>Perna</v>
      </c>
      <c r="AE84" s="11" t="str">
        <f t="shared" si="16"/>
        <v>Gêmeos em pé</v>
      </c>
      <c r="AF84" s="12" t="str">
        <f t="shared" si="16"/>
        <v>Abdominal</v>
      </c>
      <c r="AG84" s="11" t="str">
        <f t="shared" si="16"/>
        <v>Elevação de pernas</v>
      </c>
    </row>
    <row r="85" spans="1:33" x14ac:dyDescent="0.25">
      <c r="A85" s="344"/>
      <c r="B85" s="11">
        <f t="shared" ref="B85:B100" si="17">B84</f>
        <v>0</v>
      </c>
      <c r="C85" s="11" t="str">
        <f t="shared" ref="C85:C100" si="18">IF(AND(B85=D85),E85,IF(AND(B85=F85),G85,IF(AND(B85=H85),I85,IF(AND(B85=J85),K85,IF(AND(B85=L85),M85,IF(AND(B85=N85),O85,IF(AND(B85=P85),Q85,IF(AND(B85=R85),S85,IF(AND(B85=T85),U85,IF(AND(B85=V85),W85,IF(AND(B85=X85),Y85,IF(AND(B85=Z85),AA85,IF(AND(B85=AB85),AC85,IF(AND(B85=AD85),AE85,IF(AND(B85=AF85),AG85," ")))))))))))))))</f>
        <v xml:space="preserve"> </v>
      </c>
      <c r="D85" s="11" t="str">
        <f t="shared" si="16"/>
        <v xml:space="preserve">Trapézio </v>
      </c>
      <c r="E85" s="11" t="str">
        <f t="shared" si="16"/>
        <v>Remada alta</v>
      </c>
      <c r="F85" s="11" t="str">
        <f t="shared" si="16"/>
        <v>Ombro (Cla/Acr)</v>
      </c>
      <c r="G85" s="11" t="str">
        <f t="shared" si="16"/>
        <v>Levantamento lateral</v>
      </c>
      <c r="H85" s="12" t="str">
        <f t="shared" si="16"/>
        <v>Ombro (Esp)</v>
      </c>
      <c r="I85" s="11" t="str">
        <f t="shared" si="16"/>
        <v>Crucifixo inv.</v>
      </c>
      <c r="J85" s="12" t="str">
        <f t="shared" si="16"/>
        <v>Costa</v>
      </c>
      <c r="K85" s="11" t="str">
        <f t="shared" si="16"/>
        <v>Remada sentada</v>
      </c>
      <c r="L85" s="12" t="str">
        <f t="shared" si="16"/>
        <v>Peito</v>
      </c>
      <c r="M85" s="11" t="str">
        <f t="shared" si="16"/>
        <v>Supino inclinado</v>
      </c>
      <c r="N85" s="12" t="str">
        <f t="shared" si="16"/>
        <v>Bíceps</v>
      </c>
      <c r="O85" s="11" t="str">
        <f t="shared" si="16"/>
        <v>Rosca alternada</v>
      </c>
      <c r="P85" s="12" t="str">
        <f t="shared" si="16"/>
        <v>Tríceps</v>
      </c>
      <c r="Q85" s="11" t="str">
        <f t="shared" si="16"/>
        <v>Rosca francesa</v>
      </c>
      <c r="R85" s="11" t="str">
        <f t="shared" si="16"/>
        <v>AnteBraço</v>
      </c>
      <c r="S85" s="11" t="str">
        <f t="shared" si="16"/>
        <v>Rosca punho inv.</v>
      </c>
      <c r="T85" s="11" t="str">
        <f t="shared" si="16"/>
        <v xml:space="preserve">Glúteo </v>
      </c>
      <c r="U85" s="11" t="str">
        <f t="shared" si="16"/>
        <v>Glúteo 4 apoios</v>
      </c>
      <c r="V85" s="12" t="str">
        <f t="shared" si="16"/>
        <v xml:space="preserve">Abdutor </v>
      </c>
      <c r="W85" s="11" t="str">
        <f t="shared" si="16"/>
        <v>Abdutor apo.</v>
      </c>
      <c r="X85" s="12" t="str">
        <f t="shared" si="16"/>
        <v xml:space="preserve">Adutor </v>
      </c>
      <c r="Y85" s="11" t="str">
        <f t="shared" si="16"/>
        <v>Adutor apo.</v>
      </c>
      <c r="Z85" s="12" t="str">
        <f t="shared" si="16"/>
        <v>Coxa (Ant)</v>
      </c>
      <c r="AA85" s="11" t="str">
        <f t="shared" si="16"/>
        <v>Agachamento hack</v>
      </c>
      <c r="AB85" s="12" t="str">
        <f t="shared" si="16"/>
        <v>Coxa (Pos)</v>
      </c>
      <c r="AC85" s="11" t="str">
        <f t="shared" si="16"/>
        <v>Flexão de perna</v>
      </c>
      <c r="AD85" s="12" t="str">
        <f t="shared" si="16"/>
        <v>Perna</v>
      </c>
      <c r="AE85" s="11" t="str">
        <f t="shared" si="16"/>
        <v>Gêmeos sentado</v>
      </c>
      <c r="AF85" s="12" t="str">
        <f t="shared" si="16"/>
        <v>Abdominal</v>
      </c>
      <c r="AG85" s="11" t="str">
        <f t="shared" si="16"/>
        <v>Supra-abdominal</v>
      </c>
    </row>
    <row r="86" spans="1:33" x14ac:dyDescent="0.25">
      <c r="A86" s="344"/>
      <c r="B86" s="11">
        <f t="shared" si="17"/>
        <v>0</v>
      </c>
      <c r="C86" s="11" t="str">
        <f t="shared" si="18"/>
        <v xml:space="preserve"> </v>
      </c>
      <c r="D86" s="11" t="str">
        <f t="shared" si="16"/>
        <v xml:space="preserve">Trapézio </v>
      </c>
      <c r="E86" s="11">
        <f t="shared" si="16"/>
        <v>0</v>
      </c>
      <c r="F86" s="11" t="str">
        <f t="shared" si="16"/>
        <v>Ombro (Cla/Acr)</v>
      </c>
      <c r="G86" s="11" t="str">
        <f t="shared" si="16"/>
        <v>Elevação frontal</v>
      </c>
      <c r="H86" s="12" t="str">
        <f t="shared" si="16"/>
        <v>Ombro (Esp)</v>
      </c>
      <c r="I86" s="11">
        <f t="shared" si="16"/>
        <v>0</v>
      </c>
      <c r="J86" s="12" t="str">
        <f t="shared" si="16"/>
        <v>Costa</v>
      </c>
      <c r="K86" s="11" t="str">
        <f t="shared" si="16"/>
        <v>Remada unilteral</v>
      </c>
      <c r="L86" s="12" t="str">
        <f t="shared" si="16"/>
        <v>Peito</v>
      </c>
      <c r="M86" s="11" t="str">
        <f t="shared" si="16"/>
        <v>Supino declinado</v>
      </c>
      <c r="N86" s="12" t="str">
        <f t="shared" si="16"/>
        <v>Bíceps</v>
      </c>
      <c r="O86" s="11" t="str">
        <f t="shared" si="16"/>
        <v>Rosca concentrada</v>
      </c>
      <c r="P86" s="12" t="str">
        <f t="shared" si="16"/>
        <v>Tríceps</v>
      </c>
      <c r="Q86" s="11" t="str">
        <f t="shared" si="16"/>
        <v>Extensão de cotovelo (cabo)</v>
      </c>
      <c r="R86" s="11" t="str">
        <f t="shared" si="16"/>
        <v>AnteBraço</v>
      </c>
      <c r="S86" s="11" t="str">
        <f t="shared" si="16"/>
        <v>Rosca direta peg. pro.</v>
      </c>
      <c r="T86" s="11" t="str">
        <f t="shared" si="16"/>
        <v xml:space="preserve">Glúteo </v>
      </c>
      <c r="U86" s="11">
        <f t="shared" si="16"/>
        <v>0</v>
      </c>
      <c r="V86" s="12" t="str">
        <f t="shared" si="16"/>
        <v xml:space="preserve">Abdutor </v>
      </c>
      <c r="W86" s="11" t="str">
        <f t="shared" si="16"/>
        <v>Abdutor cabo</v>
      </c>
      <c r="X86" s="12" t="str">
        <f t="shared" si="16"/>
        <v xml:space="preserve">Adutor </v>
      </c>
      <c r="Y86" s="11" t="str">
        <f t="shared" si="16"/>
        <v>Adutor cabo</v>
      </c>
      <c r="Z86" s="12" t="str">
        <f t="shared" si="16"/>
        <v>Coxa (Ant)</v>
      </c>
      <c r="AA86" s="11" t="str">
        <f t="shared" si="16"/>
        <v>Extensão de perna</v>
      </c>
      <c r="AB86" s="12" t="str">
        <f t="shared" si="16"/>
        <v>Coxa (Pos)</v>
      </c>
      <c r="AC86" s="11" t="str">
        <f t="shared" si="16"/>
        <v>Flexora em pé</v>
      </c>
      <c r="AD86" s="12" t="str">
        <f t="shared" si="16"/>
        <v>Perna</v>
      </c>
      <c r="AE86" s="11" t="str">
        <f t="shared" si="16"/>
        <v>Burrinho maq.</v>
      </c>
      <c r="AF86" s="12" t="str">
        <f t="shared" si="16"/>
        <v>Abdominal</v>
      </c>
      <c r="AG86" s="11" t="str">
        <f t="shared" si="16"/>
        <v>Flexão lateral</v>
      </c>
    </row>
    <row r="87" spans="1:33" x14ac:dyDescent="0.25">
      <c r="A87" s="344"/>
      <c r="B87" s="11">
        <f t="shared" si="17"/>
        <v>0</v>
      </c>
      <c r="C87" s="11" t="str">
        <f t="shared" si="18"/>
        <v xml:space="preserve"> </v>
      </c>
      <c r="D87" s="11" t="str">
        <f t="shared" si="16"/>
        <v xml:space="preserve">Trapézio </v>
      </c>
      <c r="E87" s="11">
        <f t="shared" si="16"/>
        <v>0</v>
      </c>
      <c r="F87" s="11" t="str">
        <f t="shared" si="16"/>
        <v>Ombro (Cla/Acr)</v>
      </c>
      <c r="G87" s="11">
        <f t="shared" si="16"/>
        <v>0</v>
      </c>
      <c r="H87" s="12" t="str">
        <f t="shared" si="16"/>
        <v>Ombro (Esp)</v>
      </c>
      <c r="I87" s="11">
        <f t="shared" si="16"/>
        <v>0</v>
      </c>
      <c r="J87" s="12" t="str">
        <f t="shared" si="16"/>
        <v>Costa</v>
      </c>
      <c r="K87" s="11" t="str">
        <f t="shared" si="16"/>
        <v>Remada curvada</v>
      </c>
      <c r="L87" s="12" t="str">
        <f t="shared" si="16"/>
        <v>Peito</v>
      </c>
      <c r="M87" s="11" t="str">
        <f t="shared" si="16"/>
        <v>Crucifixo</v>
      </c>
      <c r="N87" s="12" t="str">
        <f t="shared" si="16"/>
        <v>Bíceps</v>
      </c>
      <c r="O87" s="11" t="str">
        <f t="shared" si="16"/>
        <v>Rosca scott</v>
      </c>
      <c r="P87" s="12" t="str">
        <f t="shared" si="16"/>
        <v>Tríceps</v>
      </c>
      <c r="Q87" s="11">
        <f t="shared" si="16"/>
        <v>0</v>
      </c>
      <c r="R87" s="11" t="str">
        <f t="shared" si="16"/>
        <v>AnteBraço</v>
      </c>
      <c r="S87" s="11" t="str">
        <f t="shared" si="16"/>
        <v>Extensão de cotovelo</v>
      </c>
      <c r="T87" s="11" t="str">
        <f t="shared" si="16"/>
        <v xml:space="preserve">Glúteo </v>
      </c>
      <c r="U87" s="11">
        <f t="shared" si="16"/>
        <v>0</v>
      </c>
      <c r="V87" s="12" t="str">
        <f t="shared" si="16"/>
        <v xml:space="preserve">Abdutor </v>
      </c>
      <c r="W87" s="11">
        <f t="shared" si="16"/>
        <v>0</v>
      </c>
      <c r="X87" s="12" t="str">
        <f t="shared" si="16"/>
        <v xml:space="preserve">Adutor </v>
      </c>
      <c r="Y87" s="11">
        <f t="shared" si="16"/>
        <v>0</v>
      </c>
      <c r="Z87" s="12" t="str">
        <f t="shared" si="16"/>
        <v>Coxa (Ant)</v>
      </c>
      <c r="AA87" s="11" t="str">
        <f t="shared" si="16"/>
        <v>Leg press</v>
      </c>
      <c r="AB87" s="12" t="str">
        <f t="shared" si="16"/>
        <v>Coxa (Pos)</v>
      </c>
      <c r="AC87" s="11" t="str">
        <f t="shared" si="16"/>
        <v>Flexora sentado</v>
      </c>
      <c r="AD87" s="12" t="str">
        <f t="shared" si="16"/>
        <v>Perna</v>
      </c>
      <c r="AE87" s="11" t="str">
        <f t="shared" si="16"/>
        <v>Tibial</v>
      </c>
      <c r="AF87" s="12" t="str">
        <f t="shared" si="16"/>
        <v>Abdominal</v>
      </c>
      <c r="AG87" s="11">
        <f t="shared" si="16"/>
        <v>0</v>
      </c>
    </row>
    <row r="88" spans="1:33" x14ac:dyDescent="0.25">
      <c r="A88" s="344"/>
      <c r="B88" s="11">
        <f t="shared" si="17"/>
        <v>0</v>
      </c>
      <c r="C88" s="11" t="str">
        <f t="shared" si="18"/>
        <v xml:space="preserve"> </v>
      </c>
      <c r="D88" s="11" t="str">
        <f t="shared" si="16"/>
        <v xml:space="preserve">Trapézio </v>
      </c>
      <c r="E88" s="11">
        <f t="shared" si="16"/>
        <v>0</v>
      </c>
      <c r="F88" s="11" t="str">
        <f t="shared" si="16"/>
        <v>Ombro (Cla/Acr)</v>
      </c>
      <c r="G88" s="11">
        <f t="shared" si="16"/>
        <v>0</v>
      </c>
      <c r="H88" s="12" t="str">
        <f t="shared" si="16"/>
        <v>Ombro (Esp)</v>
      </c>
      <c r="I88" s="11">
        <f t="shared" si="16"/>
        <v>0</v>
      </c>
      <c r="J88" s="12" t="str">
        <f t="shared" si="16"/>
        <v>Costa</v>
      </c>
      <c r="K88" s="11" t="str">
        <f t="shared" si="16"/>
        <v>Levantamento terra</v>
      </c>
      <c r="L88" s="12" t="str">
        <f t="shared" si="16"/>
        <v>Peito</v>
      </c>
      <c r="M88" s="11" t="str">
        <f t="shared" si="16"/>
        <v>Cross over</v>
      </c>
      <c r="N88" s="12" t="str">
        <f t="shared" si="16"/>
        <v>Bíceps</v>
      </c>
      <c r="O88" s="11">
        <f t="shared" si="16"/>
        <v>0</v>
      </c>
      <c r="P88" s="12" t="str">
        <f t="shared" si="16"/>
        <v>Tríceps</v>
      </c>
      <c r="Q88" s="11">
        <f t="shared" si="16"/>
        <v>0</v>
      </c>
      <c r="R88" s="11" t="str">
        <f t="shared" si="16"/>
        <v>AnteBraço</v>
      </c>
      <c r="S88" s="11" t="str">
        <f t="shared" si="16"/>
        <v>Extensão cot. uni.</v>
      </c>
      <c r="T88" s="11" t="str">
        <f t="shared" si="16"/>
        <v xml:space="preserve">Glúteo </v>
      </c>
      <c r="U88" s="11">
        <f t="shared" si="16"/>
        <v>0</v>
      </c>
      <c r="V88" s="12" t="str">
        <f t="shared" si="16"/>
        <v xml:space="preserve">Abdutor </v>
      </c>
      <c r="W88" s="11">
        <f t="shared" si="16"/>
        <v>0</v>
      </c>
      <c r="X88" s="12" t="str">
        <f t="shared" si="16"/>
        <v xml:space="preserve">Adutor </v>
      </c>
      <c r="Y88" s="11">
        <f t="shared" si="16"/>
        <v>0</v>
      </c>
      <c r="Z88" s="12" t="str">
        <f t="shared" si="16"/>
        <v>Coxa (Ant)</v>
      </c>
      <c r="AA88" s="11" t="str">
        <f t="shared" si="16"/>
        <v>Avanço</v>
      </c>
      <c r="AB88" s="12" t="str">
        <f t="shared" si="16"/>
        <v>Coxa (Pos)</v>
      </c>
      <c r="AC88" s="11">
        <f t="shared" si="16"/>
        <v>0</v>
      </c>
      <c r="AD88" s="12" t="str">
        <f t="shared" si="16"/>
        <v>Perna</v>
      </c>
      <c r="AE88" s="11">
        <f t="shared" si="16"/>
        <v>0</v>
      </c>
      <c r="AF88" s="12" t="str">
        <f t="shared" si="16"/>
        <v>Abdominal</v>
      </c>
      <c r="AG88" s="11">
        <f t="shared" si="16"/>
        <v>0</v>
      </c>
    </row>
    <row r="89" spans="1:33" x14ac:dyDescent="0.25">
      <c r="A89" s="344"/>
      <c r="B89" s="11">
        <f t="shared" si="17"/>
        <v>0</v>
      </c>
      <c r="C89" s="11" t="str">
        <f t="shared" si="18"/>
        <v xml:space="preserve"> </v>
      </c>
      <c r="D89" s="11" t="str">
        <f t="shared" si="16"/>
        <v xml:space="preserve">Trapézio </v>
      </c>
      <c r="E89" s="11">
        <f t="shared" si="16"/>
        <v>0</v>
      </c>
      <c r="F89" s="11" t="str">
        <f t="shared" si="16"/>
        <v>Ombro (Cla/Acr)</v>
      </c>
      <c r="G89" s="11">
        <f t="shared" si="16"/>
        <v>0</v>
      </c>
      <c r="H89" s="12" t="str">
        <f t="shared" si="16"/>
        <v>Ombro (Esp)</v>
      </c>
      <c r="I89" s="11">
        <f t="shared" si="16"/>
        <v>0</v>
      </c>
      <c r="J89" s="12" t="str">
        <f t="shared" si="16"/>
        <v>Costa</v>
      </c>
      <c r="K89" s="11" t="str">
        <f t="shared" si="16"/>
        <v>Hiperextensão</v>
      </c>
      <c r="L89" s="12" t="str">
        <f t="shared" si="16"/>
        <v>Peito</v>
      </c>
      <c r="M89" s="11" t="str">
        <f t="shared" si="16"/>
        <v>Voador</v>
      </c>
      <c r="N89" s="12" t="str">
        <f t="shared" si="16"/>
        <v>Bíceps</v>
      </c>
      <c r="O89" s="11">
        <f t="shared" si="16"/>
        <v>0</v>
      </c>
      <c r="P89" s="12" t="str">
        <f t="shared" si="16"/>
        <v>Tríceps</v>
      </c>
      <c r="Q89" s="11">
        <f t="shared" si="16"/>
        <v>0</v>
      </c>
      <c r="R89" s="11" t="str">
        <f t="shared" si="16"/>
        <v>AnteBraço</v>
      </c>
      <c r="S89" s="11" t="str">
        <f t="shared" si="16"/>
        <v>Tríceps uni. Curvado</v>
      </c>
      <c r="T89" s="11" t="str">
        <f t="shared" si="16"/>
        <v xml:space="preserve">Glúteo </v>
      </c>
      <c r="U89" s="11">
        <f t="shared" si="16"/>
        <v>0</v>
      </c>
      <c r="V89" s="12" t="str">
        <f t="shared" si="16"/>
        <v xml:space="preserve">Abdutor </v>
      </c>
      <c r="W89" s="11">
        <f t="shared" si="16"/>
        <v>0</v>
      </c>
      <c r="X89" s="12" t="str">
        <f t="shared" si="16"/>
        <v xml:space="preserve">Adutor </v>
      </c>
      <c r="Y89" s="11">
        <f t="shared" si="16"/>
        <v>0</v>
      </c>
      <c r="Z89" s="12" t="str">
        <f t="shared" si="16"/>
        <v>Coxa (Ant)</v>
      </c>
      <c r="AA89" s="11">
        <f t="shared" si="16"/>
        <v>0</v>
      </c>
      <c r="AB89" s="12" t="str">
        <f t="shared" si="16"/>
        <v>Coxa (Pos)</v>
      </c>
      <c r="AC89" s="11">
        <f t="shared" si="16"/>
        <v>0</v>
      </c>
      <c r="AD89" s="12" t="str">
        <f t="shared" si="16"/>
        <v>Perna</v>
      </c>
      <c r="AE89" s="11">
        <f t="shared" si="16"/>
        <v>0</v>
      </c>
      <c r="AF89" s="12" t="str">
        <f t="shared" si="16"/>
        <v>Abdominal</v>
      </c>
      <c r="AG89" s="11">
        <f t="shared" si="16"/>
        <v>0</v>
      </c>
    </row>
    <row r="90" spans="1:33" x14ac:dyDescent="0.25">
      <c r="A90" s="344"/>
      <c r="B90" s="11">
        <f t="shared" si="17"/>
        <v>0</v>
      </c>
      <c r="C90" s="11" t="str">
        <f t="shared" si="18"/>
        <v xml:space="preserve"> </v>
      </c>
      <c r="D90" s="11" t="str">
        <f t="shared" si="16"/>
        <v xml:space="preserve">Trapézio </v>
      </c>
      <c r="E90" s="11">
        <f t="shared" si="16"/>
        <v>0</v>
      </c>
      <c r="F90" s="11" t="str">
        <f t="shared" si="16"/>
        <v>Ombro (Cla/Acr)</v>
      </c>
      <c r="G90" s="11">
        <f t="shared" si="16"/>
        <v>0</v>
      </c>
      <c r="H90" s="12" t="str">
        <f t="shared" si="16"/>
        <v>Ombro (Esp)</v>
      </c>
      <c r="I90" s="11">
        <f t="shared" si="16"/>
        <v>0</v>
      </c>
      <c r="J90" s="12" t="str">
        <f t="shared" si="16"/>
        <v>Costa</v>
      </c>
      <c r="K90" s="11">
        <f t="shared" si="16"/>
        <v>0</v>
      </c>
      <c r="L90" s="12" t="str">
        <f t="shared" si="16"/>
        <v>Peito</v>
      </c>
      <c r="M90" s="11" t="str">
        <f t="shared" si="16"/>
        <v>Paralelas</v>
      </c>
      <c r="N90" s="12" t="str">
        <f t="shared" si="16"/>
        <v>Bíceps</v>
      </c>
      <c r="O90" s="11">
        <f t="shared" si="16"/>
        <v>0</v>
      </c>
      <c r="P90" s="12" t="str">
        <f t="shared" si="16"/>
        <v>Tríceps</v>
      </c>
      <c r="Q90" s="11">
        <f t="shared" si="16"/>
        <v>0</v>
      </c>
      <c r="R90" s="11" t="str">
        <f t="shared" si="16"/>
        <v>AnteBraço</v>
      </c>
      <c r="S90" s="11">
        <f t="shared" si="16"/>
        <v>0</v>
      </c>
      <c r="T90" s="11" t="str">
        <f t="shared" si="16"/>
        <v xml:space="preserve">Glúteo </v>
      </c>
      <c r="U90" s="11">
        <f t="shared" si="16"/>
        <v>0</v>
      </c>
      <c r="V90" s="12" t="str">
        <f t="shared" si="16"/>
        <v xml:space="preserve">Abdutor </v>
      </c>
      <c r="W90" s="11">
        <f t="shared" si="16"/>
        <v>0</v>
      </c>
      <c r="X90" s="12" t="str">
        <f t="shared" si="16"/>
        <v xml:space="preserve">Adutor </v>
      </c>
      <c r="Y90" s="11">
        <f t="shared" si="16"/>
        <v>0</v>
      </c>
      <c r="Z90" s="12" t="str">
        <f t="shared" si="16"/>
        <v>Coxa (Ant)</v>
      </c>
      <c r="AA90" s="11">
        <f t="shared" si="16"/>
        <v>0</v>
      </c>
      <c r="AB90" s="12" t="str">
        <f t="shared" si="16"/>
        <v>Coxa (Pos)</v>
      </c>
      <c r="AC90" s="11">
        <f t="shared" si="16"/>
        <v>0</v>
      </c>
      <c r="AD90" s="12" t="str">
        <f t="shared" si="16"/>
        <v>Perna</v>
      </c>
      <c r="AE90" s="11">
        <f t="shared" si="16"/>
        <v>0</v>
      </c>
      <c r="AF90" s="12" t="str">
        <f t="shared" si="16"/>
        <v>Abdominal</v>
      </c>
      <c r="AG90" s="11">
        <f t="shared" si="16"/>
        <v>0</v>
      </c>
    </row>
    <row r="91" spans="1:33" x14ac:dyDescent="0.25">
      <c r="A91" s="344"/>
      <c r="B91" s="11">
        <f t="shared" si="17"/>
        <v>0</v>
      </c>
      <c r="C91" s="11" t="str">
        <f t="shared" si="18"/>
        <v xml:space="preserve"> </v>
      </c>
      <c r="D91" s="11" t="str">
        <f t="shared" si="16"/>
        <v xml:space="preserve">Trapézio </v>
      </c>
      <c r="E91" s="11">
        <f t="shared" si="16"/>
        <v>0</v>
      </c>
      <c r="F91" s="11" t="str">
        <f t="shared" si="16"/>
        <v>Ombro (Cla/Acr)</v>
      </c>
      <c r="G91" s="11">
        <f t="shared" si="16"/>
        <v>0</v>
      </c>
      <c r="H91" s="12" t="str">
        <f t="shared" si="16"/>
        <v>Ombro (Esp)</v>
      </c>
      <c r="I91" s="11">
        <f t="shared" si="16"/>
        <v>0</v>
      </c>
      <c r="J91" s="12" t="str">
        <f t="shared" si="16"/>
        <v>Costa</v>
      </c>
      <c r="K91" s="11">
        <f t="shared" si="16"/>
        <v>0</v>
      </c>
      <c r="L91" s="12" t="str">
        <f t="shared" si="16"/>
        <v>Peito</v>
      </c>
      <c r="M91" s="11">
        <f t="shared" si="16"/>
        <v>0</v>
      </c>
      <c r="N91" s="12" t="str">
        <f t="shared" si="16"/>
        <v>Bíceps</v>
      </c>
      <c r="O91" s="11">
        <f t="shared" si="16"/>
        <v>0</v>
      </c>
      <c r="P91" s="12" t="str">
        <f t="shared" si="16"/>
        <v>Tríceps</v>
      </c>
      <c r="Q91" s="11">
        <f t="shared" si="16"/>
        <v>0</v>
      </c>
      <c r="R91" s="11" t="str">
        <f t="shared" si="16"/>
        <v>AnteBraço</v>
      </c>
      <c r="S91" s="11">
        <f t="shared" si="16"/>
        <v>0</v>
      </c>
      <c r="T91" s="11" t="str">
        <f t="shared" si="16"/>
        <v xml:space="preserve">Glúteo </v>
      </c>
      <c r="U91" s="11">
        <f t="shared" si="16"/>
        <v>0</v>
      </c>
      <c r="V91" s="12" t="str">
        <f t="shared" si="16"/>
        <v xml:space="preserve">Abdutor </v>
      </c>
      <c r="W91" s="11">
        <f t="shared" si="16"/>
        <v>0</v>
      </c>
      <c r="X91" s="12" t="str">
        <f t="shared" si="16"/>
        <v xml:space="preserve">Adutor </v>
      </c>
      <c r="Y91" s="11">
        <f t="shared" si="16"/>
        <v>0</v>
      </c>
      <c r="Z91" s="12" t="str">
        <f t="shared" si="16"/>
        <v>Coxa (Ant)</v>
      </c>
      <c r="AA91" s="11">
        <f t="shared" si="16"/>
        <v>0</v>
      </c>
      <c r="AB91" s="12" t="str">
        <f t="shared" si="16"/>
        <v>Coxa (Pos)</v>
      </c>
      <c r="AC91" s="11">
        <f t="shared" si="16"/>
        <v>0</v>
      </c>
      <c r="AD91" s="12" t="str">
        <f t="shared" si="16"/>
        <v>Perna</v>
      </c>
      <c r="AE91" s="11">
        <f t="shared" si="16"/>
        <v>0</v>
      </c>
      <c r="AF91" s="12" t="str">
        <f t="shared" si="16"/>
        <v>Abdominal</v>
      </c>
      <c r="AG91" s="11">
        <f t="shared" si="16"/>
        <v>0</v>
      </c>
    </row>
    <row r="92" spans="1:33" x14ac:dyDescent="0.25">
      <c r="A92" s="344"/>
      <c r="B92" s="11">
        <f t="shared" si="17"/>
        <v>0</v>
      </c>
      <c r="C92" s="11" t="str">
        <f t="shared" si="18"/>
        <v xml:space="preserve"> </v>
      </c>
      <c r="D92" s="11" t="str">
        <f t="shared" si="16"/>
        <v xml:space="preserve">Trapézio </v>
      </c>
      <c r="E92" s="11">
        <f t="shared" si="16"/>
        <v>0</v>
      </c>
      <c r="F92" s="11" t="str">
        <f t="shared" si="16"/>
        <v>Ombro (Cla/Acr)</v>
      </c>
      <c r="G92" s="11">
        <f t="shared" si="16"/>
        <v>0</v>
      </c>
      <c r="H92" s="12" t="str">
        <f t="shared" si="16"/>
        <v>Ombro (Esp)</v>
      </c>
      <c r="I92" s="11">
        <f t="shared" si="16"/>
        <v>0</v>
      </c>
      <c r="J92" s="12" t="str">
        <f t="shared" si="16"/>
        <v>Costa</v>
      </c>
      <c r="K92" s="11">
        <f t="shared" si="16"/>
        <v>0</v>
      </c>
      <c r="L92" s="12" t="str">
        <f t="shared" si="16"/>
        <v>Peito</v>
      </c>
      <c r="M92" s="11">
        <f t="shared" si="16"/>
        <v>0</v>
      </c>
      <c r="N92" s="12" t="str">
        <f t="shared" si="16"/>
        <v>Bíceps</v>
      </c>
      <c r="O92" s="11">
        <f t="shared" si="16"/>
        <v>0</v>
      </c>
      <c r="P92" s="12" t="str">
        <f t="shared" si="16"/>
        <v>Tríceps</v>
      </c>
      <c r="Q92" s="11">
        <f t="shared" si="16"/>
        <v>0</v>
      </c>
      <c r="R92" s="11" t="str">
        <f t="shared" si="16"/>
        <v>AnteBraço</v>
      </c>
      <c r="S92" s="11">
        <f t="shared" ref="D92:AG100" si="19">S72</f>
        <v>0</v>
      </c>
      <c r="T92" s="11" t="str">
        <f t="shared" si="19"/>
        <v xml:space="preserve">Glúteo </v>
      </c>
      <c r="U92" s="11">
        <f t="shared" si="19"/>
        <v>0</v>
      </c>
      <c r="V92" s="12" t="str">
        <f t="shared" si="19"/>
        <v xml:space="preserve">Abdutor </v>
      </c>
      <c r="W92" s="11">
        <f t="shared" si="19"/>
        <v>0</v>
      </c>
      <c r="X92" s="12" t="str">
        <f t="shared" si="19"/>
        <v xml:space="preserve">Adutor </v>
      </c>
      <c r="Y92" s="11">
        <f t="shared" si="19"/>
        <v>0</v>
      </c>
      <c r="Z92" s="12" t="str">
        <f t="shared" si="19"/>
        <v>Coxa (Ant)</v>
      </c>
      <c r="AA92" s="11">
        <f t="shared" si="19"/>
        <v>0</v>
      </c>
      <c r="AB92" s="12" t="str">
        <f t="shared" si="19"/>
        <v>Coxa (Pos)</v>
      </c>
      <c r="AC92" s="11">
        <f t="shared" si="19"/>
        <v>0</v>
      </c>
      <c r="AD92" s="12" t="str">
        <f t="shared" si="19"/>
        <v>Perna</v>
      </c>
      <c r="AE92" s="11">
        <f t="shared" si="19"/>
        <v>0</v>
      </c>
      <c r="AF92" s="12" t="str">
        <f t="shared" si="19"/>
        <v>Abdominal</v>
      </c>
      <c r="AG92" s="11">
        <f t="shared" si="19"/>
        <v>0</v>
      </c>
    </row>
    <row r="93" spans="1:33" x14ac:dyDescent="0.25">
      <c r="A93" s="344"/>
      <c r="B93" s="11">
        <f t="shared" si="17"/>
        <v>0</v>
      </c>
      <c r="C93" s="11" t="str">
        <f t="shared" si="18"/>
        <v xml:space="preserve"> </v>
      </c>
      <c r="D93" s="11" t="str">
        <f t="shared" si="19"/>
        <v xml:space="preserve">Trapézio </v>
      </c>
      <c r="E93" s="11">
        <f t="shared" si="19"/>
        <v>0</v>
      </c>
      <c r="F93" s="11" t="str">
        <f t="shared" si="19"/>
        <v>Ombro (Cla/Acr)</v>
      </c>
      <c r="G93" s="11">
        <f t="shared" si="19"/>
        <v>0</v>
      </c>
      <c r="H93" s="12" t="str">
        <f t="shared" si="19"/>
        <v>Ombro (Esp)</v>
      </c>
      <c r="I93" s="11">
        <f t="shared" si="19"/>
        <v>0</v>
      </c>
      <c r="J93" s="12" t="str">
        <f t="shared" si="19"/>
        <v>Costa</v>
      </c>
      <c r="K93" s="11">
        <f t="shared" si="19"/>
        <v>0</v>
      </c>
      <c r="L93" s="12" t="str">
        <f t="shared" si="19"/>
        <v>Peito</v>
      </c>
      <c r="M93" s="11">
        <f t="shared" si="19"/>
        <v>0</v>
      </c>
      <c r="N93" s="12" t="str">
        <f t="shared" si="19"/>
        <v>Bíceps</v>
      </c>
      <c r="O93" s="11">
        <f t="shared" si="19"/>
        <v>0</v>
      </c>
      <c r="P93" s="12" t="str">
        <f t="shared" si="19"/>
        <v>Tríceps</v>
      </c>
      <c r="Q93" s="11">
        <f t="shared" si="19"/>
        <v>0</v>
      </c>
      <c r="R93" s="11" t="str">
        <f t="shared" si="19"/>
        <v>AnteBraço</v>
      </c>
      <c r="S93" s="11">
        <f t="shared" si="19"/>
        <v>0</v>
      </c>
      <c r="T93" s="11" t="str">
        <f t="shared" si="19"/>
        <v xml:space="preserve">Glúteo </v>
      </c>
      <c r="U93" s="11">
        <f t="shared" si="19"/>
        <v>0</v>
      </c>
      <c r="V93" s="12" t="str">
        <f t="shared" si="19"/>
        <v xml:space="preserve">Abdutor </v>
      </c>
      <c r="W93" s="11">
        <f t="shared" si="19"/>
        <v>0</v>
      </c>
      <c r="X93" s="12" t="str">
        <f t="shared" si="19"/>
        <v xml:space="preserve">Adutor </v>
      </c>
      <c r="Y93" s="11">
        <f t="shared" si="19"/>
        <v>0</v>
      </c>
      <c r="Z93" s="12" t="str">
        <f t="shared" si="19"/>
        <v>Coxa (Ant)</v>
      </c>
      <c r="AA93" s="11">
        <f t="shared" si="19"/>
        <v>0</v>
      </c>
      <c r="AB93" s="12" t="str">
        <f t="shared" si="19"/>
        <v>Coxa (Pos)</v>
      </c>
      <c r="AC93" s="11">
        <f t="shared" si="19"/>
        <v>0</v>
      </c>
      <c r="AD93" s="12" t="str">
        <f t="shared" si="19"/>
        <v>Perna</v>
      </c>
      <c r="AE93" s="11">
        <f t="shared" si="19"/>
        <v>0</v>
      </c>
      <c r="AF93" s="12" t="str">
        <f t="shared" si="19"/>
        <v>Abdominal</v>
      </c>
      <c r="AG93" s="11">
        <f t="shared" si="19"/>
        <v>0</v>
      </c>
    </row>
    <row r="94" spans="1:33" x14ac:dyDescent="0.25">
      <c r="A94" s="344"/>
      <c r="B94" s="11">
        <f t="shared" si="17"/>
        <v>0</v>
      </c>
      <c r="C94" s="11" t="str">
        <f t="shared" si="18"/>
        <v xml:space="preserve"> </v>
      </c>
      <c r="D94" s="11" t="str">
        <f t="shared" si="19"/>
        <v xml:space="preserve">Trapézio </v>
      </c>
      <c r="E94" s="11">
        <f t="shared" si="19"/>
        <v>0</v>
      </c>
      <c r="F94" s="11" t="str">
        <f t="shared" si="19"/>
        <v>Ombro (Cla/Acr)</v>
      </c>
      <c r="G94" s="11">
        <f t="shared" si="19"/>
        <v>0</v>
      </c>
      <c r="H94" s="12" t="str">
        <f t="shared" si="19"/>
        <v>Ombro (Esp)</v>
      </c>
      <c r="I94" s="11">
        <f t="shared" si="19"/>
        <v>0</v>
      </c>
      <c r="J94" s="12" t="str">
        <f t="shared" si="19"/>
        <v>Costa</v>
      </c>
      <c r="K94" s="11">
        <f t="shared" si="19"/>
        <v>0</v>
      </c>
      <c r="L94" s="12" t="str">
        <f t="shared" si="19"/>
        <v>Peito</v>
      </c>
      <c r="M94" s="11">
        <f t="shared" si="19"/>
        <v>0</v>
      </c>
      <c r="N94" s="12" t="str">
        <f t="shared" si="19"/>
        <v>Bíceps</v>
      </c>
      <c r="O94" s="11">
        <f t="shared" si="19"/>
        <v>0</v>
      </c>
      <c r="P94" s="12" t="str">
        <f t="shared" si="19"/>
        <v>Tríceps</v>
      </c>
      <c r="Q94" s="11">
        <f t="shared" si="19"/>
        <v>0</v>
      </c>
      <c r="R94" s="11" t="str">
        <f t="shared" si="19"/>
        <v>AnteBraço</v>
      </c>
      <c r="S94" s="11">
        <f t="shared" si="19"/>
        <v>0</v>
      </c>
      <c r="T94" s="11" t="str">
        <f t="shared" si="19"/>
        <v xml:space="preserve">Glúteo </v>
      </c>
      <c r="U94" s="11">
        <f t="shared" si="19"/>
        <v>0</v>
      </c>
      <c r="V94" s="12" t="str">
        <f t="shared" si="19"/>
        <v xml:space="preserve">Abdutor </v>
      </c>
      <c r="W94" s="11">
        <f t="shared" si="19"/>
        <v>0</v>
      </c>
      <c r="X94" s="12" t="str">
        <f t="shared" si="19"/>
        <v xml:space="preserve">Adutor </v>
      </c>
      <c r="Y94" s="11">
        <f t="shared" si="19"/>
        <v>0</v>
      </c>
      <c r="Z94" s="12" t="str">
        <f t="shared" si="19"/>
        <v>Coxa (Ant)</v>
      </c>
      <c r="AA94" s="11">
        <f t="shared" si="19"/>
        <v>0</v>
      </c>
      <c r="AB94" s="12" t="str">
        <f t="shared" si="19"/>
        <v>Coxa (Pos)</v>
      </c>
      <c r="AC94" s="11">
        <f t="shared" si="19"/>
        <v>0</v>
      </c>
      <c r="AD94" s="12" t="str">
        <f t="shared" si="19"/>
        <v>Perna</v>
      </c>
      <c r="AE94" s="11">
        <f t="shared" si="19"/>
        <v>0</v>
      </c>
      <c r="AF94" s="12" t="str">
        <f t="shared" si="19"/>
        <v>Abdominal</v>
      </c>
      <c r="AG94" s="11">
        <f t="shared" si="19"/>
        <v>0</v>
      </c>
    </row>
    <row r="95" spans="1:33" x14ac:dyDescent="0.25">
      <c r="A95" s="344"/>
      <c r="B95" s="11">
        <f t="shared" si="17"/>
        <v>0</v>
      </c>
      <c r="C95" s="11" t="str">
        <f t="shared" si="18"/>
        <v xml:space="preserve"> </v>
      </c>
      <c r="D95" s="11" t="str">
        <f t="shared" si="19"/>
        <v xml:space="preserve">Trapézio </v>
      </c>
      <c r="E95" s="11">
        <f t="shared" si="19"/>
        <v>0</v>
      </c>
      <c r="F95" s="11" t="str">
        <f t="shared" si="19"/>
        <v>Ombro (Cla/Acr)</v>
      </c>
      <c r="G95" s="11">
        <f t="shared" si="19"/>
        <v>0</v>
      </c>
      <c r="H95" s="12" t="str">
        <f t="shared" si="19"/>
        <v>Ombro (Esp)</v>
      </c>
      <c r="I95" s="11">
        <f t="shared" si="19"/>
        <v>0</v>
      </c>
      <c r="J95" s="12" t="str">
        <f t="shared" si="19"/>
        <v>Costa</v>
      </c>
      <c r="K95" s="11">
        <f t="shared" si="19"/>
        <v>0</v>
      </c>
      <c r="L95" s="12" t="str">
        <f t="shared" si="19"/>
        <v>Peito</v>
      </c>
      <c r="M95" s="11">
        <f t="shared" si="19"/>
        <v>0</v>
      </c>
      <c r="N95" s="12" t="str">
        <f t="shared" si="19"/>
        <v>Bíceps</v>
      </c>
      <c r="O95" s="11">
        <f t="shared" si="19"/>
        <v>0</v>
      </c>
      <c r="P95" s="12" t="str">
        <f t="shared" si="19"/>
        <v>Tríceps</v>
      </c>
      <c r="Q95" s="11">
        <f t="shared" si="19"/>
        <v>0</v>
      </c>
      <c r="R95" s="11" t="str">
        <f t="shared" si="19"/>
        <v>AnteBraço</v>
      </c>
      <c r="S95" s="11">
        <f t="shared" si="19"/>
        <v>0</v>
      </c>
      <c r="T95" s="11" t="str">
        <f t="shared" si="19"/>
        <v xml:space="preserve">Glúteo </v>
      </c>
      <c r="U95" s="11">
        <f t="shared" si="19"/>
        <v>0</v>
      </c>
      <c r="V95" s="12" t="str">
        <f t="shared" si="19"/>
        <v xml:space="preserve">Abdutor </v>
      </c>
      <c r="W95" s="11">
        <f t="shared" si="19"/>
        <v>0</v>
      </c>
      <c r="X95" s="12" t="str">
        <f t="shared" si="19"/>
        <v xml:space="preserve">Adutor </v>
      </c>
      <c r="Y95" s="11">
        <f t="shared" si="19"/>
        <v>0</v>
      </c>
      <c r="Z95" s="12" t="str">
        <f t="shared" si="19"/>
        <v>Coxa (Ant)</v>
      </c>
      <c r="AA95" s="11">
        <f t="shared" si="19"/>
        <v>0</v>
      </c>
      <c r="AB95" s="12" t="str">
        <f t="shared" si="19"/>
        <v>Coxa (Pos)</v>
      </c>
      <c r="AC95" s="11">
        <f t="shared" si="19"/>
        <v>0</v>
      </c>
      <c r="AD95" s="12" t="str">
        <f t="shared" si="19"/>
        <v>Perna</v>
      </c>
      <c r="AE95" s="11">
        <f t="shared" si="19"/>
        <v>0</v>
      </c>
      <c r="AF95" s="12" t="str">
        <f t="shared" si="19"/>
        <v>Abdominal</v>
      </c>
      <c r="AG95" s="11">
        <f t="shared" si="19"/>
        <v>0</v>
      </c>
    </row>
    <row r="96" spans="1:33" x14ac:dyDescent="0.25">
      <c r="A96" s="344"/>
      <c r="B96" s="11">
        <f t="shared" si="17"/>
        <v>0</v>
      </c>
      <c r="C96" s="11" t="str">
        <f t="shared" si="18"/>
        <v xml:space="preserve"> </v>
      </c>
      <c r="D96" s="11" t="str">
        <f t="shared" si="19"/>
        <v xml:space="preserve">Trapézio </v>
      </c>
      <c r="E96" s="11">
        <f t="shared" si="19"/>
        <v>0</v>
      </c>
      <c r="F96" s="11" t="str">
        <f t="shared" si="19"/>
        <v>Ombro (Cla/Acr)</v>
      </c>
      <c r="G96" s="11">
        <f t="shared" si="19"/>
        <v>0</v>
      </c>
      <c r="H96" s="12" t="str">
        <f t="shared" si="19"/>
        <v>Ombro (Esp)</v>
      </c>
      <c r="I96" s="11">
        <f t="shared" si="19"/>
        <v>0</v>
      </c>
      <c r="J96" s="12" t="str">
        <f t="shared" si="19"/>
        <v>Costa</v>
      </c>
      <c r="K96" s="11">
        <f t="shared" si="19"/>
        <v>0</v>
      </c>
      <c r="L96" s="12" t="str">
        <f t="shared" si="19"/>
        <v>Peito</v>
      </c>
      <c r="M96" s="11">
        <f t="shared" si="19"/>
        <v>0</v>
      </c>
      <c r="N96" s="12" t="str">
        <f t="shared" si="19"/>
        <v>Bíceps</v>
      </c>
      <c r="O96" s="11">
        <f t="shared" si="19"/>
        <v>0</v>
      </c>
      <c r="P96" s="12" t="str">
        <f t="shared" si="19"/>
        <v>Tríceps</v>
      </c>
      <c r="Q96" s="11">
        <f t="shared" si="19"/>
        <v>0</v>
      </c>
      <c r="R96" s="11" t="str">
        <f t="shared" si="19"/>
        <v>AnteBraço</v>
      </c>
      <c r="S96" s="11">
        <f t="shared" si="19"/>
        <v>0</v>
      </c>
      <c r="T96" s="11" t="str">
        <f t="shared" si="19"/>
        <v xml:space="preserve">Glúteo </v>
      </c>
      <c r="U96" s="11">
        <f t="shared" si="19"/>
        <v>0</v>
      </c>
      <c r="V96" s="12" t="str">
        <f t="shared" si="19"/>
        <v xml:space="preserve">Abdutor </v>
      </c>
      <c r="W96" s="11">
        <f t="shared" si="19"/>
        <v>0</v>
      </c>
      <c r="X96" s="12" t="str">
        <f t="shared" si="19"/>
        <v xml:space="preserve">Adutor </v>
      </c>
      <c r="Y96" s="11">
        <f t="shared" si="19"/>
        <v>0</v>
      </c>
      <c r="Z96" s="12" t="str">
        <f t="shared" si="19"/>
        <v>Coxa (Ant)</v>
      </c>
      <c r="AA96" s="11">
        <f t="shared" si="19"/>
        <v>0</v>
      </c>
      <c r="AB96" s="12" t="str">
        <f t="shared" si="19"/>
        <v>Coxa (Pos)</v>
      </c>
      <c r="AC96" s="11">
        <f t="shared" si="19"/>
        <v>0</v>
      </c>
      <c r="AD96" s="12" t="str">
        <f t="shared" si="19"/>
        <v>Perna</v>
      </c>
      <c r="AE96" s="11">
        <f t="shared" si="19"/>
        <v>0</v>
      </c>
      <c r="AF96" s="12" t="str">
        <f t="shared" si="19"/>
        <v>Abdominal</v>
      </c>
      <c r="AG96" s="11">
        <f t="shared" si="19"/>
        <v>0</v>
      </c>
    </row>
    <row r="97" spans="1:33" x14ac:dyDescent="0.25">
      <c r="A97" s="344"/>
      <c r="B97" s="11">
        <f t="shared" si="17"/>
        <v>0</v>
      </c>
      <c r="C97" s="11" t="str">
        <f t="shared" si="18"/>
        <v xml:space="preserve"> </v>
      </c>
      <c r="D97" s="11" t="str">
        <f t="shared" si="19"/>
        <v xml:space="preserve">Trapézio </v>
      </c>
      <c r="E97" s="11">
        <f t="shared" si="19"/>
        <v>0</v>
      </c>
      <c r="F97" s="11" t="str">
        <f t="shared" si="19"/>
        <v>Ombro (Cla/Acr)</v>
      </c>
      <c r="G97" s="11">
        <f t="shared" si="19"/>
        <v>0</v>
      </c>
      <c r="H97" s="12" t="str">
        <f t="shared" si="19"/>
        <v>Ombro (Esp)</v>
      </c>
      <c r="I97" s="11">
        <f t="shared" si="19"/>
        <v>0</v>
      </c>
      <c r="J97" s="12" t="str">
        <f t="shared" si="19"/>
        <v>Costa</v>
      </c>
      <c r="K97" s="11">
        <f t="shared" si="19"/>
        <v>0</v>
      </c>
      <c r="L97" s="12" t="str">
        <f t="shared" si="19"/>
        <v>Peito</v>
      </c>
      <c r="M97" s="11">
        <f t="shared" si="19"/>
        <v>0</v>
      </c>
      <c r="N97" s="12" t="str">
        <f t="shared" si="19"/>
        <v>Bíceps</v>
      </c>
      <c r="O97" s="11">
        <f t="shared" si="19"/>
        <v>0</v>
      </c>
      <c r="P97" s="12" t="str">
        <f t="shared" si="19"/>
        <v>Tríceps</v>
      </c>
      <c r="Q97" s="11">
        <f t="shared" si="19"/>
        <v>0</v>
      </c>
      <c r="R97" s="11" t="str">
        <f t="shared" si="19"/>
        <v>AnteBraço</v>
      </c>
      <c r="S97" s="11">
        <f t="shared" si="19"/>
        <v>0</v>
      </c>
      <c r="T97" s="11" t="str">
        <f t="shared" si="19"/>
        <v xml:space="preserve">Glúteo </v>
      </c>
      <c r="U97" s="11">
        <f t="shared" si="19"/>
        <v>0</v>
      </c>
      <c r="V97" s="12" t="str">
        <f t="shared" si="19"/>
        <v xml:space="preserve">Abdutor </v>
      </c>
      <c r="W97" s="11">
        <f t="shared" si="19"/>
        <v>0</v>
      </c>
      <c r="X97" s="12" t="str">
        <f t="shared" si="19"/>
        <v xml:space="preserve">Adutor </v>
      </c>
      <c r="Y97" s="11">
        <f t="shared" si="19"/>
        <v>0</v>
      </c>
      <c r="Z97" s="12" t="str">
        <f t="shared" si="19"/>
        <v>Coxa (Ant)</v>
      </c>
      <c r="AA97" s="11">
        <f t="shared" si="19"/>
        <v>0</v>
      </c>
      <c r="AB97" s="12" t="str">
        <f t="shared" si="19"/>
        <v>Coxa (Pos)</v>
      </c>
      <c r="AC97" s="11">
        <f t="shared" si="19"/>
        <v>0</v>
      </c>
      <c r="AD97" s="12" t="str">
        <f t="shared" si="19"/>
        <v>Perna</v>
      </c>
      <c r="AE97" s="11">
        <f t="shared" si="19"/>
        <v>0</v>
      </c>
      <c r="AF97" s="12" t="str">
        <f t="shared" si="19"/>
        <v>Abdominal</v>
      </c>
      <c r="AG97" s="11">
        <f t="shared" si="19"/>
        <v>0</v>
      </c>
    </row>
    <row r="98" spans="1:33" x14ac:dyDescent="0.25">
      <c r="A98" s="344"/>
      <c r="B98" s="11">
        <f t="shared" si="17"/>
        <v>0</v>
      </c>
      <c r="C98" s="11" t="str">
        <f t="shared" si="18"/>
        <v xml:space="preserve"> </v>
      </c>
      <c r="D98" s="11" t="str">
        <f t="shared" si="19"/>
        <v xml:space="preserve">Trapézio </v>
      </c>
      <c r="E98" s="11">
        <f t="shared" si="19"/>
        <v>0</v>
      </c>
      <c r="F98" s="11" t="str">
        <f t="shared" si="19"/>
        <v>Ombro (Cla/Acr)</v>
      </c>
      <c r="G98" s="11">
        <f t="shared" si="19"/>
        <v>0</v>
      </c>
      <c r="H98" s="12" t="str">
        <f t="shared" si="19"/>
        <v>Ombro (Esp)</v>
      </c>
      <c r="I98" s="11">
        <f t="shared" si="19"/>
        <v>0</v>
      </c>
      <c r="J98" s="12" t="str">
        <f t="shared" si="19"/>
        <v>Costa</v>
      </c>
      <c r="K98" s="11">
        <f t="shared" si="19"/>
        <v>0</v>
      </c>
      <c r="L98" s="12" t="str">
        <f t="shared" si="19"/>
        <v>Peito</v>
      </c>
      <c r="M98" s="11">
        <f t="shared" si="19"/>
        <v>0</v>
      </c>
      <c r="N98" s="12" t="str">
        <f t="shared" si="19"/>
        <v>Bíceps</v>
      </c>
      <c r="O98" s="11">
        <f t="shared" si="19"/>
        <v>0</v>
      </c>
      <c r="P98" s="12" t="str">
        <f t="shared" si="19"/>
        <v>Tríceps</v>
      </c>
      <c r="Q98" s="11">
        <f t="shared" si="19"/>
        <v>0</v>
      </c>
      <c r="R98" s="11" t="str">
        <f t="shared" si="19"/>
        <v>AnteBraço</v>
      </c>
      <c r="S98" s="11">
        <f t="shared" si="19"/>
        <v>0</v>
      </c>
      <c r="T98" s="11" t="str">
        <f t="shared" si="19"/>
        <v xml:space="preserve">Glúteo </v>
      </c>
      <c r="U98" s="11">
        <f t="shared" si="19"/>
        <v>0</v>
      </c>
      <c r="V98" s="12" t="str">
        <f t="shared" si="19"/>
        <v xml:space="preserve">Abdutor </v>
      </c>
      <c r="W98" s="11">
        <f t="shared" si="19"/>
        <v>0</v>
      </c>
      <c r="X98" s="12" t="str">
        <f t="shared" si="19"/>
        <v xml:space="preserve">Adutor </v>
      </c>
      <c r="Y98" s="11">
        <f t="shared" si="19"/>
        <v>0</v>
      </c>
      <c r="Z98" s="12" t="str">
        <f t="shared" si="19"/>
        <v>Coxa (Ant)</v>
      </c>
      <c r="AA98" s="11">
        <f t="shared" si="19"/>
        <v>0</v>
      </c>
      <c r="AB98" s="12" t="str">
        <f t="shared" si="19"/>
        <v>Coxa (Pos)</v>
      </c>
      <c r="AC98" s="11">
        <f t="shared" si="19"/>
        <v>0</v>
      </c>
      <c r="AD98" s="12" t="str">
        <f t="shared" si="19"/>
        <v>Perna</v>
      </c>
      <c r="AE98" s="11">
        <f t="shared" si="19"/>
        <v>0</v>
      </c>
      <c r="AF98" s="12" t="str">
        <f t="shared" si="19"/>
        <v>Abdominal</v>
      </c>
      <c r="AG98" s="11">
        <f t="shared" si="19"/>
        <v>0</v>
      </c>
    </row>
    <row r="99" spans="1:33" x14ac:dyDescent="0.25">
      <c r="A99" s="344"/>
      <c r="B99" s="11">
        <f t="shared" si="17"/>
        <v>0</v>
      </c>
      <c r="C99" s="11" t="str">
        <f t="shared" si="18"/>
        <v xml:space="preserve"> </v>
      </c>
      <c r="D99" s="11" t="str">
        <f t="shared" si="19"/>
        <v xml:space="preserve">Trapézio </v>
      </c>
      <c r="E99" s="11">
        <f t="shared" si="19"/>
        <v>0</v>
      </c>
      <c r="F99" s="11" t="str">
        <f t="shared" si="19"/>
        <v>Ombro (Cla/Acr)</v>
      </c>
      <c r="G99" s="11">
        <f t="shared" si="19"/>
        <v>0</v>
      </c>
      <c r="H99" s="12" t="str">
        <f t="shared" si="19"/>
        <v>Ombro (Esp)</v>
      </c>
      <c r="I99" s="11">
        <f t="shared" si="19"/>
        <v>0</v>
      </c>
      <c r="J99" s="12" t="str">
        <f t="shared" si="19"/>
        <v>Costa</v>
      </c>
      <c r="K99" s="11">
        <f t="shared" si="19"/>
        <v>0</v>
      </c>
      <c r="L99" s="12" t="str">
        <f t="shared" si="19"/>
        <v>Peito</v>
      </c>
      <c r="M99" s="11">
        <f t="shared" si="19"/>
        <v>0</v>
      </c>
      <c r="N99" s="12" t="str">
        <f t="shared" si="19"/>
        <v>Bíceps</v>
      </c>
      <c r="O99" s="11">
        <f t="shared" si="19"/>
        <v>0</v>
      </c>
      <c r="P99" s="12" t="str">
        <f t="shared" si="19"/>
        <v>Tríceps</v>
      </c>
      <c r="Q99" s="11">
        <f t="shared" si="19"/>
        <v>0</v>
      </c>
      <c r="R99" s="11" t="str">
        <f t="shared" si="19"/>
        <v>AnteBraço</v>
      </c>
      <c r="S99" s="11">
        <f t="shared" si="19"/>
        <v>0</v>
      </c>
      <c r="T99" s="11" t="str">
        <f t="shared" si="19"/>
        <v xml:space="preserve">Glúteo </v>
      </c>
      <c r="U99" s="11">
        <f t="shared" si="19"/>
        <v>0</v>
      </c>
      <c r="V99" s="12" t="str">
        <f t="shared" si="19"/>
        <v xml:space="preserve">Abdutor </v>
      </c>
      <c r="W99" s="11">
        <f t="shared" si="19"/>
        <v>0</v>
      </c>
      <c r="X99" s="12" t="str">
        <f t="shared" si="19"/>
        <v xml:space="preserve">Adutor </v>
      </c>
      <c r="Y99" s="11">
        <f t="shared" si="19"/>
        <v>0</v>
      </c>
      <c r="Z99" s="12" t="str">
        <f t="shared" si="19"/>
        <v>Coxa (Ant)</v>
      </c>
      <c r="AA99" s="11">
        <f t="shared" si="19"/>
        <v>0</v>
      </c>
      <c r="AB99" s="12" t="str">
        <f t="shared" si="19"/>
        <v>Coxa (Pos)</v>
      </c>
      <c r="AC99" s="11">
        <f t="shared" si="19"/>
        <v>0</v>
      </c>
      <c r="AD99" s="12" t="str">
        <f t="shared" si="19"/>
        <v>Perna</v>
      </c>
      <c r="AE99" s="11">
        <f t="shared" si="19"/>
        <v>0</v>
      </c>
      <c r="AF99" s="12" t="str">
        <f t="shared" si="19"/>
        <v>Abdominal</v>
      </c>
      <c r="AG99" s="11">
        <f t="shared" si="19"/>
        <v>0</v>
      </c>
    </row>
    <row r="100" spans="1:33" x14ac:dyDescent="0.25">
      <c r="A100" s="344"/>
      <c r="B100" s="11">
        <f t="shared" si="17"/>
        <v>0</v>
      </c>
      <c r="C100" s="11" t="str">
        <f t="shared" si="18"/>
        <v xml:space="preserve"> </v>
      </c>
      <c r="D100" s="11" t="str">
        <f t="shared" si="19"/>
        <v xml:space="preserve">Trapézio </v>
      </c>
      <c r="E100" s="11">
        <f t="shared" si="19"/>
        <v>0</v>
      </c>
      <c r="F100" s="11" t="str">
        <f t="shared" si="19"/>
        <v>Ombro (Cla/Acr)</v>
      </c>
      <c r="G100" s="11">
        <f t="shared" si="19"/>
        <v>0</v>
      </c>
      <c r="H100" s="12" t="str">
        <f t="shared" si="19"/>
        <v>Ombro (Esp)</v>
      </c>
      <c r="I100" s="11">
        <f t="shared" si="19"/>
        <v>0</v>
      </c>
      <c r="J100" s="12" t="str">
        <f t="shared" si="19"/>
        <v>Costa</v>
      </c>
      <c r="K100" s="11">
        <f t="shared" si="19"/>
        <v>0</v>
      </c>
      <c r="L100" s="12" t="str">
        <f t="shared" si="19"/>
        <v>Peito</v>
      </c>
      <c r="M100" s="11">
        <f t="shared" si="19"/>
        <v>0</v>
      </c>
      <c r="N100" s="12" t="str">
        <f t="shared" si="19"/>
        <v>Bíceps</v>
      </c>
      <c r="O100" s="11">
        <f t="shared" si="19"/>
        <v>0</v>
      </c>
      <c r="P100" s="12" t="str">
        <f t="shared" si="19"/>
        <v>Tríceps</v>
      </c>
      <c r="Q100" s="11">
        <f t="shared" si="19"/>
        <v>0</v>
      </c>
      <c r="R100" s="11" t="str">
        <f t="shared" si="19"/>
        <v>AnteBraço</v>
      </c>
      <c r="S100" s="11">
        <f t="shared" si="19"/>
        <v>0</v>
      </c>
      <c r="T100" s="11" t="str">
        <f t="shared" si="19"/>
        <v xml:space="preserve">Glúteo </v>
      </c>
      <c r="U100" s="11">
        <f t="shared" si="19"/>
        <v>0</v>
      </c>
      <c r="V100" s="12" t="str">
        <f t="shared" si="19"/>
        <v xml:space="preserve">Abdutor </v>
      </c>
      <c r="W100" s="11">
        <f t="shared" si="19"/>
        <v>0</v>
      </c>
      <c r="X100" s="12" t="str">
        <f t="shared" si="19"/>
        <v xml:space="preserve">Adutor </v>
      </c>
      <c r="Y100" s="11">
        <f t="shared" si="19"/>
        <v>0</v>
      </c>
      <c r="Z100" s="12" t="str">
        <f t="shared" si="19"/>
        <v>Coxa (Ant)</v>
      </c>
      <c r="AA100" s="11">
        <f t="shared" si="19"/>
        <v>0</v>
      </c>
      <c r="AB100" s="12" t="str">
        <f t="shared" si="19"/>
        <v>Coxa (Pos)</v>
      </c>
      <c r="AC100" s="11">
        <f t="shared" si="19"/>
        <v>0</v>
      </c>
      <c r="AD100" s="12" t="str">
        <f t="shared" si="19"/>
        <v>Perna</v>
      </c>
      <c r="AE100" s="11">
        <f t="shared" si="19"/>
        <v>0</v>
      </c>
      <c r="AF100" s="12" t="str">
        <f t="shared" si="19"/>
        <v>Abdominal</v>
      </c>
      <c r="AG100" s="11">
        <f t="shared" si="19"/>
        <v>0</v>
      </c>
    </row>
    <row r="101" spans="1:3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:33" x14ac:dyDescent="0.25">
      <c r="A102" s="11" t="s">
        <v>40</v>
      </c>
      <c r="B102" s="11" t="s">
        <v>41</v>
      </c>
      <c r="C102" s="11"/>
      <c r="D102" s="341" t="str">
        <f>D82</f>
        <v xml:space="preserve">Trapézio </v>
      </c>
      <c r="E102" s="341"/>
      <c r="F102" s="341" t="str">
        <f>F82</f>
        <v>Ombro (Cla/Acr)</v>
      </c>
      <c r="G102" s="341"/>
      <c r="H102" s="341" t="str">
        <f>H82</f>
        <v>Ombro (Esp)</v>
      </c>
      <c r="I102" s="341"/>
      <c r="J102" s="341" t="str">
        <f>J82</f>
        <v>Costa</v>
      </c>
      <c r="K102" s="341"/>
      <c r="L102" s="341" t="str">
        <f>L82</f>
        <v>Peito</v>
      </c>
      <c r="M102" s="341"/>
      <c r="N102" s="341" t="str">
        <f>N82</f>
        <v>Bíceps</v>
      </c>
      <c r="O102" s="341"/>
      <c r="P102" s="341" t="str">
        <f>P82</f>
        <v>Tríceps</v>
      </c>
      <c r="Q102" s="341"/>
      <c r="R102" s="341" t="str">
        <f>R82</f>
        <v>AnteBraço</v>
      </c>
      <c r="S102" s="341"/>
      <c r="T102" s="341" t="str">
        <f>T82</f>
        <v xml:space="preserve">Glúteo </v>
      </c>
      <c r="U102" s="341"/>
      <c r="V102" s="341" t="str">
        <f>V82</f>
        <v xml:space="preserve">Abdutor </v>
      </c>
      <c r="W102" s="341"/>
      <c r="X102" s="341" t="str">
        <f>X82</f>
        <v xml:space="preserve">Adutor </v>
      </c>
      <c r="Y102" s="341"/>
      <c r="Z102" s="341" t="str">
        <f>Z82</f>
        <v>Coxa (Ant)</v>
      </c>
      <c r="AA102" s="341"/>
      <c r="AB102" s="341" t="str">
        <f>AB82</f>
        <v>Coxa (Pos)</v>
      </c>
      <c r="AC102" s="341"/>
      <c r="AD102" s="341" t="str">
        <f>AD82</f>
        <v>Perna</v>
      </c>
      <c r="AE102" s="341"/>
      <c r="AF102" s="341" t="str">
        <f>AF82</f>
        <v>Abdominal</v>
      </c>
      <c r="AG102" s="341"/>
    </row>
    <row r="103" spans="1:33" x14ac:dyDescent="0.25">
      <c r="A103" s="11"/>
      <c r="B103" s="343">
        <f>Planilha!D260</f>
        <v>0</v>
      </c>
      <c r="C103" s="343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</row>
    <row r="104" spans="1:33" x14ac:dyDescent="0.25">
      <c r="A104" s="344">
        <v>6</v>
      </c>
      <c r="B104" s="11">
        <f>B103</f>
        <v>0</v>
      </c>
      <c r="C104" s="11" t="str">
        <f>IF(AND(B104=D104),E104,IF(AND(B104=F104),G104,IF(AND(B104=H104),I104,IF(AND(B104=J104),K104,IF(AND(B104=L104),M104,IF(AND(B104=N104),O104,IF(AND(B104=P104),Q104,IF(AND(B104=R104),S104,IF(AND(B104=T104),U104,IF(AND(B104=V104),W104,IF(AND(B104=X104),Y104,IF(AND(B104=Z104),AA104,IF(AND(B104=AB104),AC104,IF(AND(B104=AD104),AE104,IF(AND(B104=AF104),AG104," ")))))))))))))))</f>
        <v xml:space="preserve"> </v>
      </c>
      <c r="D104" s="11" t="str">
        <f t="shared" ref="D104:AG112" si="20">D84</f>
        <v xml:space="preserve">Trapézio </v>
      </c>
      <c r="E104" s="11" t="str">
        <f t="shared" si="20"/>
        <v>Elevação de ombros</v>
      </c>
      <c r="F104" s="11" t="str">
        <f t="shared" si="20"/>
        <v>Ombro (Cla/Acr)</v>
      </c>
      <c r="G104" s="11" t="str">
        <f t="shared" si="20"/>
        <v>Desenvolvimento</v>
      </c>
      <c r="H104" s="12" t="str">
        <f t="shared" si="20"/>
        <v>Ombro (Esp)</v>
      </c>
      <c r="I104" s="11" t="str">
        <f t="shared" si="20"/>
        <v>Voador inv.</v>
      </c>
      <c r="J104" s="12" t="str">
        <f t="shared" si="20"/>
        <v>Costa</v>
      </c>
      <c r="K104" s="11" t="str">
        <f t="shared" si="20"/>
        <v>Puxada à frente</v>
      </c>
      <c r="L104" s="12" t="str">
        <f t="shared" si="20"/>
        <v>Peito</v>
      </c>
      <c r="M104" s="11" t="str">
        <f t="shared" si="20"/>
        <v>Supino</v>
      </c>
      <c r="N104" s="12" t="str">
        <f t="shared" si="20"/>
        <v>Bíceps</v>
      </c>
      <c r="O104" s="11" t="str">
        <f t="shared" si="20"/>
        <v>Rosca direta</v>
      </c>
      <c r="P104" s="12" t="str">
        <f t="shared" si="20"/>
        <v>Tríceps</v>
      </c>
      <c r="Q104" s="11" t="str">
        <f t="shared" si="20"/>
        <v>Rosca testa</v>
      </c>
      <c r="R104" s="11" t="str">
        <f t="shared" si="20"/>
        <v>AnteBraço</v>
      </c>
      <c r="S104" s="11" t="str">
        <f t="shared" si="20"/>
        <v>Rosca punho</v>
      </c>
      <c r="T104" s="11" t="str">
        <f t="shared" si="20"/>
        <v xml:space="preserve">Glúteo </v>
      </c>
      <c r="U104" s="11" t="str">
        <f t="shared" si="20"/>
        <v>Glúteo em pé</v>
      </c>
      <c r="V104" s="12" t="str">
        <f t="shared" si="20"/>
        <v xml:space="preserve">Abdutor </v>
      </c>
      <c r="W104" s="11" t="str">
        <f t="shared" si="20"/>
        <v>Abdutor maq.</v>
      </c>
      <c r="X104" s="12" t="str">
        <f t="shared" si="20"/>
        <v xml:space="preserve">Adutor </v>
      </c>
      <c r="Y104" s="11" t="str">
        <f t="shared" si="20"/>
        <v>Adutor maq</v>
      </c>
      <c r="Z104" s="12" t="str">
        <f t="shared" si="20"/>
        <v>Coxa (Ant)</v>
      </c>
      <c r="AA104" s="11" t="str">
        <f t="shared" si="20"/>
        <v>Agachamento</v>
      </c>
      <c r="AB104" s="12" t="str">
        <f t="shared" si="20"/>
        <v>Coxa (Pos)</v>
      </c>
      <c r="AC104" s="11" t="str">
        <f t="shared" si="20"/>
        <v>Stiff</v>
      </c>
      <c r="AD104" s="12" t="str">
        <f t="shared" si="20"/>
        <v>Perna</v>
      </c>
      <c r="AE104" s="11" t="str">
        <f t="shared" si="20"/>
        <v>Gêmeos em pé</v>
      </c>
      <c r="AF104" s="12" t="str">
        <f t="shared" si="20"/>
        <v>Abdominal</v>
      </c>
      <c r="AG104" s="11" t="str">
        <f t="shared" si="20"/>
        <v>Elevação de pernas</v>
      </c>
    </row>
    <row r="105" spans="1:33" x14ac:dyDescent="0.25">
      <c r="A105" s="344"/>
      <c r="B105" s="11">
        <f t="shared" ref="B105:B120" si="21">B104</f>
        <v>0</v>
      </c>
      <c r="C105" s="11" t="str">
        <f t="shared" ref="C105:C120" si="22">IF(AND(B105=D105),E105,IF(AND(B105=F105),G105,IF(AND(B105=H105),I105,IF(AND(B105=J105),K105,IF(AND(B105=L105),M105,IF(AND(B105=N105),O105,IF(AND(B105=P105),Q105,IF(AND(B105=R105),S105,IF(AND(B105=T105),U105,IF(AND(B105=V105),W105,IF(AND(B105=X105),Y105,IF(AND(B105=Z105),AA105,IF(AND(B105=AB105),AC105,IF(AND(B105=AD105),AE105,IF(AND(B105=AF105),AG105," ")))))))))))))))</f>
        <v xml:space="preserve"> </v>
      </c>
      <c r="D105" s="11" t="str">
        <f t="shared" si="20"/>
        <v xml:space="preserve">Trapézio </v>
      </c>
      <c r="E105" s="11" t="str">
        <f t="shared" si="20"/>
        <v>Remada alta</v>
      </c>
      <c r="F105" s="11" t="str">
        <f t="shared" si="20"/>
        <v>Ombro (Cla/Acr)</v>
      </c>
      <c r="G105" s="11" t="str">
        <f t="shared" si="20"/>
        <v>Levantamento lateral</v>
      </c>
      <c r="H105" s="12" t="str">
        <f t="shared" si="20"/>
        <v>Ombro (Esp)</v>
      </c>
      <c r="I105" s="11" t="str">
        <f t="shared" si="20"/>
        <v>Crucifixo inv.</v>
      </c>
      <c r="J105" s="12" t="str">
        <f t="shared" si="20"/>
        <v>Costa</v>
      </c>
      <c r="K105" s="11" t="str">
        <f t="shared" si="20"/>
        <v>Remada sentada</v>
      </c>
      <c r="L105" s="12" t="str">
        <f t="shared" si="20"/>
        <v>Peito</v>
      </c>
      <c r="M105" s="11" t="str">
        <f t="shared" si="20"/>
        <v>Supino inclinado</v>
      </c>
      <c r="N105" s="12" t="str">
        <f t="shared" si="20"/>
        <v>Bíceps</v>
      </c>
      <c r="O105" s="11" t="str">
        <f t="shared" si="20"/>
        <v>Rosca alternada</v>
      </c>
      <c r="P105" s="12" t="str">
        <f t="shared" si="20"/>
        <v>Tríceps</v>
      </c>
      <c r="Q105" s="11" t="str">
        <f t="shared" si="20"/>
        <v>Rosca francesa</v>
      </c>
      <c r="R105" s="11" t="str">
        <f t="shared" si="20"/>
        <v>AnteBraço</v>
      </c>
      <c r="S105" s="11" t="str">
        <f t="shared" si="20"/>
        <v>Rosca punho inv.</v>
      </c>
      <c r="T105" s="11" t="str">
        <f t="shared" si="20"/>
        <v xml:space="preserve">Glúteo </v>
      </c>
      <c r="U105" s="11" t="str">
        <f t="shared" si="20"/>
        <v>Glúteo 4 apoios</v>
      </c>
      <c r="V105" s="12" t="str">
        <f t="shared" si="20"/>
        <v xml:space="preserve">Abdutor </v>
      </c>
      <c r="W105" s="11" t="str">
        <f t="shared" si="20"/>
        <v>Abdutor apo.</v>
      </c>
      <c r="X105" s="12" t="str">
        <f t="shared" si="20"/>
        <v xml:space="preserve">Adutor </v>
      </c>
      <c r="Y105" s="11" t="str">
        <f t="shared" si="20"/>
        <v>Adutor apo.</v>
      </c>
      <c r="Z105" s="12" t="str">
        <f t="shared" si="20"/>
        <v>Coxa (Ant)</v>
      </c>
      <c r="AA105" s="11" t="str">
        <f t="shared" si="20"/>
        <v>Agachamento hack</v>
      </c>
      <c r="AB105" s="12" t="str">
        <f t="shared" si="20"/>
        <v>Coxa (Pos)</v>
      </c>
      <c r="AC105" s="11" t="str">
        <f t="shared" si="20"/>
        <v>Flexão de perna</v>
      </c>
      <c r="AD105" s="12" t="str">
        <f t="shared" si="20"/>
        <v>Perna</v>
      </c>
      <c r="AE105" s="11" t="str">
        <f t="shared" si="20"/>
        <v>Gêmeos sentado</v>
      </c>
      <c r="AF105" s="12" t="str">
        <f t="shared" si="20"/>
        <v>Abdominal</v>
      </c>
      <c r="AG105" s="11" t="str">
        <f t="shared" si="20"/>
        <v>Supra-abdominal</v>
      </c>
    </row>
    <row r="106" spans="1:33" x14ac:dyDescent="0.25">
      <c r="A106" s="344"/>
      <c r="B106" s="11">
        <f t="shared" si="21"/>
        <v>0</v>
      </c>
      <c r="C106" s="11" t="str">
        <f t="shared" si="22"/>
        <v xml:space="preserve"> </v>
      </c>
      <c r="D106" s="11" t="str">
        <f t="shared" si="20"/>
        <v xml:space="preserve">Trapézio </v>
      </c>
      <c r="E106" s="11">
        <f t="shared" si="20"/>
        <v>0</v>
      </c>
      <c r="F106" s="11" t="str">
        <f t="shared" si="20"/>
        <v>Ombro (Cla/Acr)</v>
      </c>
      <c r="G106" s="11" t="str">
        <f t="shared" si="20"/>
        <v>Elevação frontal</v>
      </c>
      <c r="H106" s="12" t="str">
        <f t="shared" si="20"/>
        <v>Ombro (Esp)</v>
      </c>
      <c r="I106" s="11">
        <f t="shared" si="20"/>
        <v>0</v>
      </c>
      <c r="J106" s="12" t="str">
        <f t="shared" si="20"/>
        <v>Costa</v>
      </c>
      <c r="K106" s="11" t="str">
        <f t="shared" si="20"/>
        <v>Remada unilteral</v>
      </c>
      <c r="L106" s="12" t="str">
        <f t="shared" si="20"/>
        <v>Peito</v>
      </c>
      <c r="M106" s="11" t="str">
        <f t="shared" si="20"/>
        <v>Supino declinado</v>
      </c>
      <c r="N106" s="12" t="str">
        <f t="shared" si="20"/>
        <v>Bíceps</v>
      </c>
      <c r="O106" s="11" t="str">
        <f t="shared" si="20"/>
        <v>Rosca concentrada</v>
      </c>
      <c r="P106" s="12" t="str">
        <f t="shared" si="20"/>
        <v>Tríceps</v>
      </c>
      <c r="Q106" s="11" t="str">
        <f t="shared" si="20"/>
        <v>Extensão de cotovelo (cabo)</v>
      </c>
      <c r="R106" s="11" t="str">
        <f t="shared" si="20"/>
        <v>AnteBraço</v>
      </c>
      <c r="S106" s="11" t="str">
        <f t="shared" si="20"/>
        <v>Rosca direta peg. pro.</v>
      </c>
      <c r="T106" s="11" t="str">
        <f t="shared" si="20"/>
        <v xml:space="preserve">Glúteo </v>
      </c>
      <c r="U106" s="11">
        <f t="shared" si="20"/>
        <v>0</v>
      </c>
      <c r="V106" s="12" t="str">
        <f t="shared" si="20"/>
        <v xml:space="preserve">Abdutor </v>
      </c>
      <c r="W106" s="11" t="str">
        <f t="shared" si="20"/>
        <v>Abdutor cabo</v>
      </c>
      <c r="X106" s="12" t="str">
        <f t="shared" si="20"/>
        <v xml:space="preserve">Adutor </v>
      </c>
      <c r="Y106" s="11" t="str">
        <f t="shared" si="20"/>
        <v>Adutor cabo</v>
      </c>
      <c r="Z106" s="12" t="str">
        <f t="shared" si="20"/>
        <v>Coxa (Ant)</v>
      </c>
      <c r="AA106" s="11" t="str">
        <f t="shared" si="20"/>
        <v>Extensão de perna</v>
      </c>
      <c r="AB106" s="12" t="str">
        <f t="shared" si="20"/>
        <v>Coxa (Pos)</v>
      </c>
      <c r="AC106" s="11" t="str">
        <f t="shared" si="20"/>
        <v>Flexora em pé</v>
      </c>
      <c r="AD106" s="12" t="str">
        <f t="shared" si="20"/>
        <v>Perna</v>
      </c>
      <c r="AE106" s="11" t="str">
        <f t="shared" si="20"/>
        <v>Burrinho maq.</v>
      </c>
      <c r="AF106" s="12" t="str">
        <f t="shared" si="20"/>
        <v>Abdominal</v>
      </c>
      <c r="AG106" s="11" t="str">
        <f t="shared" si="20"/>
        <v>Flexão lateral</v>
      </c>
    </row>
    <row r="107" spans="1:33" x14ac:dyDescent="0.25">
      <c r="A107" s="344"/>
      <c r="B107" s="11">
        <f t="shared" si="21"/>
        <v>0</v>
      </c>
      <c r="C107" s="11" t="str">
        <f t="shared" si="22"/>
        <v xml:space="preserve"> </v>
      </c>
      <c r="D107" s="11" t="str">
        <f t="shared" si="20"/>
        <v xml:space="preserve">Trapézio </v>
      </c>
      <c r="E107" s="11">
        <f t="shared" si="20"/>
        <v>0</v>
      </c>
      <c r="F107" s="11" t="str">
        <f t="shared" si="20"/>
        <v>Ombro (Cla/Acr)</v>
      </c>
      <c r="G107" s="11">
        <f t="shared" si="20"/>
        <v>0</v>
      </c>
      <c r="H107" s="12" t="str">
        <f t="shared" si="20"/>
        <v>Ombro (Esp)</v>
      </c>
      <c r="I107" s="11">
        <f t="shared" si="20"/>
        <v>0</v>
      </c>
      <c r="J107" s="12" t="str">
        <f t="shared" si="20"/>
        <v>Costa</v>
      </c>
      <c r="K107" s="11" t="str">
        <f t="shared" si="20"/>
        <v>Remada curvada</v>
      </c>
      <c r="L107" s="12" t="str">
        <f t="shared" si="20"/>
        <v>Peito</v>
      </c>
      <c r="M107" s="11" t="str">
        <f t="shared" si="20"/>
        <v>Crucifixo</v>
      </c>
      <c r="N107" s="12" t="str">
        <f t="shared" si="20"/>
        <v>Bíceps</v>
      </c>
      <c r="O107" s="11" t="str">
        <f t="shared" si="20"/>
        <v>Rosca scott</v>
      </c>
      <c r="P107" s="12" t="str">
        <f t="shared" si="20"/>
        <v>Tríceps</v>
      </c>
      <c r="Q107" s="11">
        <f t="shared" si="20"/>
        <v>0</v>
      </c>
      <c r="R107" s="11" t="str">
        <f t="shared" si="20"/>
        <v>AnteBraço</v>
      </c>
      <c r="S107" s="11" t="str">
        <f t="shared" si="20"/>
        <v>Extensão de cotovelo</v>
      </c>
      <c r="T107" s="11" t="str">
        <f t="shared" si="20"/>
        <v xml:space="preserve">Glúteo </v>
      </c>
      <c r="U107" s="11">
        <f t="shared" si="20"/>
        <v>0</v>
      </c>
      <c r="V107" s="12" t="str">
        <f t="shared" si="20"/>
        <v xml:space="preserve">Abdutor </v>
      </c>
      <c r="W107" s="11">
        <f t="shared" si="20"/>
        <v>0</v>
      </c>
      <c r="X107" s="12" t="str">
        <f t="shared" si="20"/>
        <v xml:space="preserve">Adutor </v>
      </c>
      <c r="Y107" s="11">
        <f t="shared" si="20"/>
        <v>0</v>
      </c>
      <c r="Z107" s="12" t="str">
        <f t="shared" si="20"/>
        <v>Coxa (Ant)</v>
      </c>
      <c r="AA107" s="11" t="str">
        <f t="shared" si="20"/>
        <v>Leg press</v>
      </c>
      <c r="AB107" s="12" t="str">
        <f t="shared" si="20"/>
        <v>Coxa (Pos)</v>
      </c>
      <c r="AC107" s="11" t="str">
        <f t="shared" si="20"/>
        <v>Flexora sentado</v>
      </c>
      <c r="AD107" s="12" t="str">
        <f t="shared" si="20"/>
        <v>Perna</v>
      </c>
      <c r="AE107" s="11" t="str">
        <f t="shared" si="20"/>
        <v>Tibial</v>
      </c>
      <c r="AF107" s="12" t="str">
        <f t="shared" si="20"/>
        <v>Abdominal</v>
      </c>
      <c r="AG107" s="11">
        <f t="shared" si="20"/>
        <v>0</v>
      </c>
    </row>
    <row r="108" spans="1:33" x14ac:dyDescent="0.25">
      <c r="A108" s="344"/>
      <c r="B108" s="11">
        <f t="shared" si="21"/>
        <v>0</v>
      </c>
      <c r="C108" s="11" t="str">
        <f t="shared" si="22"/>
        <v xml:space="preserve"> </v>
      </c>
      <c r="D108" s="11" t="str">
        <f t="shared" si="20"/>
        <v xml:space="preserve">Trapézio </v>
      </c>
      <c r="E108" s="11">
        <f t="shared" si="20"/>
        <v>0</v>
      </c>
      <c r="F108" s="11" t="str">
        <f t="shared" si="20"/>
        <v>Ombro (Cla/Acr)</v>
      </c>
      <c r="G108" s="11">
        <f t="shared" si="20"/>
        <v>0</v>
      </c>
      <c r="H108" s="12" t="str">
        <f t="shared" si="20"/>
        <v>Ombro (Esp)</v>
      </c>
      <c r="I108" s="11">
        <f t="shared" si="20"/>
        <v>0</v>
      </c>
      <c r="J108" s="12" t="str">
        <f t="shared" si="20"/>
        <v>Costa</v>
      </c>
      <c r="K108" s="11" t="str">
        <f t="shared" si="20"/>
        <v>Levantamento terra</v>
      </c>
      <c r="L108" s="12" t="str">
        <f t="shared" si="20"/>
        <v>Peito</v>
      </c>
      <c r="M108" s="11" t="str">
        <f t="shared" si="20"/>
        <v>Cross over</v>
      </c>
      <c r="N108" s="12" t="str">
        <f t="shared" si="20"/>
        <v>Bíceps</v>
      </c>
      <c r="O108" s="11">
        <f t="shared" si="20"/>
        <v>0</v>
      </c>
      <c r="P108" s="12" t="str">
        <f t="shared" si="20"/>
        <v>Tríceps</v>
      </c>
      <c r="Q108" s="11">
        <f t="shared" si="20"/>
        <v>0</v>
      </c>
      <c r="R108" s="11" t="str">
        <f t="shared" si="20"/>
        <v>AnteBraço</v>
      </c>
      <c r="S108" s="11" t="str">
        <f t="shared" si="20"/>
        <v>Extensão cot. uni.</v>
      </c>
      <c r="T108" s="11" t="str">
        <f t="shared" si="20"/>
        <v xml:space="preserve">Glúteo </v>
      </c>
      <c r="U108" s="11">
        <f t="shared" si="20"/>
        <v>0</v>
      </c>
      <c r="V108" s="12" t="str">
        <f t="shared" si="20"/>
        <v xml:space="preserve">Abdutor </v>
      </c>
      <c r="W108" s="11">
        <f t="shared" si="20"/>
        <v>0</v>
      </c>
      <c r="X108" s="12" t="str">
        <f t="shared" si="20"/>
        <v xml:space="preserve">Adutor </v>
      </c>
      <c r="Y108" s="11">
        <f t="shared" si="20"/>
        <v>0</v>
      </c>
      <c r="Z108" s="12" t="str">
        <f t="shared" si="20"/>
        <v>Coxa (Ant)</v>
      </c>
      <c r="AA108" s="11" t="str">
        <f t="shared" si="20"/>
        <v>Avanço</v>
      </c>
      <c r="AB108" s="12" t="str">
        <f t="shared" si="20"/>
        <v>Coxa (Pos)</v>
      </c>
      <c r="AC108" s="11">
        <f t="shared" si="20"/>
        <v>0</v>
      </c>
      <c r="AD108" s="12" t="str">
        <f t="shared" si="20"/>
        <v>Perna</v>
      </c>
      <c r="AE108" s="11">
        <f t="shared" si="20"/>
        <v>0</v>
      </c>
      <c r="AF108" s="12" t="str">
        <f t="shared" si="20"/>
        <v>Abdominal</v>
      </c>
      <c r="AG108" s="11">
        <f t="shared" si="20"/>
        <v>0</v>
      </c>
    </row>
    <row r="109" spans="1:33" x14ac:dyDescent="0.25">
      <c r="A109" s="344"/>
      <c r="B109" s="11">
        <f t="shared" si="21"/>
        <v>0</v>
      </c>
      <c r="C109" s="11" t="str">
        <f t="shared" si="22"/>
        <v xml:space="preserve"> </v>
      </c>
      <c r="D109" s="11" t="str">
        <f t="shared" si="20"/>
        <v xml:space="preserve">Trapézio </v>
      </c>
      <c r="E109" s="11">
        <f t="shared" si="20"/>
        <v>0</v>
      </c>
      <c r="F109" s="11" t="str">
        <f t="shared" si="20"/>
        <v>Ombro (Cla/Acr)</v>
      </c>
      <c r="G109" s="11">
        <f t="shared" si="20"/>
        <v>0</v>
      </c>
      <c r="H109" s="12" t="str">
        <f t="shared" si="20"/>
        <v>Ombro (Esp)</v>
      </c>
      <c r="I109" s="11">
        <f t="shared" si="20"/>
        <v>0</v>
      </c>
      <c r="J109" s="12" t="str">
        <f t="shared" si="20"/>
        <v>Costa</v>
      </c>
      <c r="K109" s="11" t="str">
        <f t="shared" si="20"/>
        <v>Hiperextensão</v>
      </c>
      <c r="L109" s="12" t="str">
        <f t="shared" si="20"/>
        <v>Peito</v>
      </c>
      <c r="M109" s="11" t="str">
        <f t="shared" si="20"/>
        <v>Voador</v>
      </c>
      <c r="N109" s="12" t="str">
        <f t="shared" si="20"/>
        <v>Bíceps</v>
      </c>
      <c r="O109" s="11">
        <f t="shared" si="20"/>
        <v>0</v>
      </c>
      <c r="P109" s="12" t="str">
        <f t="shared" si="20"/>
        <v>Tríceps</v>
      </c>
      <c r="Q109" s="11">
        <f t="shared" si="20"/>
        <v>0</v>
      </c>
      <c r="R109" s="11" t="str">
        <f t="shared" si="20"/>
        <v>AnteBraço</v>
      </c>
      <c r="S109" s="11" t="str">
        <f t="shared" si="20"/>
        <v>Tríceps uni. Curvado</v>
      </c>
      <c r="T109" s="11" t="str">
        <f t="shared" si="20"/>
        <v xml:space="preserve">Glúteo </v>
      </c>
      <c r="U109" s="11">
        <f t="shared" si="20"/>
        <v>0</v>
      </c>
      <c r="V109" s="12" t="str">
        <f t="shared" si="20"/>
        <v xml:space="preserve">Abdutor </v>
      </c>
      <c r="W109" s="11">
        <f t="shared" si="20"/>
        <v>0</v>
      </c>
      <c r="X109" s="12" t="str">
        <f t="shared" si="20"/>
        <v xml:space="preserve">Adutor </v>
      </c>
      <c r="Y109" s="11">
        <f t="shared" si="20"/>
        <v>0</v>
      </c>
      <c r="Z109" s="12" t="str">
        <f t="shared" si="20"/>
        <v>Coxa (Ant)</v>
      </c>
      <c r="AA109" s="11">
        <f t="shared" si="20"/>
        <v>0</v>
      </c>
      <c r="AB109" s="12" t="str">
        <f t="shared" si="20"/>
        <v>Coxa (Pos)</v>
      </c>
      <c r="AC109" s="11">
        <f t="shared" si="20"/>
        <v>0</v>
      </c>
      <c r="AD109" s="12" t="str">
        <f t="shared" si="20"/>
        <v>Perna</v>
      </c>
      <c r="AE109" s="11">
        <f t="shared" si="20"/>
        <v>0</v>
      </c>
      <c r="AF109" s="12" t="str">
        <f t="shared" si="20"/>
        <v>Abdominal</v>
      </c>
      <c r="AG109" s="11">
        <f t="shared" si="20"/>
        <v>0</v>
      </c>
    </row>
    <row r="110" spans="1:33" x14ac:dyDescent="0.25">
      <c r="A110" s="344"/>
      <c r="B110" s="11">
        <f t="shared" si="21"/>
        <v>0</v>
      </c>
      <c r="C110" s="11" t="str">
        <f t="shared" si="22"/>
        <v xml:space="preserve"> </v>
      </c>
      <c r="D110" s="11" t="str">
        <f t="shared" si="20"/>
        <v xml:space="preserve">Trapézio </v>
      </c>
      <c r="E110" s="11">
        <f t="shared" si="20"/>
        <v>0</v>
      </c>
      <c r="F110" s="11" t="str">
        <f t="shared" si="20"/>
        <v>Ombro (Cla/Acr)</v>
      </c>
      <c r="G110" s="11">
        <f t="shared" si="20"/>
        <v>0</v>
      </c>
      <c r="H110" s="12" t="str">
        <f t="shared" si="20"/>
        <v>Ombro (Esp)</v>
      </c>
      <c r="I110" s="11">
        <f t="shared" si="20"/>
        <v>0</v>
      </c>
      <c r="J110" s="12" t="str">
        <f t="shared" si="20"/>
        <v>Costa</v>
      </c>
      <c r="K110" s="11">
        <f t="shared" si="20"/>
        <v>0</v>
      </c>
      <c r="L110" s="12" t="str">
        <f t="shared" si="20"/>
        <v>Peito</v>
      </c>
      <c r="M110" s="11" t="str">
        <f t="shared" si="20"/>
        <v>Paralelas</v>
      </c>
      <c r="N110" s="12" t="str">
        <f t="shared" si="20"/>
        <v>Bíceps</v>
      </c>
      <c r="O110" s="11">
        <f t="shared" si="20"/>
        <v>0</v>
      </c>
      <c r="P110" s="12" t="str">
        <f t="shared" si="20"/>
        <v>Tríceps</v>
      </c>
      <c r="Q110" s="11">
        <f t="shared" si="20"/>
        <v>0</v>
      </c>
      <c r="R110" s="11" t="str">
        <f t="shared" si="20"/>
        <v>AnteBraço</v>
      </c>
      <c r="S110" s="11">
        <f t="shared" si="20"/>
        <v>0</v>
      </c>
      <c r="T110" s="11" t="str">
        <f t="shared" si="20"/>
        <v xml:space="preserve">Glúteo </v>
      </c>
      <c r="U110" s="11">
        <f t="shared" si="20"/>
        <v>0</v>
      </c>
      <c r="V110" s="12" t="str">
        <f t="shared" si="20"/>
        <v xml:space="preserve">Abdutor </v>
      </c>
      <c r="W110" s="11">
        <f t="shared" si="20"/>
        <v>0</v>
      </c>
      <c r="X110" s="12" t="str">
        <f t="shared" si="20"/>
        <v xml:space="preserve">Adutor </v>
      </c>
      <c r="Y110" s="11">
        <f t="shared" si="20"/>
        <v>0</v>
      </c>
      <c r="Z110" s="12" t="str">
        <f t="shared" si="20"/>
        <v>Coxa (Ant)</v>
      </c>
      <c r="AA110" s="11">
        <f t="shared" si="20"/>
        <v>0</v>
      </c>
      <c r="AB110" s="12" t="str">
        <f t="shared" si="20"/>
        <v>Coxa (Pos)</v>
      </c>
      <c r="AC110" s="11">
        <f t="shared" si="20"/>
        <v>0</v>
      </c>
      <c r="AD110" s="12" t="str">
        <f t="shared" si="20"/>
        <v>Perna</v>
      </c>
      <c r="AE110" s="11">
        <f t="shared" si="20"/>
        <v>0</v>
      </c>
      <c r="AF110" s="12" t="str">
        <f t="shared" si="20"/>
        <v>Abdominal</v>
      </c>
      <c r="AG110" s="11">
        <f t="shared" si="20"/>
        <v>0</v>
      </c>
    </row>
    <row r="111" spans="1:33" x14ac:dyDescent="0.25">
      <c r="A111" s="344"/>
      <c r="B111" s="11">
        <f t="shared" si="21"/>
        <v>0</v>
      </c>
      <c r="C111" s="11" t="str">
        <f t="shared" si="22"/>
        <v xml:space="preserve"> </v>
      </c>
      <c r="D111" s="11" t="str">
        <f t="shared" si="20"/>
        <v xml:space="preserve">Trapézio </v>
      </c>
      <c r="E111" s="11">
        <f t="shared" si="20"/>
        <v>0</v>
      </c>
      <c r="F111" s="11" t="str">
        <f t="shared" si="20"/>
        <v>Ombro (Cla/Acr)</v>
      </c>
      <c r="G111" s="11">
        <f t="shared" si="20"/>
        <v>0</v>
      </c>
      <c r="H111" s="12" t="str">
        <f t="shared" si="20"/>
        <v>Ombro (Esp)</v>
      </c>
      <c r="I111" s="11">
        <f t="shared" si="20"/>
        <v>0</v>
      </c>
      <c r="J111" s="12" t="str">
        <f t="shared" si="20"/>
        <v>Costa</v>
      </c>
      <c r="K111" s="11">
        <f t="shared" si="20"/>
        <v>0</v>
      </c>
      <c r="L111" s="12" t="str">
        <f t="shared" si="20"/>
        <v>Peito</v>
      </c>
      <c r="M111" s="11">
        <f t="shared" si="20"/>
        <v>0</v>
      </c>
      <c r="N111" s="12" t="str">
        <f t="shared" si="20"/>
        <v>Bíceps</v>
      </c>
      <c r="O111" s="11">
        <f t="shared" si="20"/>
        <v>0</v>
      </c>
      <c r="P111" s="12" t="str">
        <f t="shared" si="20"/>
        <v>Tríceps</v>
      </c>
      <c r="Q111" s="11">
        <f t="shared" si="20"/>
        <v>0</v>
      </c>
      <c r="R111" s="11" t="str">
        <f t="shared" si="20"/>
        <v>AnteBraço</v>
      </c>
      <c r="S111" s="11">
        <f t="shared" si="20"/>
        <v>0</v>
      </c>
      <c r="T111" s="11" t="str">
        <f t="shared" si="20"/>
        <v xml:space="preserve">Glúteo </v>
      </c>
      <c r="U111" s="11">
        <f t="shared" si="20"/>
        <v>0</v>
      </c>
      <c r="V111" s="12" t="str">
        <f t="shared" si="20"/>
        <v xml:space="preserve">Abdutor </v>
      </c>
      <c r="W111" s="11">
        <f t="shared" si="20"/>
        <v>0</v>
      </c>
      <c r="X111" s="12" t="str">
        <f t="shared" si="20"/>
        <v xml:space="preserve">Adutor </v>
      </c>
      <c r="Y111" s="11">
        <f t="shared" si="20"/>
        <v>0</v>
      </c>
      <c r="Z111" s="12" t="str">
        <f t="shared" si="20"/>
        <v>Coxa (Ant)</v>
      </c>
      <c r="AA111" s="11">
        <f t="shared" si="20"/>
        <v>0</v>
      </c>
      <c r="AB111" s="12" t="str">
        <f t="shared" si="20"/>
        <v>Coxa (Pos)</v>
      </c>
      <c r="AC111" s="11">
        <f t="shared" si="20"/>
        <v>0</v>
      </c>
      <c r="AD111" s="12" t="str">
        <f t="shared" si="20"/>
        <v>Perna</v>
      </c>
      <c r="AE111" s="11">
        <f t="shared" si="20"/>
        <v>0</v>
      </c>
      <c r="AF111" s="12" t="str">
        <f t="shared" si="20"/>
        <v>Abdominal</v>
      </c>
      <c r="AG111" s="11">
        <f t="shared" si="20"/>
        <v>0</v>
      </c>
    </row>
    <row r="112" spans="1:33" x14ac:dyDescent="0.25">
      <c r="A112" s="344"/>
      <c r="B112" s="11">
        <f t="shared" si="21"/>
        <v>0</v>
      </c>
      <c r="C112" s="11" t="str">
        <f t="shared" si="22"/>
        <v xml:space="preserve"> </v>
      </c>
      <c r="D112" s="11" t="str">
        <f t="shared" si="20"/>
        <v xml:space="preserve">Trapézio </v>
      </c>
      <c r="E112" s="11">
        <f t="shared" si="20"/>
        <v>0</v>
      </c>
      <c r="F112" s="11" t="str">
        <f t="shared" si="20"/>
        <v>Ombro (Cla/Acr)</v>
      </c>
      <c r="G112" s="11">
        <f t="shared" si="20"/>
        <v>0</v>
      </c>
      <c r="H112" s="12" t="str">
        <f t="shared" si="20"/>
        <v>Ombro (Esp)</v>
      </c>
      <c r="I112" s="11">
        <f t="shared" si="20"/>
        <v>0</v>
      </c>
      <c r="J112" s="12" t="str">
        <f t="shared" si="20"/>
        <v>Costa</v>
      </c>
      <c r="K112" s="11">
        <f t="shared" si="20"/>
        <v>0</v>
      </c>
      <c r="L112" s="12" t="str">
        <f t="shared" si="20"/>
        <v>Peito</v>
      </c>
      <c r="M112" s="11">
        <f t="shared" si="20"/>
        <v>0</v>
      </c>
      <c r="N112" s="12" t="str">
        <f t="shared" si="20"/>
        <v>Bíceps</v>
      </c>
      <c r="O112" s="11">
        <f t="shared" si="20"/>
        <v>0</v>
      </c>
      <c r="P112" s="12" t="str">
        <f t="shared" si="20"/>
        <v>Tríceps</v>
      </c>
      <c r="Q112" s="11">
        <f t="shared" si="20"/>
        <v>0</v>
      </c>
      <c r="R112" s="11" t="str">
        <f t="shared" si="20"/>
        <v>AnteBraço</v>
      </c>
      <c r="S112" s="11">
        <f t="shared" ref="S112:AG120" si="23">S92</f>
        <v>0</v>
      </c>
      <c r="T112" s="11" t="str">
        <f t="shared" si="23"/>
        <v xml:space="preserve">Glúteo </v>
      </c>
      <c r="U112" s="11">
        <f t="shared" si="23"/>
        <v>0</v>
      </c>
      <c r="V112" s="12" t="str">
        <f t="shared" si="23"/>
        <v xml:space="preserve">Abdutor </v>
      </c>
      <c r="W112" s="11">
        <f t="shared" si="23"/>
        <v>0</v>
      </c>
      <c r="X112" s="12" t="str">
        <f t="shared" si="23"/>
        <v xml:space="preserve">Adutor </v>
      </c>
      <c r="Y112" s="11">
        <f t="shared" si="23"/>
        <v>0</v>
      </c>
      <c r="Z112" s="12" t="str">
        <f t="shared" si="23"/>
        <v>Coxa (Ant)</v>
      </c>
      <c r="AA112" s="11">
        <f t="shared" si="23"/>
        <v>0</v>
      </c>
      <c r="AB112" s="12" t="str">
        <f t="shared" si="23"/>
        <v>Coxa (Pos)</v>
      </c>
      <c r="AC112" s="11">
        <f t="shared" si="23"/>
        <v>0</v>
      </c>
      <c r="AD112" s="12" t="str">
        <f t="shared" si="23"/>
        <v>Perna</v>
      </c>
      <c r="AE112" s="11">
        <f t="shared" si="23"/>
        <v>0</v>
      </c>
      <c r="AF112" s="12" t="str">
        <f t="shared" si="23"/>
        <v>Abdominal</v>
      </c>
      <c r="AG112" s="11">
        <f t="shared" si="23"/>
        <v>0</v>
      </c>
    </row>
    <row r="113" spans="1:33" x14ac:dyDescent="0.25">
      <c r="A113" s="344"/>
      <c r="B113" s="11">
        <f t="shared" si="21"/>
        <v>0</v>
      </c>
      <c r="C113" s="11" t="str">
        <f t="shared" si="22"/>
        <v xml:space="preserve"> </v>
      </c>
      <c r="D113" s="11" t="str">
        <f t="shared" ref="D113:R120" si="24">D93</f>
        <v xml:space="preserve">Trapézio </v>
      </c>
      <c r="E113" s="11">
        <f t="shared" si="24"/>
        <v>0</v>
      </c>
      <c r="F113" s="11" t="str">
        <f t="shared" si="24"/>
        <v>Ombro (Cla/Acr)</v>
      </c>
      <c r="G113" s="11">
        <f t="shared" si="24"/>
        <v>0</v>
      </c>
      <c r="H113" s="12" t="str">
        <f t="shared" si="24"/>
        <v>Ombro (Esp)</v>
      </c>
      <c r="I113" s="11">
        <f t="shared" si="24"/>
        <v>0</v>
      </c>
      <c r="J113" s="12" t="str">
        <f t="shared" si="24"/>
        <v>Costa</v>
      </c>
      <c r="K113" s="11">
        <f t="shared" si="24"/>
        <v>0</v>
      </c>
      <c r="L113" s="12" t="str">
        <f t="shared" si="24"/>
        <v>Peito</v>
      </c>
      <c r="M113" s="11">
        <f t="shared" si="24"/>
        <v>0</v>
      </c>
      <c r="N113" s="12" t="str">
        <f t="shared" si="24"/>
        <v>Bíceps</v>
      </c>
      <c r="O113" s="11">
        <f t="shared" si="24"/>
        <v>0</v>
      </c>
      <c r="P113" s="12" t="str">
        <f t="shared" si="24"/>
        <v>Tríceps</v>
      </c>
      <c r="Q113" s="11">
        <f t="shared" si="24"/>
        <v>0</v>
      </c>
      <c r="R113" s="11" t="str">
        <f t="shared" si="24"/>
        <v>AnteBraço</v>
      </c>
      <c r="S113" s="11">
        <f t="shared" si="23"/>
        <v>0</v>
      </c>
      <c r="T113" s="11" t="str">
        <f t="shared" si="23"/>
        <v xml:space="preserve">Glúteo </v>
      </c>
      <c r="U113" s="11">
        <f t="shared" si="23"/>
        <v>0</v>
      </c>
      <c r="V113" s="12" t="str">
        <f t="shared" si="23"/>
        <v xml:space="preserve">Abdutor </v>
      </c>
      <c r="W113" s="11">
        <f t="shared" si="23"/>
        <v>0</v>
      </c>
      <c r="X113" s="12" t="str">
        <f t="shared" si="23"/>
        <v xml:space="preserve">Adutor </v>
      </c>
      <c r="Y113" s="11">
        <f t="shared" si="23"/>
        <v>0</v>
      </c>
      <c r="Z113" s="12" t="str">
        <f t="shared" si="23"/>
        <v>Coxa (Ant)</v>
      </c>
      <c r="AA113" s="11">
        <f t="shared" si="23"/>
        <v>0</v>
      </c>
      <c r="AB113" s="12" t="str">
        <f t="shared" si="23"/>
        <v>Coxa (Pos)</v>
      </c>
      <c r="AC113" s="11">
        <f t="shared" si="23"/>
        <v>0</v>
      </c>
      <c r="AD113" s="12" t="str">
        <f t="shared" si="23"/>
        <v>Perna</v>
      </c>
      <c r="AE113" s="11">
        <f t="shared" si="23"/>
        <v>0</v>
      </c>
      <c r="AF113" s="12" t="str">
        <f t="shared" si="23"/>
        <v>Abdominal</v>
      </c>
      <c r="AG113" s="11">
        <f t="shared" si="23"/>
        <v>0</v>
      </c>
    </row>
    <row r="114" spans="1:33" x14ac:dyDescent="0.25">
      <c r="A114" s="344"/>
      <c r="B114" s="11">
        <f t="shared" si="21"/>
        <v>0</v>
      </c>
      <c r="C114" s="11" t="str">
        <f t="shared" si="22"/>
        <v xml:space="preserve"> </v>
      </c>
      <c r="D114" s="11" t="str">
        <f t="shared" si="24"/>
        <v xml:space="preserve">Trapézio </v>
      </c>
      <c r="E114" s="11">
        <f t="shared" si="24"/>
        <v>0</v>
      </c>
      <c r="F114" s="11" t="str">
        <f t="shared" si="24"/>
        <v>Ombro (Cla/Acr)</v>
      </c>
      <c r="G114" s="11">
        <f t="shared" si="24"/>
        <v>0</v>
      </c>
      <c r="H114" s="12" t="str">
        <f t="shared" si="24"/>
        <v>Ombro (Esp)</v>
      </c>
      <c r="I114" s="11">
        <f t="shared" si="24"/>
        <v>0</v>
      </c>
      <c r="J114" s="12" t="str">
        <f t="shared" si="24"/>
        <v>Costa</v>
      </c>
      <c r="K114" s="11">
        <f t="shared" si="24"/>
        <v>0</v>
      </c>
      <c r="L114" s="12" t="str">
        <f t="shared" si="24"/>
        <v>Peito</v>
      </c>
      <c r="M114" s="11">
        <f t="shared" si="24"/>
        <v>0</v>
      </c>
      <c r="N114" s="12" t="str">
        <f t="shared" si="24"/>
        <v>Bíceps</v>
      </c>
      <c r="O114" s="11">
        <f t="shared" si="24"/>
        <v>0</v>
      </c>
      <c r="P114" s="12" t="str">
        <f t="shared" si="24"/>
        <v>Tríceps</v>
      </c>
      <c r="Q114" s="11">
        <f t="shared" si="24"/>
        <v>0</v>
      </c>
      <c r="R114" s="11" t="str">
        <f t="shared" si="24"/>
        <v>AnteBraço</v>
      </c>
      <c r="S114" s="11">
        <f t="shared" si="23"/>
        <v>0</v>
      </c>
      <c r="T114" s="11" t="str">
        <f t="shared" si="23"/>
        <v xml:space="preserve">Glúteo </v>
      </c>
      <c r="U114" s="11">
        <f t="shared" si="23"/>
        <v>0</v>
      </c>
      <c r="V114" s="12" t="str">
        <f t="shared" si="23"/>
        <v xml:space="preserve">Abdutor </v>
      </c>
      <c r="W114" s="11">
        <f t="shared" si="23"/>
        <v>0</v>
      </c>
      <c r="X114" s="12" t="str">
        <f t="shared" si="23"/>
        <v xml:space="preserve">Adutor </v>
      </c>
      <c r="Y114" s="11">
        <f t="shared" si="23"/>
        <v>0</v>
      </c>
      <c r="Z114" s="12" t="str">
        <f t="shared" si="23"/>
        <v>Coxa (Ant)</v>
      </c>
      <c r="AA114" s="11">
        <f t="shared" si="23"/>
        <v>0</v>
      </c>
      <c r="AB114" s="12" t="str">
        <f t="shared" si="23"/>
        <v>Coxa (Pos)</v>
      </c>
      <c r="AC114" s="11">
        <f t="shared" si="23"/>
        <v>0</v>
      </c>
      <c r="AD114" s="12" t="str">
        <f t="shared" si="23"/>
        <v>Perna</v>
      </c>
      <c r="AE114" s="11">
        <f t="shared" si="23"/>
        <v>0</v>
      </c>
      <c r="AF114" s="12" t="str">
        <f t="shared" si="23"/>
        <v>Abdominal</v>
      </c>
      <c r="AG114" s="11">
        <f t="shared" si="23"/>
        <v>0</v>
      </c>
    </row>
    <row r="115" spans="1:33" x14ac:dyDescent="0.25">
      <c r="A115" s="344"/>
      <c r="B115" s="11">
        <f t="shared" si="21"/>
        <v>0</v>
      </c>
      <c r="C115" s="11" t="str">
        <f t="shared" si="22"/>
        <v xml:space="preserve"> </v>
      </c>
      <c r="D115" s="11" t="str">
        <f t="shared" si="24"/>
        <v xml:space="preserve">Trapézio </v>
      </c>
      <c r="E115" s="11">
        <f t="shared" si="24"/>
        <v>0</v>
      </c>
      <c r="F115" s="11" t="str">
        <f t="shared" si="24"/>
        <v>Ombro (Cla/Acr)</v>
      </c>
      <c r="G115" s="11">
        <f t="shared" si="24"/>
        <v>0</v>
      </c>
      <c r="H115" s="12" t="str">
        <f t="shared" si="24"/>
        <v>Ombro (Esp)</v>
      </c>
      <c r="I115" s="11">
        <f t="shared" si="24"/>
        <v>0</v>
      </c>
      <c r="J115" s="12" t="str">
        <f t="shared" si="24"/>
        <v>Costa</v>
      </c>
      <c r="K115" s="11">
        <f t="shared" si="24"/>
        <v>0</v>
      </c>
      <c r="L115" s="12" t="str">
        <f t="shared" si="24"/>
        <v>Peito</v>
      </c>
      <c r="M115" s="11">
        <f t="shared" si="24"/>
        <v>0</v>
      </c>
      <c r="N115" s="12" t="str">
        <f t="shared" si="24"/>
        <v>Bíceps</v>
      </c>
      <c r="O115" s="11">
        <f t="shared" si="24"/>
        <v>0</v>
      </c>
      <c r="P115" s="12" t="str">
        <f t="shared" si="24"/>
        <v>Tríceps</v>
      </c>
      <c r="Q115" s="11">
        <f t="shared" si="24"/>
        <v>0</v>
      </c>
      <c r="R115" s="11" t="str">
        <f t="shared" si="24"/>
        <v>AnteBraço</v>
      </c>
      <c r="S115" s="11">
        <f t="shared" si="23"/>
        <v>0</v>
      </c>
      <c r="T115" s="11" t="str">
        <f t="shared" si="23"/>
        <v xml:space="preserve">Glúteo </v>
      </c>
      <c r="U115" s="11">
        <f t="shared" si="23"/>
        <v>0</v>
      </c>
      <c r="V115" s="12" t="str">
        <f t="shared" si="23"/>
        <v xml:space="preserve">Abdutor </v>
      </c>
      <c r="W115" s="11">
        <f t="shared" si="23"/>
        <v>0</v>
      </c>
      <c r="X115" s="12" t="str">
        <f t="shared" si="23"/>
        <v xml:space="preserve">Adutor </v>
      </c>
      <c r="Y115" s="11">
        <f t="shared" si="23"/>
        <v>0</v>
      </c>
      <c r="Z115" s="12" t="str">
        <f t="shared" si="23"/>
        <v>Coxa (Ant)</v>
      </c>
      <c r="AA115" s="11">
        <f t="shared" si="23"/>
        <v>0</v>
      </c>
      <c r="AB115" s="12" t="str">
        <f t="shared" si="23"/>
        <v>Coxa (Pos)</v>
      </c>
      <c r="AC115" s="11">
        <f t="shared" si="23"/>
        <v>0</v>
      </c>
      <c r="AD115" s="12" t="str">
        <f t="shared" si="23"/>
        <v>Perna</v>
      </c>
      <c r="AE115" s="11">
        <f t="shared" si="23"/>
        <v>0</v>
      </c>
      <c r="AF115" s="12" t="str">
        <f t="shared" si="23"/>
        <v>Abdominal</v>
      </c>
      <c r="AG115" s="11">
        <f t="shared" si="23"/>
        <v>0</v>
      </c>
    </row>
    <row r="116" spans="1:33" x14ac:dyDescent="0.25">
      <c r="A116" s="344"/>
      <c r="B116" s="11">
        <f t="shared" si="21"/>
        <v>0</v>
      </c>
      <c r="C116" s="11" t="str">
        <f t="shared" si="22"/>
        <v xml:space="preserve"> </v>
      </c>
      <c r="D116" s="11" t="str">
        <f t="shared" si="24"/>
        <v xml:space="preserve">Trapézio </v>
      </c>
      <c r="E116" s="11">
        <f t="shared" si="24"/>
        <v>0</v>
      </c>
      <c r="F116" s="11" t="str">
        <f t="shared" si="24"/>
        <v>Ombro (Cla/Acr)</v>
      </c>
      <c r="G116" s="11">
        <f t="shared" si="24"/>
        <v>0</v>
      </c>
      <c r="H116" s="12" t="str">
        <f t="shared" si="24"/>
        <v>Ombro (Esp)</v>
      </c>
      <c r="I116" s="11">
        <f t="shared" si="24"/>
        <v>0</v>
      </c>
      <c r="J116" s="12" t="str">
        <f t="shared" si="24"/>
        <v>Costa</v>
      </c>
      <c r="K116" s="11">
        <f t="shared" si="24"/>
        <v>0</v>
      </c>
      <c r="L116" s="12" t="str">
        <f t="shared" si="24"/>
        <v>Peito</v>
      </c>
      <c r="M116" s="11">
        <f t="shared" si="24"/>
        <v>0</v>
      </c>
      <c r="N116" s="12" t="str">
        <f t="shared" si="24"/>
        <v>Bíceps</v>
      </c>
      <c r="O116" s="11">
        <f t="shared" si="24"/>
        <v>0</v>
      </c>
      <c r="P116" s="12" t="str">
        <f t="shared" si="24"/>
        <v>Tríceps</v>
      </c>
      <c r="Q116" s="11">
        <f t="shared" si="24"/>
        <v>0</v>
      </c>
      <c r="R116" s="11" t="str">
        <f t="shared" si="24"/>
        <v>AnteBraço</v>
      </c>
      <c r="S116" s="11">
        <f t="shared" si="23"/>
        <v>0</v>
      </c>
      <c r="T116" s="11" t="str">
        <f t="shared" si="23"/>
        <v xml:space="preserve">Glúteo </v>
      </c>
      <c r="U116" s="11">
        <f t="shared" si="23"/>
        <v>0</v>
      </c>
      <c r="V116" s="12" t="str">
        <f t="shared" si="23"/>
        <v xml:space="preserve">Abdutor </v>
      </c>
      <c r="W116" s="11">
        <f t="shared" si="23"/>
        <v>0</v>
      </c>
      <c r="X116" s="12" t="str">
        <f t="shared" si="23"/>
        <v xml:space="preserve">Adutor </v>
      </c>
      <c r="Y116" s="11">
        <f t="shared" si="23"/>
        <v>0</v>
      </c>
      <c r="Z116" s="12" t="str">
        <f t="shared" si="23"/>
        <v>Coxa (Ant)</v>
      </c>
      <c r="AA116" s="11">
        <f t="shared" si="23"/>
        <v>0</v>
      </c>
      <c r="AB116" s="12" t="str">
        <f t="shared" si="23"/>
        <v>Coxa (Pos)</v>
      </c>
      <c r="AC116" s="11">
        <f t="shared" si="23"/>
        <v>0</v>
      </c>
      <c r="AD116" s="12" t="str">
        <f t="shared" si="23"/>
        <v>Perna</v>
      </c>
      <c r="AE116" s="11">
        <f t="shared" si="23"/>
        <v>0</v>
      </c>
      <c r="AF116" s="12" t="str">
        <f t="shared" si="23"/>
        <v>Abdominal</v>
      </c>
      <c r="AG116" s="11">
        <f t="shared" si="23"/>
        <v>0</v>
      </c>
    </row>
    <row r="117" spans="1:33" x14ac:dyDescent="0.25">
      <c r="A117" s="344"/>
      <c r="B117" s="11">
        <f t="shared" si="21"/>
        <v>0</v>
      </c>
      <c r="C117" s="11" t="str">
        <f t="shared" si="22"/>
        <v xml:space="preserve"> </v>
      </c>
      <c r="D117" s="11" t="str">
        <f t="shared" si="24"/>
        <v xml:space="preserve">Trapézio </v>
      </c>
      <c r="E117" s="11">
        <f t="shared" si="24"/>
        <v>0</v>
      </c>
      <c r="F117" s="11" t="str">
        <f t="shared" si="24"/>
        <v>Ombro (Cla/Acr)</v>
      </c>
      <c r="G117" s="11">
        <f t="shared" si="24"/>
        <v>0</v>
      </c>
      <c r="H117" s="12" t="str">
        <f t="shared" si="24"/>
        <v>Ombro (Esp)</v>
      </c>
      <c r="I117" s="11">
        <f t="shared" si="24"/>
        <v>0</v>
      </c>
      <c r="J117" s="12" t="str">
        <f t="shared" si="24"/>
        <v>Costa</v>
      </c>
      <c r="K117" s="11">
        <f t="shared" si="24"/>
        <v>0</v>
      </c>
      <c r="L117" s="12" t="str">
        <f t="shared" si="24"/>
        <v>Peito</v>
      </c>
      <c r="M117" s="11">
        <f t="shared" si="24"/>
        <v>0</v>
      </c>
      <c r="N117" s="12" t="str">
        <f t="shared" si="24"/>
        <v>Bíceps</v>
      </c>
      <c r="O117" s="11">
        <f t="shared" si="24"/>
        <v>0</v>
      </c>
      <c r="P117" s="12" t="str">
        <f t="shared" si="24"/>
        <v>Tríceps</v>
      </c>
      <c r="Q117" s="11">
        <f t="shared" si="24"/>
        <v>0</v>
      </c>
      <c r="R117" s="11" t="str">
        <f t="shared" si="24"/>
        <v>AnteBraço</v>
      </c>
      <c r="S117" s="11">
        <f t="shared" si="23"/>
        <v>0</v>
      </c>
      <c r="T117" s="11" t="str">
        <f t="shared" si="23"/>
        <v xml:space="preserve">Glúteo </v>
      </c>
      <c r="U117" s="11">
        <f t="shared" si="23"/>
        <v>0</v>
      </c>
      <c r="V117" s="12" t="str">
        <f t="shared" si="23"/>
        <v xml:space="preserve">Abdutor </v>
      </c>
      <c r="W117" s="11">
        <f t="shared" si="23"/>
        <v>0</v>
      </c>
      <c r="X117" s="12" t="str">
        <f t="shared" si="23"/>
        <v xml:space="preserve">Adutor </v>
      </c>
      <c r="Y117" s="11">
        <f t="shared" si="23"/>
        <v>0</v>
      </c>
      <c r="Z117" s="12" t="str">
        <f t="shared" si="23"/>
        <v>Coxa (Ant)</v>
      </c>
      <c r="AA117" s="11">
        <f t="shared" si="23"/>
        <v>0</v>
      </c>
      <c r="AB117" s="12" t="str">
        <f t="shared" si="23"/>
        <v>Coxa (Pos)</v>
      </c>
      <c r="AC117" s="11">
        <f t="shared" si="23"/>
        <v>0</v>
      </c>
      <c r="AD117" s="12" t="str">
        <f t="shared" si="23"/>
        <v>Perna</v>
      </c>
      <c r="AE117" s="11">
        <f t="shared" si="23"/>
        <v>0</v>
      </c>
      <c r="AF117" s="12" t="str">
        <f t="shared" si="23"/>
        <v>Abdominal</v>
      </c>
      <c r="AG117" s="11">
        <f t="shared" si="23"/>
        <v>0</v>
      </c>
    </row>
    <row r="118" spans="1:33" x14ac:dyDescent="0.25">
      <c r="A118" s="344"/>
      <c r="B118" s="11">
        <f t="shared" si="21"/>
        <v>0</v>
      </c>
      <c r="C118" s="11" t="str">
        <f t="shared" si="22"/>
        <v xml:space="preserve"> </v>
      </c>
      <c r="D118" s="11" t="str">
        <f t="shared" si="24"/>
        <v xml:space="preserve">Trapézio </v>
      </c>
      <c r="E118" s="11">
        <f t="shared" si="24"/>
        <v>0</v>
      </c>
      <c r="F118" s="11" t="str">
        <f t="shared" si="24"/>
        <v>Ombro (Cla/Acr)</v>
      </c>
      <c r="G118" s="11">
        <f t="shared" si="24"/>
        <v>0</v>
      </c>
      <c r="H118" s="12" t="str">
        <f t="shared" si="24"/>
        <v>Ombro (Esp)</v>
      </c>
      <c r="I118" s="11">
        <f t="shared" si="24"/>
        <v>0</v>
      </c>
      <c r="J118" s="12" t="str">
        <f t="shared" si="24"/>
        <v>Costa</v>
      </c>
      <c r="K118" s="11">
        <f t="shared" si="24"/>
        <v>0</v>
      </c>
      <c r="L118" s="12" t="str">
        <f t="shared" si="24"/>
        <v>Peito</v>
      </c>
      <c r="M118" s="11">
        <f t="shared" si="24"/>
        <v>0</v>
      </c>
      <c r="N118" s="12" t="str">
        <f t="shared" si="24"/>
        <v>Bíceps</v>
      </c>
      <c r="O118" s="11">
        <f t="shared" si="24"/>
        <v>0</v>
      </c>
      <c r="P118" s="12" t="str">
        <f t="shared" si="24"/>
        <v>Tríceps</v>
      </c>
      <c r="Q118" s="11">
        <f t="shared" si="24"/>
        <v>0</v>
      </c>
      <c r="R118" s="11" t="str">
        <f t="shared" si="24"/>
        <v>AnteBraço</v>
      </c>
      <c r="S118" s="11">
        <f t="shared" si="23"/>
        <v>0</v>
      </c>
      <c r="T118" s="11" t="str">
        <f t="shared" si="23"/>
        <v xml:space="preserve">Glúteo </v>
      </c>
      <c r="U118" s="11">
        <f t="shared" si="23"/>
        <v>0</v>
      </c>
      <c r="V118" s="12" t="str">
        <f t="shared" si="23"/>
        <v xml:space="preserve">Abdutor </v>
      </c>
      <c r="W118" s="11">
        <f t="shared" si="23"/>
        <v>0</v>
      </c>
      <c r="X118" s="12" t="str">
        <f t="shared" si="23"/>
        <v xml:space="preserve">Adutor </v>
      </c>
      <c r="Y118" s="11">
        <f t="shared" si="23"/>
        <v>0</v>
      </c>
      <c r="Z118" s="12" t="str">
        <f t="shared" si="23"/>
        <v>Coxa (Ant)</v>
      </c>
      <c r="AA118" s="11">
        <f t="shared" si="23"/>
        <v>0</v>
      </c>
      <c r="AB118" s="12" t="str">
        <f t="shared" si="23"/>
        <v>Coxa (Pos)</v>
      </c>
      <c r="AC118" s="11">
        <f t="shared" si="23"/>
        <v>0</v>
      </c>
      <c r="AD118" s="12" t="str">
        <f t="shared" si="23"/>
        <v>Perna</v>
      </c>
      <c r="AE118" s="11">
        <f t="shared" si="23"/>
        <v>0</v>
      </c>
      <c r="AF118" s="12" t="str">
        <f t="shared" si="23"/>
        <v>Abdominal</v>
      </c>
      <c r="AG118" s="11">
        <f t="shared" si="23"/>
        <v>0</v>
      </c>
    </row>
    <row r="119" spans="1:33" x14ac:dyDescent="0.25">
      <c r="A119" s="344"/>
      <c r="B119" s="11">
        <f t="shared" si="21"/>
        <v>0</v>
      </c>
      <c r="C119" s="11" t="str">
        <f t="shared" si="22"/>
        <v xml:space="preserve"> </v>
      </c>
      <c r="D119" s="11" t="str">
        <f t="shared" si="24"/>
        <v xml:space="preserve">Trapézio </v>
      </c>
      <c r="E119" s="11">
        <f t="shared" si="24"/>
        <v>0</v>
      </c>
      <c r="F119" s="11" t="str">
        <f t="shared" si="24"/>
        <v>Ombro (Cla/Acr)</v>
      </c>
      <c r="G119" s="11">
        <f t="shared" si="24"/>
        <v>0</v>
      </c>
      <c r="H119" s="12" t="str">
        <f t="shared" si="24"/>
        <v>Ombro (Esp)</v>
      </c>
      <c r="I119" s="11">
        <f t="shared" si="24"/>
        <v>0</v>
      </c>
      <c r="J119" s="12" t="str">
        <f t="shared" si="24"/>
        <v>Costa</v>
      </c>
      <c r="K119" s="11">
        <f t="shared" si="24"/>
        <v>0</v>
      </c>
      <c r="L119" s="12" t="str">
        <f t="shared" si="24"/>
        <v>Peito</v>
      </c>
      <c r="M119" s="11">
        <f t="shared" si="24"/>
        <v>0</v>
      </c>
      <c r="N119" s="12" t="str">
        <f t="shared" si="24"/>
        <v>Bíceps</v>
      </c>
      <c r="O119" s="11">
        <f t="shared" si="24"/>
        <v>0</v>
      </c>
      <c r="P119" s="12" t="str">
        <f t="shared" si="24"/>
        <v>Tríceps</v>
      </c>
      <c r="Q119" s="11">
        <f t="shared" si="24"/>
        <v>0</v>
      </c>
      <c r="R119" s="11" t="str">
        <f t="shared" si="24"/>
        <v>AnteBraço</v>
      </c>
      <c r="S119" s="11">
        <f t="shared" si="23"/>
        <v>0</v>
      </c>
      <c r="T119" s="11" t="str">
        <f t="shared" si="23"/>
        <v xml:space="preserve">Glúteo </v>
      </c>
      <c r="U119" s="11">
        <f t="shared" si="23"/>
        <v>0</v>
      </c>
      <c r="V119" s="12" t="str">
        <f t="shared" si="23"/>
        <v xml:space="preserve">Abdutor </v>
      </c>
      <c r="W119" s="11">
        <f t="shared" si="23"/>
        <v>0</v>
      </c>
      <c r="X119" s="12" t="str">
        <f t="shared" si="23"/>
        <v xml:space="preserve">Adutor </v>
      </c>
      <c r="Y119" s="11">
        <f t="shared" si="23"/>
        <v>0</v>
      </c>
      <c r="Z119" s="12" t="str">
        <f t="shared" si="23"/>
        <v>Coxa (Ant)</v>
      </c>
      <c r="AA119" s="11">
        <f t="shared" si="23"/>
        <v>0</v>
      </c>
      <c r="AB119" s="12" t="str">
        <f t="shared" si="23"/>
        <v>Coxa (Pos)</v>
      </c>
      <c r="AC119" s="11">
        <f t="shared" si="23"/>
        <v>0</v>
      </c>
      <c r="AD119" s="12" t="str">
        <f t="shared" si="23"/>
        <v>Perna</v>
      </c>
      <c r="AE119" s="11">
        <f t="shared" si="23"/>
        <v>0</v>
      </c>
      <c r="AF119" s="12" t="str">
        <f t="shared" si="23"/>
        <v>Abdominal</v>
      </c>
      <c r="AG119" s="11">
        <f t="shared" si="23"/>
        <v>0</v>
      </c>
    </row>
    <row r="120" spans="1:33" x14ac:dyDescent="0.25">
      <c r="A120" s="344"/>
      <c r="B120" s="11">
        <f t="shared" si="21"/>
        <v>0</v>
      </c>
      <c r="C120" s="11" t="str">
        <f t="shared" si="22"/>
        <v xml:space="preserve"> </v>
      </c>
      <c r="D120" s="11" t="str">
        <f t="shared" si="24"/>
        <v xml:space="preserve">Trapézio </v>
      </c>
      <c r="E120" s="11">
        <f t="shared" si="24"/>
        <v>0</v>
      </c>
      <c r="F120" s="11" t="str">
        <f t="shared" si="24"/>
        <v>Ombro (Cla/Acr)</v>
      </c>
      <c r="G120" s="11">
        <f t="shared" si="24"/>
        <v>0</v>
      </c>
      <c r="H120" s="12" t="str">
        <f t="shared" si="24"/>
        <v>Ombro (Esp)</v>
      </c>
      <c r="I120" s="11">
        <f t="shared" si="24"/>
        <v>0</v>
      </c>
      <c r="J120" s="12" t="str">
        <f t="shared" si="24"/>
        <v>Costa</v>
      </c>
      <c r="K120" s="11">
        <f t="shared" si="24"/>
        <v>0</v>
      </c>
      <c r="L120" s="12" t="str">
        <f t="shared" si="24"/>
        <v>Peito</v>
      </c>
      <c r="M120" s="11">
        <f t="shared" si="24"/>
        <v>0</v>
      </c>
      <c r="N120" s="12" t="str">
        <f t="shared" si="24"/>
        <v>Bíceps</v>
      </c>
      <c r="O120" s="11">
        <f t="shared" si="24"/>
        <v>0</v>
      </c>
      <c r="P120" s="12" t="str">
        <f t="shared" si="24"/>
        <v>Tríceps</v>
      </c>
      <c r="Q120" s="11">
        <f t="shared" si="24"/>
        <v>0</v>
      </c>
      <c r="R120" s="11" t="str">
        <f t="shared" si="24"/>
        <v>AnteBraço</v>
      </c>
      <c r="S120" s="11">
        <f t="shared" si="23"/>
        <v>0</v>
      </c>
      <c r="T120" s="11" t="str">
        <f t="shared" si="23"/>
        <v xml:space="preserve">Glúteo </v>
      </c>
      <c r="U120" s="11">
        <f t="shared" si="23"/>
        <v>0</v>
      </c>
      <c r="V120" s="12" t="str">
        <f t="shared" si="23"/>
        <v xml:space="preserve">Abdutor </v>
      </c>
      <c r="W120" s="11">
        <f t="shared" si="23"/>
        <v>0</v>
      </c>
      <c r="X120" s="12" t="str">
        <f t="shared" si="23"/>
        <v xml:space="preserve">Adutor </v>
      </c>
      <c r="Y120" s="11">
        <f t="shared" si="23"/>
        <v>0</v>
      </c>
      <c r="Z120" s="12" t="str">
        <f t="shared" si="23"/>
        <v>Coxa (Ant)</v>
      </c>
      <c r="AA120" s="11">
        <f t="shared" si="23"/>
        <v>0</v>
      </c>
      <c r="AB120" s="12" t="str">
        <f t="shared" si="23"/>
        <v>Coxa (Pos)</v>
      </c>
      <c r="AC120" s="11">
        <f t="shared" si="23"/>
        <v>0</v>
      </c>
      <c r="AD120" s="12" t="str">
        <f t="shared" si="23"/>
        <v>Perna</v>
      </c>
      <c r="AE120" s="11">
        <f t="shared" si="23"/>
        <v>0</v>
      </c>
      <c r="AF120" s="12" t="str">
        <f t="shared" si="23"/>
        <v>Abdominal</v>
      </c>
      <c r="AG120" s="11">
        <f t="shared" si="23"/>
        <v>0</v>
      </c>
    </row>
    <row r="121" spans="1:3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1:33" x14ac:dyDescent="0.25">
      <c r="A122" s="11" t="s">
        <v>40</v>
      </c>
      <c r="B122" s="11" t="s">
        <v>41</v>
      </c>
      <c r="C122" s="11"/>
      <c r="D122" s="341" t="str">
        <f>D102</f>
        <v xml:space="preserve">Trapézio </v>
      </c>
      <c r="E122" s="341"/>
      <c r="F122" s="341" t="str">
        <f>F102</f>
        <v>Ombro (Cla/Acr)</v>
      </c>
      <c r="G122" s="341"/>
      <c r="H122" s="341" t="str">
        <f>H102</f>
        <v>Ombro (Esp)</v>
      </c>
      <c r="I122" s="341"/>
      <c r="J122" s="341" t="str">
        <f>J102</f>
        <v>Costa</v>
      </c>
      <c r="K122" s="341"/>
      <c r="L122" s="341" t="str">
        <f>L102</f>
        <v>Peito</v>
      </c>
      <c r="M122" s="341"/>
      <c r="N122" s="341" t="str">
        <f>N102</f>
        <v>Bíceps</v>
      </c>
      <c r="O122" s="341"/>
      <c r="P122" s="341" t="str">
        <f>P102</f>
        <v>Tríceps</v>
      </c>
      <c r="Q122" s="341"/>
      <c r="R122" s="341" t="str">
        <f>R102</f>
        <v>AnteBraço</v>
      </c>
      <c r="S122" s="341"/>
      <c r="T122" s="341" t="str">
        <f>T102</f>
        <v xml:space="preserve">Glúteo </v>
      </c>
      <c r="U122" s="341"/>
      <c r="V122" s="341" t="str">
        <f>V102</f>
        <v xml:space="preserve">Abdutor </v>
      </c>
      <c r="W122" s="341"/>
      <c r="X122" s="341" t="str">
        <f>X102</f>
        <v xml:space="preserve">Adutor </v>
      </c>
      <c r="Y122" s="341"/>
      <c r="Z122" s="341" t="str">
        <f>Z102</f>
        <v>Coxa (Ant)</v>
      </c>
      <c r="AA122" s="341"/>
      <c r="AB122" s="341" t="str">
        <f>AB102</f>
        <v>Coxa (Pos)</v>
      </c>
      <c r="AC122" s="341"/>
      <c r="AD122" s="341" t="str">
        <f>AD102</f>
        <v>Perna</v>
      </c>
      <c r="AE122" s="341"/>
      <c r="AF122" s="341" t="str">
        <f>AF102</f>
        <v>Abdominal</v>
      </c>
      <c r="AG122" s="341"/>
    </row>
    <row r="123" spans="1:33" x14ac:dyDescent="0.25">
      <c r="A123" s="11"/>
      <c r="B123" s="343">
        <f>Planilha!D261</f>
        <v>0</v>
      </c>
      <c r="C123" s="343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</row>
    <row r="124" spans="1:33" x14ac:dyDescent="0.25">
      <c r="A124" s="344">
        <v>7</v>
      </c>
      <c r="B124" s="11">
        <f>B123</f>
        <v>0</v>
      </c>
      <c r="C124" s="11" t="str">
        <f>IF(AND(B124=D124),E124,IF(AND(B124=F124),G124,IF(AND(B124=H124),I124,IF(AND(B124=J124),K124,IF(AND(B124=L124),M124,IF(AND(B124=N124),O124,IF(AND(B124=P124),Q124,IF(AND(B124=R124),S124,IF(AND(B124=T124),U124,IF(AND(B124=V124),W124,IF(AND(B124=X124),Y124,IF(AND(B124=Z124),AA124,IF(AND(B124=AB124),AC124,IF(AND(B124=AD124),AE124,IF(AND(B124=AF124),AG124," ")))))))))))))))</f>
        <v xml:space="preserve"> </v>
      </c>
      <c r="D124" s="11" t="str">
        <f t="shared" ref="D124:AG132" si="25">D104</f>
        <v xml:space="preserve">Trapézio </v>
      </c>
      <c r="E124" s="11" t="str">
        <f t="shared" si="25"/>
        <v>Elevação de ombros</v>
      </c>
      <c r="F124" s="11" t="str">
        <f t="shared" si="25"/>
        <v>Ombro (Cla/Acr)</v>
      </c>
      <c r="G124" s="11" t="str">
        <f t="shared" si="25"/>
        <v>Desenvolvimento</v>
      </c>
      <c r="H124" s="12" t="str">
        <f t="shared" si="25"/>
        <v>Ombro (Esp)</v>
      </c>
      <c r="I124" s="11" t="str">
        <f t="shared" si="25"/>
        <v>Voador inv.</v>
      </c>
      <c r="J124" s="12" t="str">
        <f t="shared" si="25"/>
        <v>Costa</v>
      </c>
      <c r="K124" s="11" t="str">
        <f t="shared" si="25"/>
        <v>Puxada à frente</v>
      </c>
      <c r="L124" s="12" t="str">
        <f t="shared" si="25"/>
        <v>Peito</v>
      </c>
      <c r="M124" s="11" t="str">
        <f t="shared" si="25"/>
        <v>Supino</v>
      </c>
      <c r="N124" s="12" t="str">
        <f t="shared" si="25"/>
        <v>Bíceps</v>
      </c>
      <c r="O124" s="11" t="str">
        <f t="shared" si="25"/>
        <v>Rosca direta</v>
      </c>
      <c r="P124" s="12" t="str">
        <f t="shared" si="25"/>
        <v>Tríceps</v>
      </c>
      <c r="Q124" s="11" t="str">
        <f t="shared" si="25"/>
        <v>Rosca testa</v>
      </c>
      <c r="R124" s="11" t="str">
        <f t="shared" si="25"/>
        <v>AnteBraço</v>
      </c>
      <c r="S124" s="11" t="str">
        <f t="shared" si="25"/>
        <v>Rosca punho</v>
      </c>
      <c r="T124" s="11" t="str">
        <f t="shared" si="25"/>
        <v xml:space="preserve">Glúteo </v>
      </c>
      <c r="U124" s="11" t="str">
        <f t="shared" si="25"/>
        <v>Glúteo em pé</v>
      </c>
      <c r="V124" s="12" t="str">
        <f t="shared" si="25"/>
        <v xml:space="preserve">Abdutor </v>
      </c>
      <c r="W124" s="11" t="str">
        <f t="shared" si="25"/>
        <v>Abdutor maq.</v>
      </c>
      <c r="X124" s="12" t="str">
        <f t="shared" si="25"/>
        <v xml:space="preserve">Adutor </v>
      </c>
      <c r="Y124" s="11" t="str">
        <f t="shared" si="25"/>
        <v>Adutor maq</v>
      </c>
      <c r="Z124" s="12" t="str">
        <f t="shared" si="25"/>
        <v>Coxa (Ant)</v>
      </c>
      <c r="AA124" s="11" t="str">
        <f t="shared" si="25"/>
        <v>Agachamento</v>
      </c>
      <c r="AB124" s="12" t="str">
        <f t="shared" si="25"/>
        <v>Coxa (Pos)</v>
      </c>
      <c r="AC124" s="11" t="str">
        <f t="shared" si="25"/>
        <v>Stiff</v>
      </c>
      <c r="AD124" s="12" t="str">
        <f t="shared" si="25"/>
        <v>Perna</v>
      </c>
      <c r="AE124" s="11" t="str">
        <f t="shared" si="25"/>
        <v>Gêmeos em pé</v>
      </c>
      <c r="AF124" s="12" t="str">
        <f t="shared" si="25"/>
        <v>Abdominal</v>
      </c>
      <c r="AG124" s="11" t="str">
        <f t="shared" si="25"/>
        <v>Elevação de pernas</v>
      </c>
    </row>
    <row r="125" spans="1:33" x14ac:dyDescent="0.25">
      <c r="A125" s="344"/>
      <c r="B125" s="11">
        <f t="shared" ref="B125:B140" si="26">B124</f>
        <v>0</v>
      </c>
      <c r="C125" s="11" t="str">
        <f t="shared" ref="C125:C140" si="27">IF(AND(B125=D125),E125,IF(AND(B125=F125),G125,IF(AND(B125=H125),I125,IF(AND(B125=J125),K125,IF(AND(B125=L125),M125,IF(AND(B125=N125),O125,IF(AND(B125=P125),Q125,IF(AND(B125=R125),S125,IF(AND(B125=T125),U125,IF(AND(B125=V125),W125,IF(AND(B125=X125),Y125,IF(AND(B125=Z125),AA125,IF(AND(B125=AB125),AC125,IF(AND(B125=AD125),AE125,IF(AND(B125=AF125),AG125," ")))))))))))))))</f>
        <v xml:space="preserve"> </v>
      </c>
      <c r="D125" s="11" t="str">
        <f t="shared" si="25"/>
        <v xml:space="preserve">Trapézio </v>
      </c>
      <c r="E125" s="11" t="str">
        <f t="shared" si="25"/>
        <v>Remada alta</v>
      </c>
      <c r="F125" s="11" t="str">
        <f t="shared" si="25"/>
        <v>Ombro (Cla/Acr)</v>
      </c>
      <c r="G125" s="11" t="str">
        <f t="shared" si="25"/>
        <v>Levantamento lateral</v>
      </c>
      <c r="H125" s="12" t="str">
        <f t="shared" si="25"/>
        <v>Ombro (Esp)</v>
      </c>
      <c r="I125" s="11" t="str">
        <f t="shared" si="25"/>
        <v>Crucifixo inv.</v>
      </c>
      <c r="J125" s="12" t="str">
        <f t="shared" si="25"/>
        <v>Costa</v>
      </c>
      <c r="K125" s="11" t="str">
        <f t="shared" si="25"/>
        <v>Remada sentada</v>
      </c>
      <c r="L125" s="12" t="str">
        <f t="shared" si="25"/>
        <v>Peito</v>
      </c>
      <c r="M125" s="11" t="str">
        <f t="shared" si="25"/>
        <v>Supino inclinado</v>
      </c>
      <c r="N125" s="12" t="str">
        <f t="shared" si="25"/>
        <v>Bíceps</v>
      </c>
      <c r="O125" s="11" t="str">
        <f t="shared" si="25"/>
        <v>Rosca alternada</v>
      </c>
      <c r="P125" s="12" t="str">
        <f t="shared" si="25"/>
        <v>Tríceps</v>
      </c>
      <c r="Q125" s="11" t="str">
        <f t="shared" si="25"/>
        <v>Rosca francesa</v>
      </c>
      <c r="R125" s="11" t="str">
        <f t="shared" si="25"/>
        <v>AnteBraço</v>
      </c>
      <c r="S125" s="11" t="str">
        <f t="shared" si="25"/>
        <v>Rosca punho inv.</v>
      </c>
      <c r="T125" s="11" t="str">
        <f t="shared" si="25"/>
        <v xml:space="preserve">Glúteo </v>
      </c>
      <c r="U125" s="11" t="str">
        <f t="shared" si="25"/>
        <v>Glúteo 4 apoios</v>
      </c>
      <c r="V125" s="12" t="str">
        <f t="shared" si="25"/>
        <v xml:space="preserve">Abdutor </v>
      </c>
      <c r="W125" s="11" t="str">
        <f t="shared" si="25"/>
        <v>Abdutor apo.</v>
      </c>
      <c r="X125" s="12" t="str">
        <f t="shared" si="25"/>
        <v xml:space="preserve">Adutor </v>
      </c>
      <c r="Y125" s="11" t="str">
        <f t="shared" si="25"/>
        <v>Adutor apo.</v>
      </c>
      <c r="Z125" s="12" t="str">
        <f t="shared" si="25"/>
        <v>Coxa (Ant)</v>
      </c>
      <c r="AA125" s="11" t="str">
        <f t="shared" si="25"/>
        <v>Agachamento hack</v>
      </c>
      <c r="AB125" s="12" t="str">
        <f t="shared" si="25"/>
        <v>Coxa (Pos)</v>
      </c>
      <c r="AC125" s="11" t="str">
        <f t="shared" si="25"/>
        <v>Flexão de perna</v>
      </c>
      <c r="AD125" s="12" t="str">
        <f t="shared" si="25"/>
        <v>Perna</v>
      </c>
      <c r="AE125" s="11" t="str">
        <f t="shared" si="25"/>
        <v>Gêmeos sentado</v>
      </c>
      <c r="AF125" s="12" t="str">
        <f t="shared" si="25"/>
        <v>Abdominal</v>
      </c>
      <c r="AG125" s="11" t="str">
        <f t="shared" si="25"/>
        <v>Supra-abdominal</v>
      </c>
    </row>
    <row r="126" spans="1:33" x14ac:dyDescent="0.25">
      <c r="A126" s="344"/>
      <c r="B126" s="11">
        <f t="shared" si="26"/>
        <v>0</v>
      </c>
      <c r="C126" s="11" t="str">
        <f t="shared" si="27"/>
        <v xml:space="preserve"> </v>
      </c>
      <c r="D126" s="11" t="str">
        <f t="shared" si="25"/>
        <v xml:space="preserve">Trapézio </v>
      </c>
      <c r="E126" s="11">
        <f t="shared" si="25"/>
        <v>0</v>
      </c>
      <c r="F126" s="11" t="str">
        <f t="shared" si="25"/>
        <v>Ombro (Cla/Acr)</v>
      </c>
      <c r="G126" s="11" t="str">
        <f t="shared" si="25"/>
        <v>Elevação frontal</v>
      </c>
      <c r="H126" s="12" t="str">
        <f t="shared" si="25"/>
        <v>Ombro (Esp)</v>
      </c>
      <c r="I126" s="11">
        <f t="shared" si="25"/>
        <v>0</v>
      </c>
      <c r="J126" s="12" t="str">
        <f t="shared" si="25"/>
        <v>Costa</v>
      </c>
      <c r="K126" s="11" t="str">
        <f t="shared" si="25"/>
        <v>Remada unilteral</v>
      </c>
      <c r="L126" s="12" t="str">
        <f t="shared" si="25"/>
        <v>Peito</v>
      </c>
      <c r="M126" s="11" t="str">
        <f t="shared" si="25"/>
        <v>Supino declinado</v>
      </c>
      <c r="N126" s="12" t="str">
        <f t="shared" si="25"/>
        <v>Bíceps</v>
      </c>
      <c r="O126" s="11" t="str">
        <f t="shared" si="25"/>
        <v>Rosca concentrada</v>
      </c>
      <c r="P126" s="12" t="str">
        <f t="shared" si="25"/>
        <v>Tríceps</v>
      </c>
      <c r="Q126" s="11" t="str">
        <f t="shared" si="25"/>
        <v>Extensão de cotovelo (cabo)</v>
      </c>
      <c r="R126" s="11" t="str">
        <f t="shared" si="25"/>
        <v>AnteBraço</v>
      </c>
      <c r="S126" s="11" t="str">
        <f t="shared" si="25"/>
        <v>Rosca direta peg. pro.</v>
      </c>
      <c r="T126" s="11" t="str">
        <f t="shared" si="25"/>
        <v xml:space="preserve">Glúteo </v>
      </c>
      <c r="U126" s="11">
        <f t="shared" si="25"/>
        <v>0</v>
      </c>
      <c r="V126" s="12" t="str">
        <f t="shared" si="25"/>
        <v xml:space="preserve">Abdutor </v>
      </c>
      <c r="W126" s="11" t="str">
        <f t="shared" si="25"/>
        <v>Abdutor cabo</v>
      </c>
      <c r="X126" s="12" t="str">
        <f t="shared" si="25"/>
        <v xml:space="preserve">Adutor </v>
      </c>
      <c r="Y126" s="11" t="str">
        <f t="shared" si="25"/>
        <v>Adutor cabo</v>
      </c>
      <c r="Z126" s="12" t="str">
        <f t="shared" si="25"/>
        <v>Coxa (Ant)</v>
      </c>
      <c r="AA126" s="11" t="str">
        <f t="shared" si="25"/>
        <v>Extensão de perna</v>
      </c>
      <c r="AB126" s="12" t="str">
        <f t="shared" si="25"/>
        <v>Coxa (Pos)</v>
      </c>
      <c r="AC126" s="11" t="str">
        <f t="shared" si="25"/>
        <v>Flexora em pé</v>
      </c>
      <c r="AD126" s="12" t="str">
        <f t="shared" si="25"/>
        <v>Perna</v>
      </c>
      <c r="AE126" s="11" t="str">
        <f t="shared" si="25"/>
        <v>Burrinho maq.</v>
      </c>
      <c r="AF126" s="12" t="str">
        <f t="shared" si="25"/>
        <v>Abdominal</v>
      </c>
      <c r="AG126" s="11" t="str">
        <f t="shared" si="25"/>
        <v>Flexão lateral</v>
      </c>
    </row>
    <row r="127" spans="1:33" x14ac:dyDescent="0.25">
      <c r="A127" s="344"/>
      <c r="B127" s="11">
        <f t="shared" si="26"/>
        <v>0</v>
      </c>
      <c r="C127" s="11" t="str">
        <f t="shared" si="27"/>
        <v xml:space="preserve"> </v>
      </c>
      <c r="D127" s="11" t="str">
        <f t="shared" si="25"/>
        <v xml:space="preserve">Trapézio </v>
      </c>
      <c r="E127" s="11">
        <f t="shared" si="25"/>
        <v>0</v>
      </c>
      <c r="F127" s="11" t="str">
        <f t="shared" si="25"/>
        <v>Ombro (Cla/Acr)</v>
      </c>
      <c r="G127" s="11">
        <f t="shared" si="25"/>
        <v>0</v>
      </c>
      <c r="H127" s="12" t="str">
        <f t="shared" si="25"/>
        <v>Ombro (Esp)</v>
      </c>
      <c r="I127" s="11">
        <f t="shared" si="25"/>
        <v>0</v>
      </c>
      <c r="J127" s="12" t="str">
        <f t="shared" si="25"/>
        <v>Costa</v>
      </c>
      <c r="K127" s="11" t="str">
        <f t="shared" si="25"/>
        <v>Remada curvada</v>
      </c>
      <c r="L127" s="12" t="str">
        <f t="shared" si="25"/>
        <v>Peito</v>
      </c>
      <c r="M127" s="11" t="str">
        <f t="shared" si="25"/>
        <v>Crucifixo</v>
      </c>
      <c r="N127" s="12" t="str">
        <f t="shared" si="25"/>
        <v>Bíceps</v>
      </c>
      <c r="O127" s="11" t="str">
        <f t="shared" si="25"/>
        <v>Rosca scott</v>
      </c>
      <c r="P127" s="12" t="str">
        <f t="shared" si="25"/>
        <v>Tríceps</v>
      </c>
      <c r="Q127" s="11">
        <f t="shared" si="25"/>
        <v>0</v>
      </c>
      <c r="R127" s="11" t="str">
        <f t="shared" si="25"/>
        <v>AnteBraço</v>
      </c>
      <c r="S127" s="11" t="str">
        <f t="shared" si="25"/>
        <v>Extensão de cotovelo</v>
      </c>
      <c r="T127" s="11" t="str">
        <f t="shared" si="25"/>
        <v xml:space="preserve">Glúteo </v>
      </c>
      <c r="U127" s="11">
        <f t="shared" si="25"/>
        <v>0</v>
      </c>
      <c r="V127" s="12" t="str">
        <f t="shared" si="25"/>
        <v xml:space="preserve">Abdutor </v>
      </c>
      <c r="W127" s="11">
        <f t="shared" si="25"/>
        <v>0</v>
      </c>
      <c r="X127" s="12" t="str">
        <f t="shared" si="25"/>
        <v xml:space="preserve">Adutor </v>
      </c>
      <c r="Y127" s="11">
        <f t="shared" si="25"/>
        <v>0</v>
      </c>
      <c r="Z127" s="12" t="str">
        <f t="shared" si="25"/>
        <v>Coxa (Ant)</v>
      </c>
      <c r="AA127" s="11" t="str">
        <f t="shared" si="25"/>
        <v>Leg press</v>
      </c>
      <c r="AB127" s="12" t="str">
        <f t="shared" si="25"/>
        <v>Coxa (Pos)</v>
      </c>
      <c r="AC127" s="11" t="str">
        <f t="shared" si="25"/>
        <v>Flexora sentado</v>
      </c>
      <c r="AD127" s="12" t="str">
        <f t="shared" si="25"/>
        <v>Perna</v>
      </c>
      <c r="AE127" s="11" t="str">
        <f t="shared" si="25"/>
        <v>Tibial</v>
      </c>
      <c r="AF127" s="12" t="str">
        <f t="shared" si="25"/>
        <v>Abdominal</v>
      </c>
      <c r="AG127" s="11">
        <f t="shared" si="25"/>
        <v>0</v>
      </c>
    </row>
    <row r="128" spans="1:33" x14ac:dyDescent="0.25">
      <c r="A128" s="344"/>
      <c r="B128" s="11">
        <f t="shared" si="26"/>
        <v>0</v>
      </c>
      <c r="C128" s="11" t="str">
        <f t="shared" si="27"/>
        <v xml:space="preserve"> </v>
      </c>
      <c r="D128" s="11" t="str">
        <f t="shared" si="25"/>
        <v xml:space="preserve">Trapézio </v>
      </c>
      <c r="E128" s="11">
        <f t="shared" si="25"/>
        <v>0</v>
      </c>
      <c r="F128" s="11" t="str">
        <f t="shared" si="25"/>
        <v>Ombro (Cla/Acr)</v>
      </c>
      <c r="G128" s="11">
        <f t="shared" si="25"/>
        <v>0</v>
      </c>
      <c r="H128" s="12" t="str">
        <f t="shared" si="25"/>
        <v>Ombro (Esp)</v>
      </c>
      <c r="I128" s="11">
        <f t="shared" si="25"/>
        <v>0</v>
      </c>
      <c r="J128" s="12" t="str">
        <f t="shared" si="25"/>
        <v>Costa</v>
      </c>
      <c r="K128" s="11" t="str">
        <f t="shared" si="25"/>
        <v>Levantamento terra</v>
      </c>
      <c r="L128" s="12" t="str">
        <f t="shared" si="25"/>
        <v>Peito</v>
      </c>
      <c r="M128" s="11" t="str">
        <f t="shared" si="25"/>
        <v>Cross over</v>
      </c>
      <c r="N128" s="12" t="str">
        <f t="shared" si="25"/>
        <v>Bíceps</v>
      </c>
      <c r="O128" s="11">
        <f t="shared" si="25"/>
        <v>0</v>
      </c>
      <c r="P128" s="12" t="str">
        <f t="shared" si="25"/>
        <v>Tríceps</v>
      </c>
      <c r="Q128" s="11">
        <f t="shared" si="25"/>
        <v>0</v>
      </c>
      <c r="R128" s="11" t="str">
        <f t="shared" si="25"/>
        <v>AnteBraço</v>
      </c>
      <c r="S128" s="11" t="str">
        <f t="shared" si="25"/>
        <v>Extensão cot. uni.</v>
      </c>
      <c r="T128" s="11" t="str">
        <f t="shared" si="25"/>
        <v xml:space="preserve">Glúteo </v>
      </c>
      <c r="U128" s="11">
        <f t="shared" si="25"/>
        <v>0</v>
      </c>
      <c r="V128" s="12" t="str">
        <f t="shared" si="25"/>
        <v xml:space="preserve">Abdutor </v>
      </c>
      <c r="W128" s="11">
        <f t="shared" si="25"/>
        <v>0</v>
      </c>
      <c r="X128" s="12" t="str">
        <f t="shared" si="25"/>
        <v xml:space="preserve">Adutor </v>
      </c>
      <c r="Y128" s="11">
        <f t="shared" si="25"/>
        <v>0</v>
      </c>
      <c r="Z128" s="12" t="str">
        <f t="shared" si="25"/>
        <v>Coxa (Ant)</v>
      </c>
      <c r="AA128" s="11" t="str">
        <f t="shared" si="25"/>
        <v>Avanço</v>
      </c>
      <c r="AB128" s="12" t="str">
        <f t="shared" si="25"/>
        <v>Coxa (Pos)</v>
      </c>
      <c r="AC128" s="11">
        <f t="shared" si="25"/>
        <v>0</v>
      </c>
      <c r="AD128" s="12" t="str">
        <f t="shared" si="25"/>
        <v>Perna</v>
      </c>
      <c r="AE128" s="11">
        <f t="shared" si="25"/>
        <v>0</v>
      </c>
      <c r="AF128" s="12" t="str">
        <f t="shared" si="25"/>
        <v>Abdominal</v>
      </c>
      <c r="AG128" s="11">
        <f t="shared" si="25"/>
        <v>0</v>
      </c>
    </row>
    <row r="129" spans="1:33" x14ac:dyDescent="0.25">
      <c r="A129" s="344"/>
      <c r="B129" s="11">
        <f t="shared" si="26"/>
        <v>0</v>
      </c>
      <c r="C129" s="11" t="str">
        <f t="shared" si="27"/>
        <v xml:space="preserve"> </v>
      </c>
      <c r="D129" s="11" t="str">
        <f t="shared" si="25"/>
        <v xml:space="preserve">Trapézio </v>
      </c>
      <c r="E129" s="11">
        <f t="shared" si="25"/>
        <v>0</v>
      </c>
      <c r="F129" s="11" t="str">
        <f t="shared" si="25"/>
        <v>Ombro (Cla/Acr)</v>
      </c>
      <c r="G129" s="11">
        <f t="shared" si="25"/>
        <v>0</v>
      </c>
      <c r="H129" s="12" t="str">
        <f t="shared" si="25"/>
        <v>Ombro (Esp)</v>
      </c>
      <c r="I129" s="11">
        <f t="shared" si="25"/>
        <v>0</v>
      </c>
      <c r="J129" s="12" t="str">
        <f t="shared" si="25"/>
        <v>Costa</v>
      </c>
      <c r="K129" s="11" t="str">
        <f t="shared" si="25"/>
        <v>Hiperextensão</v>
      </c>
      <c r="L129" s="12" t="str">
        <f t="shared" si="25"/>
        <v>Peito</v>
      </c>
      <c r="M129" s="11" t="str">
        <f t="shared" si="25"/>
        <v>Voador</v>
      </c>
      <c r="N129" s="12" t="str">
        <f t="shared" si="25"/>
        <v>Bíceps</v>
      </c>
      <c r="O129" s="11">
        <f t="shared" si="25"/>
        <v>0</v>
      </c>
      <c r="P129" s="12" t="str">
        <f t="shared" si="25"/>
        <v>Tríceps</v>
      </c>
      <c r="Q129" s="11">
        <f t="shared" si="25"/>
        <v>0</v>
      </c>
      <c r="R129" s="11" t="str">
        <f t="shared" si="25"/>
        <v>AnteBraço</v>
      </c>
      <c r="S129" s="11" t="str">
        <f t="shared" si="25"/>
        <v>Tríceps uni. Curvado</v>
      </c>
      <c r="T129" s="11" t="str">
        <f t="shared" si="25"/>
        <v xml:space="preserve">Glúteo </v>
      </c>
      <c r="U129" s="11">
        <f t="shared" si="25"/>
        <v>0</v>
      </c>
      <c r="V129" s="12" t="str">
        <f t="shared" si="25"/>
        <v xml:space="preserve">Abdutor </v>
      </c>
      <c r="W129" s="11">
        <f t="shared" si="25"/>
        <v>0</v>
      </c>
      <c r="X129" s="12" t="str">
        <f t="shared" si="25"/>
        <v xml:space="preserve">Adutor </v>
      </c>
      <c r="Y129" s="11">
        <f t="shared" si="25"/>
        <v>0</v>
      </c>
      <c r="Z129" s="12" t="str">
        <f t="shared" si="25"/>
        <v>Coxa (Ant)</v>
      </c>
      <c r="AA129" s="11">
        <f t="shared" si="25"/>
        <v>0</v>
      </c>
      <c r="AB129" s="12" t="str">
        <f t="shared" si="25"/>
        <v>Coxa (Pos)</v>
      </c>
      <c r="AC129" s="11">
        <f t="shared" si="25"/>
        <v>0</v>
      </c>
      <c r="AD129" s="12" t="str">
        <f t="shared" si="25"/>
        <v>Perna</v>
      </c>
      <c r="AE129" s="11">
        <f t="shared" si="25"/>
        <v>0</v>
      </c>
      <c r="AF129" s="12" t="str">
        <f t="shared" si="25"/>
        <v>Abdominal</v>
      </c>
      <c r="AG129" s="11">
        <f t="shared" si="25"/>
        <v>0</v>
      </c>
    </row>
    <row r="130" spans="1:33" x14ac:dyDescent="0.25">
      <c r="A130" s="344"/>
      <c r="B130" s="11">
        <f t="shared" si="26"/>
        <v>0</v>
      </c>
      <c r="C130" s="11" t="str">
        <f t="shared" si="27"/>
        <v xml:space="preserve"> </v>
      </c>
      <c r="D130" s="11" t="str">
        <f t="shared" si="25"/>
        <v xml:space="preserve">Trapézio </v>
      </c>
      <c r="E130" s="11">
        <f t="shared" si="25"/>
        <v>0</v>
      </c>
      <c r="F130" s="11" t="str">
        <f t="shared" si="25"/>
        <v>Ombro (Cla/Acr)</v>
      </c>
      <c r="G130" s="11">
        <f t="shared" si="25"/>
        <v>0</v>
      </c>
      <c r="H130" s="12" t="str">
        <f t="shared" si="25"/>
        <v>Ombro (Esp)</v>
      </c>
      <c r="I130" s="11">
        <f t="shared" si="25"/>
        <v>0</v>
      </c>
      <c r="J130" s="12" t="str">
        <f t="shared" si="25"/>
        <v>Costa</v>
      </c>
      <c r="K130" s="11">
        <f t="shared" si="25"/>
        <v>0</v>
      </c>
      <c r="L130" s="12" t="str">
        <f t="shared" si="25"/>
        <v>Peito</v>
      </c>
      <c r="M130" s="11" t="str">
        <f t="shared" si="25"/>
        <v>Paralelas</v>
      </c>
      <c r="N130" s="12" t="str">
        <f t="shared" si="25"/>
        <v>Bíceps</v>
      </c>
      <c r="O130" s="11">
        <f t="shared" si="25"/>
        <v>0</v>
      </c>
      <c r="P130" s="12" t="str">
        <f t="shared" si="25"/>
        <v>Tríceps</v>
      </c>
      <c r="Q130" s="11">
        <f t="shared" si="25"/>
        <v>0</v>
      </c>
      <c r="R130" s="11" t="str">
        <f t="shared" si="25"/>
        <v>AnteBraço</v>
      </c>
      <c r="S130" s="11">
        <f t="shared" si="25"/>
        <v>0</v>
      </c>
      <c r="T130" s="11" t="str">
        <f t="shared" si="25"/>
        <v xml:space="preserve">Glúteo </v>
      </c>
      <c r="U130" s="11">
        <f t="shared" si="25"/>
        <v>0</v>
      </c>
      <c r="V130" s="12" t="str">
        <f t="shared" si="25"/>
        <v xml:space="preserve">Abdutor </v>
      </c>
      <c r="W130" s="11">
        <f t="shared" si="25"/>
        <v>0</v>
      </c>
      <c r="X130" s="12" t="str">
        <f t="shared" si="25"/>
        <v xml:space="preserve">Adutor </v>
      </c>
      <c r="Y130" s="11">
        <f t="shared" si="25"/>
        <v>0</v>
      </c>
      <c r="Z130" s="12" t="str">
        <f t="shared" si="25"/>
        <v>Coxa (Ant)</v>
      </c>
      <c r="AA130" s="11">
        <f t="shared" si="25"/>
        <v>0</v>
      </c>
      <c r="AB130" s="12" t="str">
        <f t="shared" si="25"/>
        <v>Coxa (Pos)</v>
      </c>
      <c r="AC130" s="11">
        <f t="shared" si="25"/>
        <v>0</v>
      </c>
      <c r="AD130" s="12" t="str">
        <f t="shared" si="25"/>
        <v>Perna</v>
      </c>
      <c r="AE130" s="11">
        <f t="shared" si="25"/>
        <v>0</v>
      </c>
      <c r="AF130" s="12" t="str">
        <f t="shared" si="25"/>
        <v>Abdominal</v>
      </c>
      <c r="AG130" s="11">
        <f t="shared" si="25"/>
        <v>0</v>
      </c>
    </row>
    <row r="131" spans="1:33" x14ac:dyDescent="0.25">
      <c r="A131" s="344"/>
      <c r="B131" s="11">
        <f t="shared" si="26"/>
        <v>0</v>
      </c>
      <c r="C131" s="11" t="str">
        <f t="shared" si="27"/>
        <v xml:space="preserve"> </v>
      </c>
      <c r="D131" s="11" t="str">
        <f t="shared" si="25"/>
        <v xml:space="preserve">Trapézio </v>
      </c>
      <c r="E131" s="11">
        <f t="shared" si="25"/>
        <v>0</v>
      </c>
      <c r="F131" s="11" t="str">
        <f t="shared" si="25"/>
        <v>Ombro (Cla/Acr)</v>
      </c>
      <c r="G131" s="11">
        <f t="shared" si="25"/>
        <v>0</v>
      </c>
      <c r="H131" s="12" t="str">
        <f t="shared" si="25"/>
        <v>Ombro (Esp)</v>
      </c>
      <c r="I131" s="11">
        <f t="shared" si="25"/>
        <v>0</v>
      </c>
      <c r="J131" s="12" t="str">
        <f t="shared" si="25"/>
        <v>Costa</v>
      </c>
      <c r="K131" s="11">
        <f t="shared" si="25"/>
        <v>0</v>
      </c>
      <c r="L131" s="12" t="str">
        <f t="shared" si="25"/>
        <v>Peito</v>
      </c>
      <c r="M131" s="11">
        <f t="shared" si="25"/>
        <v>0</v>
      </c>
      <c r="N131" s="12" t="str">
        <f t="shared" si="25"/>
        <v>Bíceps</v>
      </c>
      <c r="O131" s="11">
        <f t="shared" si="25"/>
        <v>0</v>
      </c>
      <c r="P131" s="12" t="str">
        <f t="shared" si="25"/>
        <v>Tríceps</v>
      </c>
      <c r="Q131" s="11">
        <f t="shared" si="25"/>
        <v>0</v>
      </c>
      <c r="R131" s="11" t="str">
        <f t="shared" si="25"/>
        <v>AnteBraço</v>
      </c>
      <c r="S131" s="11">
        <f t="shared" si="25"/>
        <v>0</v>
      </c>
      <c r="T131" s="11" t="str">
        <f t="shared" si="25"/>
        <v xml:space="preserve">Glúteo </v>
      </c>
      <c r="U131" s="11">
        <f t="shared" si="25"/>
        <v>0</v>
      </c>
      <c r="V131" s="12" t="str">
        <f t="shared" si="25"/>
        <v xml:space="preserve">Abdutor </v>
      </c>
      <c r="W131" s="11">
        <f t="shared" si="25"/>
        <v>0</v>
      </c>
      <c r="X131" s="12" t="str">
        <f t="shared" si="25"/>
        <v xml:space="preserve">Adutor </v>
      </c>
      <c r="Y131" s="11">
        <f t="shared" si="25"/>
        <v>0</v>
      </c>
      <c r="Z131" s="12" t="str">
        <f t="shared" si="25"/>
        <v>Coxa (Ant)</v>
      </c>
      <c r="AA131" s="11">
        <f t="shared" si="25"/>
        <v>0</v>
      </c>
      <c r="AB131" s="12" t="str">
        <f t="shared" si="25"/>
        <v>Coxa (Pos)</v>
      </c>
      <c r="AC131" s="11">
        <f t="shared" si="25"/>
        <v>0</v>
      </c>
      <c r="AD131" s="12" t="str">
        <f t="shared" si="25"/>
        <v>Perna</v>
      </c>
      <c r="AE131" s="11">
        <f t="shared" si="25"/>
        <v>0</v>
      </c>
      <c r="AF131" s="12" t="str">
        <f t="shared" si="25"/>
        <v>Abdominal</v>
      </c>
      <c r="AG131" s="11">
        <f t="shared" si="25"/>
        <v>0</v>
      </c>
    </row>
    <row r="132" spans="1:33" x14ac:dyDescent="0.25">
      <c r="A132" s="344"/>
      <c r="B132" s="11">
        <f t="shared" si="26"/>
        <v>0</v>
      </c>
      <c r="C132" s="11" t="str">
        <f t="shared" si="27"/>
        <v xml:space="preserve"> </v>
      </c>
      <c r="D132" s="11" t="str">
        <f t="shared" si="25"/>
        <v xml:space="preserve">Trapézio </v>
      </c>
      <c r="E132" s="11">
        <f t="shared" si="25"/>
        <v>0</v>
      </c>
      <c r="F132" s="11" t="str">
        <f t="shared" si="25"/>
        <v>Ombro (Cla/Acr)</v>
      </c>
      <c r="G132" s="11">
        <f t="shared" si="25"/>
        <v>0</v>
      </c>
      <c r="H132" s="12" t="str">
        <f t="shared" si="25"/>
        <v>Ombro (Esp)</v>
      </c>
      <c r="I132" s="11">
        <f t="shared" si="25"/>
        <v>0</v>
      </c>
      <c r="J132" s="12" t="str">
        <f t="shared" si="25"/>
        <v>Costa</v>
      </c>
      <c r="K132" s="11">
        <f t="shared" si="25"/>
        <v>0</v>
      </c>
      <c r="L132" s="12" t="str">
        <f t="shared" si="25"/>
        <v>Peito</v>
      </c>
      <c r="M132" s="11">
        <f t="shared" si="25"/>
        <v>0</v>
      </c>
      <c r="N132" s="12" t="str">
        <f t="shared" si="25"/>
        <v>Bíceps</v>
      </c>
      <c r="O132" s="11">
        <f t="shared" si="25"/>
        <v>0</v>
      </c>
      <c r="P132" s="12" t="str">
        <f t="shared" si="25"/>
        <v>Tríceps</v>
      </c>
      <c r="Q132" s="11">
        <f t="shared" si="25"/>
        <v>0</v>
      </c>
      <c r="R132" s="11" t="str">
        <f t="shared" si="25"/>
        <v>AnteBraço</v>
      </c>
      <c r="S132" s="11">
        <f t="shared" ref="D132:AG140" si="28">S112</f>
        <v>0</v>
      </c>
      <c r="T132" s="11" t="str">
        <f t="shared" si="28"/>
        <v xml:space="preserve">Glúteo </v>
      </c>
      <c r="U132" s="11">
        <f t="shared" si="28"/>
        <v>0</v>
      </c>
      <c r="V132" s="12" t="str">
        <f t="shared" si="28"/>
        <v xml:space="preserve">Abdutor </v>
      </c>
      <c r="W132" s="11">
        <f t="shared" si="28"/>
        <v>0</v>
      </c>
      <c r="X132" s="12" t="str">
        <f t="shared" si="28"/>
        <v xml:space="preserve">Adutor </v>
      </c>
      <c r="Y132" s="11">
        <f t="shared" si="28"/>
        <v>0</v>
      </c>
      <c r="Z132" s="12" t="str">
        <f t="shared" si="28"/>
        <v>Coxa (Ant)</v>
      </c>
      <c r="AA132" s="11">
        <f t="shared" si="28"/>
        <v>0</v>
      </c>
      <c r="AB132" s="12" t="str">
        <f t="shared" si="28"/>
        <v>Coxa (Pos)</v>
      </c>
      <c r="AC132" s="11">
        <f t="shared" si="28"/>
        <v>0</v>
      </c>
      <c r="AD132" s="12" t="str">
        <f t="shared" si="28"/>
        <v>Perna</v>
      </c>
      <c r="AE132" s="11">
        <f t="shared" si="28"/>
        <v>0</v>
      </c>
      <c r="AF132" s="12" t="str">
        <f t="shared" si="28"/>
        <v>Abdominal</v>
      </c>
      <c r="AG132" s="11">
        <f t="shared" si="28"/>
        <v>0</v>
      </c>
    </row>
    <row r="133" spans="1:33" x14ac:dyDescent="0.25">
      <c r="A133" s="344"/>
      <c r="B133" s="11">
        <f t="shared" si="26"/>
        <v>0</v>
      </c>
      <c r="C133" s="11" t="str">
        <f t="shared" si="27"/>
        <v xml:space="preserve"> </v>
      </c>
      <c r="D133" s="11" t="str">
        <f t="shared" si="28"/>
        <v xml:space="preserve">Trapézio </v>
      </c>
      <c r="E133" s="11">
        <f t="shared" si="28"/>
        <v>0</v>
      </c>
      <c r="F133" s="11" t="str">
        <f t="shared" si="28"/>
        <v>Ombro (Cla/Acr)</v>
      </c>
      <c r="G133" s="11">
        <f t="shared" si="28"/>
        <v>0</v>
      </c>
      <c r="H133" s="12" t="str">
        <f t="shared" si="28"/>
        <v>Ombro (Esp)</v>
      </c>
      <c r="I133" s="11">
        <f t="shared" si="28"/>
        <v>0</v>
      </c>
      <c r="J133" s="12" t="str">
        <f t="shared" si="28"/>
        <v>Costa</v>
      </c>
      <c r="K133" s="11">
        <f t="shared" si="28"/>
        <v>0</v>
      </c>
      <c r="L133" s="12" t="str">
        <f t="shared" si="28"/>
        <v>Peito</v>
      </c>
      <c r="M133" s="11">
        <f t="shared" si="28"/>
        <v>0</v>
      </c>
      <c r="N133" s="12" t="str">
        <f t="shared" si="28"/>
        <v>Bíceps</v>
      </c>
      <c r="O133" s="11">
        <f t="shared" si="28"/>
        <v>0</v>
      </c>
      <c r="P133" s="12" t="str">
        <f t="shared" si="28"/>
        <v>Tríceps</v>
      </c>
      <c r="Q133" s="11">
        <f t="shared" si="28"/>
        <v>0</v>
      </c>
      <c r="R133" s="11" t="str">
        <f t="shared" si="28"/>
        <v>AnteBraço</v>
      </c>
      <c r="S133" s="11">
        <f t="shared" si="28"/>
        <v>0</v>
      </c>
      <c r="T133" s="11" t="str">
        <f t="shared" si="28"/>
        <v xml:space="preserve">Glúteo </v>
      </c>
      <c r="U133" s="11">
        <f t="shared" si="28"/>
        <v>0</v>
      </c>
      <c r="V133" s="12" t="str">
        <f t="shared" si="28"/>
        <v xml:space="preserve">Abdutor </v>
      </c>
      <c r="W133" s="11">
        <f t="shared" si="28"/>
        <v>0</v>
      </c>
      <c r="X133" s="12" t="str">
        <f t="shared" si="28"/>
        <v xml:space="preserve">Adutor </v>
      </c>
      <c r="Y133" s="11">
        <f t="shared" si="28"/>
        <v>0</v>
      </c>
      <c r="Z133" s="12" t="str">
        <f t="shared" si="28"/>
        <v>Coxa (Ant)</v>
      </c>
      <c r="AA133" s="11">
        <f t="shared" si="28"/>
        <v>0</v>
      </c>
      <c r="AB133" s="12" t="str">
        <f t="shared" si="28"/>
        <v>Coxa (Pos)</v>
      </c>
      <c r="AC133" s="11">
        <f t="shared" si="28"/>
        <v>0</v>
      </c>
      <c r="AD133" s="12" t="str">
        <f t="shared" si="28"/>
        <v>Perna</v>
      </c>
      <c r="AE133" s="11">
        <f t="shared" si="28"/>
        <v>0</v>
      </c>
      <c r="AF133" s="12" t="str">
        <f t="shared" si="28"/>
        <v>Abdominal</v>
      </c>
      <c r="AG133" s="11">
        <f t="shared" si="28"/>
        <v>0</v>
      </c>
    </row>
    <row r="134" spans="1:33" x14ac:dyDescent="0.25">
      <c r="A134" s="344"/>
      <c r="B134" s="11">
        <f t="shared" si="26"/>
        <v>0</v>
      </c>
      <c r="C134" s="11" t="str">
        <f t="shared" si="27"/>
        <v xml:space="preserve"> </v>
      </c>
      <c r="D134" s="11" t="str">
        <f t="shared" si="28"/>
        <v xml:space="preserve">Trapézio </v>
      </c>
      <c r="E134" s="11">
        <f t="shared" si="28"/>
        <v>0</v>
      </c>
      <c r="F134" s="11" t="str">
        <f t="shared" si="28"/>
        <v>Ombro (Cla/Acr)</v>
      </c>
      <c r="G134" s="11">
        <f t="shared" si="28"/>
        <v>0</v>
      </c>
      <c r="H134" s="12" t="str">
        <f t="shared" si="28"/>
        <v>Ombro (Esp)</v>
      </c>
      <c r="I134" s="11">
        <f t="shared" si="28"/>
        <v>0</v>
      </c>
      <c r="J134" s="12" t="str">
        <f t="shared" si="28"/>
        <v>Costa</v>
      </c>
      <c r="K134" s="11">
        <f t="shared" si="28"/>
        <v>0</v>
      </c>
      <c r="L134" s="12" t="str">
        <f t="shared" si="28"/>
        <v>Peito</v>
      </c>
      <c r="M134" s="11">
        <f t="shared" si="28"/>
        <v>0</v>
      </c>
      <c r="N134" s="12" t="str">
        <f t="shared" si="28"/>
        <v>Bíceps</v>
      </c>
      <c r="O134" s="11">
        <f t="shared" si="28"/>
        <v>0</v>
      </c>
      <c r="P134" s="12" t="str">
        <f t="shared" si="28"/>
        <v>Tríceps</v>
      </c>
      <c r="Q134" s="11">
        <f t="shared" si="28"/>
        <v>0</v>
      </c>
      <c r="R134" s="11" t="str">
        <f t="shared" si="28"/>
        <v>AnteBraço</v>
      </c>
      <c r="S134" s="11">
        <f t="shared" si="28"/>
        <v>0</v>
      </c>
      <c r="T134" s="11" t="str">
        <f t="shared" si="28"/>
        <v xml:space="preserve">Glúteo </v>
      </c>
      <c r="U134" s="11">
        <f t="shared" si="28"/>
        <v>0</v>
      </c>
      <c r="V134" s="12" t="str">
        <f t="shared" si="28"/>
        <v xml:space="preserve">Abdutor </v>
      </c>
      <c r="W134" s="11">
        <f t="shared" si="28"/>
        <v>0</v>
      </c>
      <c r="X134" s="12" t="str">
        <f t="shared" si="28"/>
        <v xml:space="preserve">Adutor </v>
      </c>
      <c r="Y134" s="11">
        <f t="shared" si="28"/>
        <v>0</v>
      </c>
      <c r="Z134" s="12" t="str">
        <f t="shared" si="28"/>
        <v>Coxa (Ant)</v>
      </c>
      <c r="AA134" s="11">
        <f t="shared" si="28"/>
        <v>0</v>
      </c>
      <c r="AB134" s="12" t="str">
        <f t="shared" si="28"/>
        <v>Coxa (Pos)</v>
      </c>
      <c r="AC134" s="11">
        <f t="shared" si="28"/>
        <v>0</v>
      </c>
      <c r="AD134" s="12" t="str">
        <f t="shared" si="28"/>
        <v>Perna</v>
      </c>
      <c r="AE134" s="11">
        <f t="shared" si="28"/>
        <v>0</v>
      </c>
      <c r="AF134" s="12" t="str">
        <f t="shared" si="28"/>
        <v>Abdominal</v>
      </c>
      <c r="AG134" s="11">
        <f t="shared" si="28"/>
        <v>0</v>
      </c>
    </row>
    <row r="135" spans="1:33" x14ac:dyDescent="0.25">
      <c r="A135" s="344"/>
      <c r="B135" s="11">
        <f t="shared" si="26"/>
        <v>0</v>
      </c>
      <c r="C135" s="11" t="str">
        <f t="shared" si="27"/>
        <v xml:space="preserve"> </v>
      </c>
      <c r="D135" s="11" t="str">
        <f t="shared" si="28"/>
        <v xml:space="preserve">Trapézio </v>
      </c>
      <c r="E135" s="11">
        <f t="shared" si="28"/>
        <v>0</v>
      </c>
      <c r="F135" s="11" t="str">
        <f t="shared" si="28"/>
        <v>Ombro (Cla/Acr)</v>
      </c>
      <c r="G135" s="11">
        <f t="shared" si="28"/>
        <v>0</v>
      </c>
      <c r="H135" s="12" t="str">
        <f t="shared" si="28"/>
        <v>Ombro (Esp)</v>
      </c>
      <c r="I135" s="11">
        <f t="shared" si="28"/>
        <v>0</v>
      </c>
      <c r="J135" s="12" t="str">
        <f t="shared" si="28"/>
        <v>Costa</v>
      </c>
      <c r="K135" s="11">
        <f t="shared" si="28"/>
        <v>0</v>
      </c>
      <c r="L135" s="12" t="str">
        <f t="shared" si="28"/>
        <v>Peito</v>
      </c>
      <c r="M135" s="11">
        <f t="shared" si="28"/>
        <v>0</v>
      </c>
      <c r="N135" s="12" t="str">
        <f t="shared" si="28"/>
        <v>Bíceps</v>
      </c>
      <c r="O135" s="11">
        <f t="shared" si="28"/>
        <v>0</v>
      </c>
      <c r="P135" s="12" t="str">
        <f t="shared" si="28"/>
        <v>Tríceps</v>
      </c>
      <c r="Q135" s="11">
        <f t="shared" si="28"/>
        <v>0</v>
      </c>
      <c r="R135" s="11" t="str">
        <f t="shared" si="28"/>
        <v>AnteBraço</v>
      </c>
      <c r="S135" s="11">
        <f t="shared" si="28"/>
        <v>0</v>
      </c>
      <c r="T135" s="11" t="str">
        <f t="shared" si="28"/>
        <v xml:space="preserve">Glúteo </v>
      </c>
      <c r="U135" s="11">
        <f t="shared" si="28"/>
        <v>0</v>
      </c>
      <c r="V135" s="12" t="str">
        <f t="shared" si="28"/>
        <v xml:space="preserve">Abdutor </v>
      </c>
      <c r="W135" s="11">
        <f t="shared" si="28"/>
        <v>0</v>
      </c>
      <c r="X135" s="12" t="str">
        <f t="shared" si="28"/>
        <v xml:space="preserve">Adutor </v>
      </c>
      <c r="Y135" s="11">
        <f t="shared" si="28"/>
        <v>0</v>
      </c>
      <c r="Z135" s="12" t="str">
        <f t="shared" si="28"/>
        <v>Coxa (Ant)</v>
      </c>
      <c r="AA135" s="11">
        <f t="shared" si="28"/>
        <v>0</v>
      </c>
      <c r="AB135" s="12" t="str">
        <f t="shared" si="28"/>
        <v>Coxa (Pos)</v>
      </c>
      <c r="AC135" s="11">
        <f t="shared" si="28"/>
        <v>0</v>
      </c>
      <c r="AD135" s="12" t="str">
        <f t="shared" si="28"/>
        <v>Perna</v>
      </c>
      <c r="AE135" s="11">
        <f t="shared" si="28"/>
        <v>0</v>
      </c>
      <c r="AF135" s="12" t="str">
        <f t="shared" si="28"/>
        <v>Abdominal</v>
      </c>
      <c r="AG135" s="11">
        <f t="shared" si="28"/>
        <v>0</v>
      </c>
    </row>
    <row r="136" spans="1:33" x14ac:dyDescent="0.25">
      <c r="A136" s="344"/>
      <c r="B136" s="11">
        <f t="shared" si="26"/>
        <v>0</v>
      </c>
      <c r="C136" s="11" t="str">
        <f t="shared" si="27"/>
        <v xml:space="preserve"> </v>
      </c>
      <c r="D136" s="11" t="str">
        <f t="shared" si="28"/>
        <v xml:space="preserve">Trapézio </v>
      </c>
      <c r="E136" s="11">
        <f t="shared" si="28"/>
        <v>0</v>
      </c>
      <c r="F136" s="11" t="str">
        <f t="shared" si="28"/>
        <v>Ombro (Cla/Acr)</v>
      </c>
      <c r="G136" s="11">
        <f t="shared" si="28"/>
        <v>0</v>
      </c>
      <c r="H136" s="12" t="str">
        <f t="shared" si="28"/>
        <v>Ombro (Esp)</v>
      </c>
      <c r="I136" s="11">
        <f t="shared" si="28"/>
        <v>0</v>
      </c>
      <c r="J136" s="12" t="str">
        <f t="shared" si="28"/>
        <v>Costa</v>
      </c>
      <c r="K136" s="11">
        <f t="shared" si="28"/>
        <v>0</v>
      </c>
      <c r="L136" s="12" t="str">
        <f t="shared" si="28"/>
        <v>Peito</v>
      </c>
      <c r="M136" s="11">
        <f t="shared" si="28"/>
        <v>0</v>
      </c>
      <c r="N136" s="12" t="str">
        <f t="shared" si="28"/>
        <v>Bíceps</v>
      </c>
      <c r="O136" s="11">
        <f t="shared" si="28"/>
        <v>0</v>
      </c>
      <c r="P136" s="12" t="str">
        <f t="shared" si="28"/>
        <v>Tríceps</v>
      </c>
      <c r="Q136" s="11">
        <f t="shared" si="28"/>
        <v>0</v>
      </c>
      <c r="R136" s="11" t="str">
        <f t="shared" si="28"/>
        <v>AnteBraço</v>
      </c>
      <c r="S136" s="11">
        <f t="shared" si="28"/>
        <v>0</v>
      </c>
      <c r="T136" s="11" t="str">
        <f t="shared" si="28"/>
        <v xml:space="preserve">Glúteo </v>
      </c>
      <c r="U136" s="11">
        <f t="shared" si="28"/>
        <v>0</v>
      </c>
      <c r="V136" s="12" t="str">
        <f t="shared" si="28"/>
        <v xml:space="preserve">Abdutor </v>
      </c>
      <c r="W136" s="11">
        <f t="shared" si="28"/>
        <v>0</v>
      </c>
      <c r="X136" s="12" t="str">
        <f t="shared" si="28"/>
        <v xml:space="preserve">Adutor </v>
      </c>
      <c r="Y136" s="11">
        <f t="shared" si="28"/>
        <v>0</v>
      </c>
      <c r="Z136" s="12" t="str">
        <f t="shared" si="28"/>
        <v>Coxa (Ant)</v>
      </c>
      <c r="AA136" s="11">
        <f t="shared" si="28"/>
        <v>0</v>
      </c>
      <c r="AB136" s="12" t="str">
        <f t="shared" si="28"/>
        <v>Coxa (Pos)</v>
      </c>
      <c r="AC136" s="11">
        <f t="shared" si="28"/>
        <v>0</v>
      </c>
      <c r="AD136" s="12" t="str">
        <f t="shared" si="28"/>
        <v>Perna</v>
      </c>
      <c r="AE136" s="11">
        <f t="shared" si="28"/>
        <v>0</v>
      </c>
      <c r="AF136" s="12" t="str">
        <f t="shared" si="28"/>
        <v>Abdominal</v>
      </c>
      <c r="AG136" s="11">
        <f t="shared" si="28"/>
        <v>0</v>
      </c>
    </row>
    <row r="137" spans="1:33" x14ac:dyDescent="0.25">
      <c r="A137" s="344"/>
      <c r="B137" s="11">
        <f t="shared" si="26"/>
        <v>0</v>
      </c>
      <c r="C137" s="11" t="str">
        <f t="shared" si="27"/>
        <v xml:space="preserve"> </v>
      </c>
      <c r="D137" s="11" t="str">
        <f t="shared" si="28"/>
        <v xml:space="preserve">Trapézio </v>
      </c>
      <c r="E137" s="11">
        <f t="shared" si="28"/>
        <v>0</v>
      </c>
      <c r="F137" s="11" t="str">
        <f t="shared" si="28"/>
        <v>Ombro (Cla/Acr)</v>
      </c>
      <c r="G137" s="11">
        <f t="shared" si="28"/>
        <v>0</v>
      </c>
      <c r="H137" s="12" t="str">
        <f t="shared" si="28"/>
        <v>Ombro (Esp)</v>
      </c>
      <c r="I137" s="11">
        <f t="shared" si="28"/>
        <v>0</v>
      </c>
      <c r="J137" s="12" t="str">
        <f t="shared" si="28"/>
        <v>Costa</v>
      </c>
      <c r="K137" s="11">
        <f t="shared" si="28"/>
        <v>0</v>
      </c>
      <c r="L137" s="12" t="str">
        <f t="shared" si="28"/>
        <v>Peito</v>
      </c>
      <c r="M137" s="11">
        <f t="shared" si="28"/>
        <v>0</v>
      </c>
      <c r="N137" s="12" t="str">
        <f t="shared" si="28"/>
        <v>Bíceps</v>
      </c>
      <c r="O137" s="11">
        <f t="shared" si="28"/>
        <v>0</v>
      </c>
      <c r="P137" s="12" t="str">
        <f t="shared" si="28"/>
        <v>Tríceps</v>
      </c>
      <c r="Q137" s="11">
        <f t="shared" si="28"/>
        <v>0</v>
      </c>
      <c r="R137" s="11" t="str">
        <f t="shared" si="28"/>
        <v>AnteBraço</v>
      </c>
      <c r="S137" s="11">
        <f t="shared" si="28"/>
        <v>0</v>
      </c>
      <c r="T137" s="11" t="str">
        <f t="shared" si="28"/>
        <v xml:space="preserve">Glúteo </v>
      </c>
      <c r="U137" s="11">
        <f t="shared" si="28"/>
        <v>0</v>
      </c>
      <c r="V137" s="12" t="str">
        <f t="shared" si="28"/>
        <v xml:space="preserve">Abdutor </v>
      </c>
      <c r="W137" s="11">
        <f t="shared" si="28"/>
        <v>0</v>
      </c>
      <c r="X137" s="12" t="str">
        <f t="shared" si="28"/>
        <v xml:space="preserve">Adutor </v>
      </c>
      <c r="Y137" s="11">
        <f t="shared" si="28"/>
        <v>0</v>
      </c>
      <c r="Z137" s="12" t="str">
        <f t="shared" si="28"/>
        <v>Coxa (Ant)</v>
      </c>
      <c r="AA137" s="11">
        <f t="shared" si="28"/>
        <v>0</v>
      </c>
      <c r="AB137" s="12" t="str">
        <f t="shared" si="28"/>
        <v>Coxa (Pos)</v>
      </c>
      <c r="AC137" s="11">
        <f t="shared" si="28"/>
        <v>0</v>
      </c>
      <c r="AD137" s="12" t="str">
        <f t="shared" si="28"/>
        <v>Perna</v>
      </c>
      <c r="AE137" s="11">
        <f t="shared" si="28"/>
        <v>0</v>
      </c>
      <c r="AF137" s="12" t="str">
        <f t="shared" si="28"/>
        <v>Abdominal</v>
      </c>
      <c r="AG137" s="11">
        <f t="shared" si="28"/>
        <v>0</v>
      </c>
    </row>
    <row r="138" spans="1:33" x14ac:dyDescent="0.25">
      <c r="A138" s="344"/>
      <c r="B138" s="11">
        <f t="shared" si="26"/>
        <v>0</v>
      </c>
      <c r="C138" s="11" t="str">
        <f t="shared" si="27"/>
        <v xml:space="preserve"> </v>
      </c>
      <c r="D138" s="11" t="str">
        <f t="shared" si="28"/>
        <v xml:space="preserve">Trapézio </v>
      </c>
      <c r="E138" s="11">
        <f t="shared" si="28"/>
        <v>0</v>
      </c>
      <c r="F138" s="11" t="str">
        <f t="shared" si="28"/>
        <v>Ombro (Cla/Acr)</v>
      </c>
      <c r="G138" s="11">
        <f t="shared" si="28"/>
        <v>0</v>
      </c>
      <c r="H138" s="12" t="str">
        <f t="shared" si="28"/>
        <v>Ombro (Esp)</v>
      </c>
      <c r="I138" s="11">
        <f t="shared" si="28"/>
        <v>0</v>
      </c>
      <c r="J138" s="12" t="str">
        <f t="shared" si="28"/>
        <v>Costa</v>
      </c>
      <c r="K138" s="11">
        <f t="shared" si="28"/>
        <v>0</v>
      </c>
      <c r="L138" s="12" t="str">
        <f t="shared" si="28"/>
        <v>Peito</v>
      </c>
      <c r="M138" s="11">
        <f t="shared" si="28"/>
        <v>0</v>
      </c>
      <c r="N138" s="12" t="str">
        <f t="shared" si="28"/>
        <v>Bíceps</v>
      </c>
      <c r="O138" s="11">
        <f t="shared" si="28"/>
        <v>0</v>
      </c>
      <c r="P138" s="12" t="str">
        <f t="shared" si="28"/>
        <v>Tríceps</v>
      </c>
      <c r="Q138" s="11">
        <f t="shared" si="28"/>
        <v>0</v>
      </c>
      <c r="R138" s="11" t="str">
        <f t="shared" si="28"/>
        <v>AnteBraço</v>
      </c>
      <c r="S138" s="11">
        <f t="shared" si="28"/>
        <v>0</v>
      </c>
      <c r="T138" s="11" t="str">
        <f t="shared" si="28"/>
        <v xml:space="preserve">Glúteo </v>
      </c>
      <c r="U138" s="11">
        <f t="shared" si="28"/>
        <v>0</v>
      </c>
      <c r="V138" s="12" t="str">
        <f t="shared" si="28"/>
        <v xml:space="preserve">Abdutor </v>
      </c>
      <c r="W138" s="11">
        <f t="shared" si="28"/>
        <v>0</v>
      </c>
      <c r="X138" s="12" t="str">
        <f t="shared" si="28"/>
        <v xml:space="preserve">Adutor </v>
      </c>
      <c r="Y138" s="11">
        <f t="shared" si="28"/>
        <v>0</v>
      </c>
      <c r="Z138" s="12" t="str">
        <f t="shared" si="28"/>
        <v>Coxa (Ant)</v>
      </c>
      <c r="AA138" s="11">
        <f t="shared" si="28"/>
        <v>0</v>
      </c>
      <c r="AB138" s="12" t="str">
        <f t="shared" si="28"/>
        <v>Coxa (Pos)</v>
      </c>
      <c r="AC138" s="11">
        <f t="shared" si="28"/>
        <v>0</v>
      </c>
      <c r="AD138" s="12" t="str">
        <f t="shared" si="28"/>
        <v>Perna</v>
      </c>
      <c r="AE138" s="11">
        <f t="shared" si="28"/>
        <v>0</v>
      </c>
      <c r="AF138" s="12" t="str">
        <f t="shared" si="28"/>
        <v>Abdominal</v>
      </c>
      <c r="AG138" s="11">
        <f t="shared" si="28"/>
        <v>0</v>
      </c>
    </row>
    <row r="139" spans="1:33" x14ac:dyDescent="0.25">
      <c r="A139" s="344"/>
      <c r="B139" s="11">
        <f t="shared" si="26"/>
        <v>0</v>
      </c>
      <c r="C139" s="11" t="str">
        <f t="shared" si="27"/>
        <v xml:space="preserve"> </v>
      </c>
      <c r="D139" s="11" t="str">
        <f t="shared" si="28"/>
        <v xml:space="preserve">Trapézio </v>
      </c>
      <c r="E139" s="11">
        <f t="shared" si="28"/>
        <v>0</v>
      </c>
      <c r="F139" s="11" t="str">
        <f t="shared" si="28"/>
        <v>Ombro (Cla/Acr)</v>
      </c>
      <c r="G139" s="11">
        <f t="shared" si="28"/>
        <v>0</v>
      </c>
      <c r="H139" s="12" t="str">
        <f t="shared" si="28"/>
        <v>Ombro (Esp)</v>
      </c>
      <c r="I139" s="11">
        <f t="shared" si="28"/>
        <v>0</v>
      </c>
      <c r="J139" s="12" t="str">
        <f t="shared" si="28"/>
        <v>Costa</v>
      </c>
      <c r="K139" s="11">
        <f t="shared" si="28"/>
        <v>0</v>
      </c>
      <c r="L139" s="12" t="str">
        <f t="shared" si="28"/>
        <v>Peito</v>
      </c>
      <c r="M139" s="11">
        <f t="shared" si="28"/>
        <v>0</v>
      </c>
      <c r="N139" s="12" t="str">
        <f t="shared" si="28"/>
        <v>Bíceps</v>
      </c>
      <c r="O139" s="11">
        <f t="shared" si="28"/>
        <v>0</v>
      </c>
      <c r="P139" s="12" t="str">
        <f t="shared" si="28"/>
        <v>Tríceps</v>
      </c>
      <c r="Q139" s="11">
        <f t="shared" si="28"/>
        <v>0</v>
      </c>
      <c r="R139" s="11" t="str">
        <f t="shared" si="28"/>
        <v>AnteBraço</v>
      </c>
      <c r="S139" s="11">
        <f t="shared" si="28"/>
        <v>0</v>
      </c>
      <c r="T139" s="11" t="str">
        <f t="shared" si="28"/>
        <v xml:space="preserve">Glúteo </v>
      </c>
      <c r="U139" s="11">
        <f t="shared" si="28"/>
        <v>0</v>
      </c>
      <c r="V139" s="12" t="str">
        <f t="shared" si="28"/>
        <v xml:space="preserve">Abdutor </v>
      </c>
      <c r="W139" s="11">
        <f t="shared" si="28"/>
        <v>0</v>
      </c>
      <c r="X139" s="12" t="str">
        <f t="shared" si="28"/>
        <v xml:space="preserve">Adutor </v>
      </c>
      <c r="Y139" s="11">
        <f t="shared" si="28"/>
        <v>0</v>
      </c>
      <c r="Z139" s="12" t="str">
        <f t="shared" si="28"/>
        <v>Coxa (Ant)</v>
      </c>
      <c r="AA139" s="11">
        <f t="shared" si="28"/>
        <v>0</v>
      </c>
      <c r="AB139" s="12" t="str">
        <f t="shared" si="28"/>
        <v>Coxa (Pos)</v>
      </c>
      <c r="AC139" s="11">
        <f t="shared" si="28"/>
        <v>0</v>
      </c>
      <c r="AD139" s="12" t="str">
        <f t="shared" si="28"/>
        <v>Perna</v>
      </c>
      <c r="AE139" s="11">
        <f t="shared" si="28"/>
        <v>0</v>
      </c>
      <c r="AF139" s="12" t="str">
        <f t="shared" si="28"/>
        <v>Abdominal</v>
      </c>
      <c r="AG139" s="11">
        <f t="shared" si="28"/>
        <v>0</v>
      </c>
    </row>
    <row r="140" spans="1:33" x14ac:dyDescent="0.25">
      <c r="A140" s="344"/>
      <c r="B140" s="11">
        <f t="shared" si="26"/>
        <v>0</v>
      </c>
      <c r="C140" s="11" t="str">
        <f t="shared" si="27"/>
        <v xml:space="preserve"> </v>
      </c>
      <c r="D140" s="11" t="str">
        <f t="shared" si="28"/>
        <v xml:space="preserve">Trapézio </v>
      </c>
      <c r="E140" s="11">
        <f t="shared" si="28"/>
        <v>0</v>
      </c>
      <c r="F140" s="11" t="str">
        <f t="shared" si="28"/>
        <v>Ombro (Cla/Acr)</v>
      </c>
      <c r="G140" s="11">
        <f t="shared" si="28"/>
        <v>0</v>
      </c>
      <c r="H140" s="12" t="str">
        <f t="shared" si="28"/>
        <v>Ombro (Esp)</v>
      </c>
      <c r="I140" s="11">
        <f t="shared" si="28"/>
        <v>0</v>
      </c>
      <c r="J140" s="12" t="str">
        <f t="shared" si="28"/>
        <v>Costa</v>
      </c>
      <c r="K140" s="11">
        <f t="shared" si="28"/>
        <v>0</v>
      </c>
      <c r="L140" s="12" t="str">
        <f t="shared" si="28"/>
        <v>Peito</v>
      </c>
      <c r="M140" s="11">
        <f t="shared" si="28"/>
        <v>0</v>
      </c>
      <c r="N140" s="12" t="str">
        <f t="shared" si="28"/>
        <v>Bíceps</v>
      </c>
      <c r="O140" s="11">
        <f t="shared" si="28"/>
        <v>0</v>
      </c>
      <c r="P140" s="12" t="str">
        <f t="shared" si="28"/>
        <v>Tríceps</v>
      </c>
      <c r="Q140" s="11">
        <f t="shared" si="28"/>
        <v>0</v>
      </c>
      <c r="R140" s="11" t="str">
        <f t="shared" si="28"/>
        <v>AnteBraço</v>
      </c>
      <c r="S140" s="11">
        <f t="shared" si="28"/>
        <v>0</v>
      </c>
      <c r="T140" s="11" t="str">
        <f t="shared" si="28"/>
        <v xml:space="preserve">Glúteo </v>
      </c>
      <c r="U140" s="11">
        <f t="shared" si="28"/>
        <v>0</v>
      </c>
      <c r="V140" s="12" t="str">
        <f t="shared" si="28"/>
        <v xml:space="preserve">Abdutor </v>
      </c>
      <c r="W140" s="11">
        <f t="shared" si="28"/>
        <v>0</v>
      </c>
      <c r="X140" s="12" t="str">
        <f t="shared" si="28"/>
        <v xml:space="preserve">Adutor </v>
      </c>
      <c r="Y140" s="11">
        <f t="shared" si="28"/>
        <v>0</v>
      </c>
      <c r="Z140" s="12" t="str">
        <f t="shared" si="28"/>
        <v>Coxa (Ant)</v>
      </c>
      <c r="AA140" s="11">
        <f t="shared" si="28"/>
        <v>0</v>
      </c>
      <c r="AB140" s="12" t="str">
        <f t="shared" si="28"/>
        <v>Coxa (Pos)</v>
      </c>
      <c r="AC140" s="11">
        <f t="shared" si="28"/>
        <v>0</v>
      </c>
      <c r="AD140" s="12" t="str">
        <f t="shared" si="28"/>
        <v>Perna</v>
      </c>
      <c r="AE140" s="11">
        <f t="shared" si="28"/>
        <v>0</v>
      </c>
      <c r="AF140" s="12" t="str">
        <f t="shared" si="28"/>
        <v>Abdominal</v>
      </c>
      <c r="AG140" s="11">
        <f t="shared" si="28"/>
        <v>0</v>
      </c>
    </row>
    <row r="141" spans="1:3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:33" x14ac:dyDescent="0.25">
      <c r="A142" s="11" t="s">
        <v>40</v>
      </c>
      <c r="B142" s="11" t="s">
        <v>41</v>
      </c>
      <c r="C142" s="11"/>
      <c r="D142" s="341" t="str">
        <f>D122</f>
        <v xml:space="preserve">Trapézio </v>
      </c>
      <c r="E142" s="341"/>
      <c r="F142" s="341" t="str">
        <f>F122</f>
        <v>Ombro (Cla/Acr)</v>
      </c>
      <c r="G142" s="341"/>
      <c r="H142" s="341" t="str">
        <f>H122</f>
        <v>Ombro (Esp)</v>
      </c>
      <c r="I142" s="341"/>
      <c r="J142" s="341" t="str">
        <f>J122</f>
        <v>Costa</v>
      </c>
      <c r="K142" s="341"/>
      <c r="L142" s="341" t="str">
        <f>L122</f>
        <v>Peito</v>
      </c>
      <c r="M142" s="341"/>
      <c r="N142" s="341" t="str">
        <f>N122</f>
        <v>Bíceps</v>
      </c>
      <c r="O142" s="341"/>
      <c r="P142" s="341" t="str">
        <f>P122</f>
        <v>Tríceps</v>
      </c>
      <c r="Q142" s="341"/>
      <c r="R142" s="341" t="str">
        <f>R122</f>
        <v>AnteBraço</v>
      </c>
      <c r="S142" s="341"/>
      <c r="T142" s="341" t="str">
        <f>T122</f>
        <v xml:space="preserve">Glúteo </v>
      </c>
      <c r="U142" s="341"/>
      <c r="V142" s="341" t="str">
        <f>V122</f>
        <v xml:space="preserve">Abdutor </v>
      </c>
      <c r="W142" s="341"/>
      <c r="X142" s="341" t="str">
        <f>X122</f>
        <v xml:space="preserve">Adutor </v>
      </c>
      <c r="Y142" s="341"/>
      <c r="Z142" s="341" t="str">
        <f>Z122</f>
        <v>Coxa (Ant)</v>
      </c>
      <c r="AA142" s="341"/>
      <c r="AB142" s="341" t="str">
        <f>AB122</f>
        <v>Coxa (Pos)</v>
      </c>
      <c r="AC142" s="341"/>
      <c r="AD142" s="341" t="str">
        <f>AD122</f>
        <v>Perna</v>
      </c>
      <c r="AE142" s="341"/>
      <c r="AF142" s="341" t="str">
        <f>AF122</f>
        <v>Abdominal</v>
      </c>
      <c r="AG142" s="341"/>
    </row>
    <row r="143" spans="1:33" x14ac:dyDescent="0.25">
      <c r="A143" s="11"/>
      <c r="B143" s="343">
        <f>Planilha!D262</f>
        <v>0</v>
      </c>
      <c r="C143" s="34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1:33" x14ac:dyDescent="0.25">
      <c r="A144" s="344">
        <v>8</v>
      </c>
      <c r="B144" s="11">
        <f>B143</f>
        <v>0</v>
      </c>
      <c r="C144" s="11" t="str">
        <f>IF(AND(B144=D144),E144,IF(AND(B144=F144),G144,IF(AND(B144=H144),I144,IF(AND(B144=J144),K144,IF(AND(B144=L144),M144,IF(AND(B144=N144),O144,IF(AND(B144=P144),Q144,IF(AND(B144=R144),S144,IF(AND(B144=T144),U144,IF(AND(B144=V144),W144,IF(AND(B144=X144),Y144,IF(AND(B144=Z144),AA144,IF(AND(B144=AB144),AC144,IF(AND(B144=AD144),AE144,IF(AND(B144=AF144),AG144," ")))))))))))))))</f>
        <v xml:space="preserve"> </v>
      </c>
      <c r="D144" s="11" t="str">
        <f t="shared" ref="D144:AG152" si="29">D124</f>
        <v xml:space="preserve">Trapézio </v>
      </c>
      <c r="E144" s="11" t="str">
        <f t="shared" si="29"/>
        <v>Elevação de ombros</v>
      </c>
      <c r="F144" s="11" t="str">
        <f t="shared" si="29"/>
        <v>Ombro (Cla/Acr)</v>
      </c>
      <c r="G144" s="11" t="str">
        <f t="shared" si="29"/>
        <v>Desenvolvimento</v>
      </c>
      <c r="H144" s="12" t="str">
        <f t="shared" si="29"/>
        <v>Ombro (Esp)</v>
      </c>
      <c r="I144" s="11" t="str">
        <f t="shared" si="29"/>
        <v>Voador inv.</v>
      </c>
      <c r="J144" s="12" t="str">
        <f t="shared" si="29"/>
        <v>Costa</v>
      </c>
      <c r="K144" s="11" t="str">
        <f t="shared" si="29"/>
        <v>Puxada à frente</v>
      </c>
      <c r="L144" s="12" t="str">
        <f t="shared" si="29"/>
        <v>Peito</v>
      </c>
      <c r="M144" s="11" t="str">
        <f t="shared" si="29"/>
        <v>Supino</v>
      </c>
      <c r="N144" s="12" t="str">
        <f t="shared" si="29"/>
        <v>Bíceps</v>
      </c>
      <c r="O144" s="11" t="str">
        <f t="shared" si="29"/>
        <v>Rosca direta</v>
      </c>
      <c r="P144" s="12" t="str">
        <f t="shared" si="29"/>
        <v>Tríceps</v>
      </c>
      <c r="Q144" s="11" t="str">
        <f t="shared" si="29"/>
        <v>Rosca testa</v>
      </c>
      <c r="R144" s="11" t="str">
        <f t="shared" si="29"/>
        <v>AnteBraço</v>
      </c>
      <c r="S144" s="11" t="str">
        <f t="shared" si="29"/>
        <v>Rosca punho</v>
      </c>
      <c r="T144" s="11" t="str">
        <f t="shared" si="29"/>
        <v xml:space="preserve">Glúteo </v>
      </c>
      <c r="U144" s="11" t="str">
        <f t="shared" si="29"/>
        <v>Glúteo em pé</v>
      </c>
      <c r="V144" s="12" t="str">
        <f t="shared" si="29"/>
        <v xml:space="preserve">Abdutor </v>
      </c>
      <c r="W144" s="11" t="str">
        <f t="shared" si="29"/>
        <v>Abdutor maq.</v>
      </c>
      <c r="X144" s="12" t="str">
        <f t="shared" si="29"/>
        <v xml:space="preserve">Adutor </v>
      </c>
      <c r="Y144" s="11" t="str">
        <f t="shared" si="29"/>
        <v>Adutor maq</v>
      </c>
      <c r="Z144" s="12" t="str">
        <f t="shared" si="29"/>
        <v>Coxa (Ant)</v>
      </c>
      <c r="AA144" s="11" t="str">
        <f t="shared" si="29"/>
        <v>Agachamento</v>
      </c>
      <c r="AB144" s="12" t="str">
        <f t="shared" si="29"/>
        <v>Coxa (Pos)</v>
      </c>
      <c r="AC144" s="11" t="str">
        <f t="shared" si="29"/>
        <v>Stiff</v>
      </c>
      <c r="AD144" s="12" t="str">
        <f t="shared" si="29"/>
        <v>Perna</v>
      </c>
      <c r="AE144" s="11" t="str">
        <f t="shared" si="29"/>
        <v>Gêmeos em pé</v>
      </c>
      <c r="AF144" s="12" t="str">
        <f t="shared" si="29"/>
        <v>Abdominal</v>
      </c>
      <c r="AG144" s="11" t="str">
        <f t="shared" si="29"/>
        <v>Elevação de pernas</v>
      </c>
    </row>
    <row r="145" spans="1:33" x14ac:dyDescent="0.25">
      <c r="A145" s="344"/>
      <c r="B145" s="11">
        <f t="shared" ref="B145:B160" si="30">B144</f>
        <v>0</v>
      </c>
      <c r="C145" s="11" t="str">
        <f t="shared" ref="C145:C160" si="31">IF(AND(B145=D145),E145,IF(AND(B145=F145),G145,IF(AND(B145=H145),I145,IF(AND(B145=J145),K145,IF(AND(B145=L145),M145,IF(AND(B145=N145),O145,IF(AND(B145=P145),Q145,IF(AND(B145=R145),S145,IF(AND(B145=T145),U145,IF(AND(B145=V145),W145,IF(AND(B145=X145),Y145,IF(AND(B145=Z145),AA145,IF(AND(B145=AB145),AC145,IF(AND(B145=AD145),AE145,IF(AND(B145=AF145),AG145," ")))))))))))))))</f>
        <v xml:space="preserve"> </v>
      </c>
      <c r="D145" s="11" t="str">
        <f t="shared" si="29"/>
        <v xml:space="preserve">Trapézio </v>
      </c>
      <c r="E145" s="11" t="str">
        <f t="shared" si="29"/>
        <v>Remada alta</v>
      </c>
      <c r="F145" s="11" t="str">
        <f t="shared" si="29"/>
        <v>Ombro (Cla/Acr)</v>
      </c>
      <c r="G145" s="11" t="str">
        <f t="shared" si="29"/>
        <v>Levantamento lateral</v>
      </c>
      <c r="H145" s="12" t="str">
        <f t="shared" si="29"/>
        <v>Ombro (Esp)</v>
      </c>
      <c r="I145" s="11" t="str">
        <f t="shared" si="29"/>
        <v>Crucifixo inv.</v>
      </c>
      <c r="J145" s="12" t="str">
        <f t="shared" si="29"/>
        <v>Costa</v>
      </c>
      <c r="K145" s="11" t="str">
        <f t="shared" si="29"/>
        <v>Remada sentada</v>
      </c>
      <c r="L145" s="12" t="str">
        <f t="shared" si="29"/>
        <v>Peito</v>
      </c>
      <c r="M145" s="11" t="str">
        <f t="shared" si="29"/>
        <v>Supino inclinado</v>
      </c>
      <c r="N145" s="12" t="str">
        <f t="shared" si="29"/>
        <v>Bíceps</v>
      </c>
      <c r="O145" s="11" t="str">
        <f t="shared" si="29"/>
        <v>Rosca alternada</v>
      </c>
      <c r="P145" s="12" t="str">
        <f t="shared" si="29"/>
        <v>Tríceps</v>
      </c>
      <c r="Q145" s="11" t="str">
        <f t="shared" si="29"/>
        <v>Rosca francesa</v>
      </c>
      <c r="R145" s="11" t="str">
        <f t="shared" si="29"/>
        <v>AnteBraço</v>
      </c>
      <c r="S145" s="11" t="str">
        <f t="shared" si="29"/>
        <v>Rosca punho inv.</v>
      </c>
      <c r="T145" s="11" t="str">
        <f t="shared" si="29"/>
        <v xml:space="preserve">Glúteo </v>
      </c>
      <c r="U145" s="11" t="str">
        <f t="shared" si="29"/>
        <v>Glúteo 4 apoios</v>
      </c>
      <c r="V145" s="12" t="str">
        <f t="shared" si="29"/>
        <v xml:space="preserve">Abdutor </v>
      </c>
      <c r="W145" s="11" t="str">
        <f t="shared" si="29"/>
        <v>Abdutor apo.</v>
      </c>
      <c r="X145" s="12" t="str">
        <f t="shared" si="29"/>
        <v xml:space="preserve">Adutor </v>
      </c>
      <c r="Y145" s="11" t="str">
        <f t="shared" si="29"/>
        <v>Adutor apo.</v>
      </c>
      <c r="Z145" s="12" t="str">
        <f t="shared" si="29"/>
        <v>Coxa (Ant)</v>
      </c>
      <c r="AA145" s="11" t="str">
        <f t="shared" si="29"/>
        <v>Agachamento hack</v>
      </c>
      <c r="AB145" s="12" t="str">
        <f t="shared" si="29"/>
        <v>Coxa (Pos)</v>
      </c>
      <c r="AC145" s="11" t="str">
        <f t="shared" si="29"/>
        <v>Flexão de perna</v>
      </c>
      <c r="AD145" s="12" t="str">
        <f t="shared" si="29"/>
        <v>Perna</v>
      </c>
      <c r="AE145" s="11" t="str">
        <f t="shared" si="29"/>
        <v>Gêmeos sentado</v>
      </c>
      <c r="AF145" s="12" t="str">
        <f t="shared" si="29"/>
        <v>Abdominal</v>
      </c>
      <c r="AG145" s="11" t="str">
        <f t="shared" si="29"/>
        <v>Supra-abdominal</v>
      </c>
    </row>
    <row r="146" spans="1:33" x14ac:dyDescent="0.25">
      <c r="A146" s="344"/>
      <c r="B146" s="11">
        <f t="shared" si="30"/>
        <v>0</v>
      </c>
      <c r="C146" s="11" t="str">
        <f t="shared" si="31"/>
        <v xml:space="preserve"> </v>
      </c>
      <c r="D146" s="11" t="str">
        <f t="shared" si="29"/>
        <v xml:space="preserve">Trapézio </v>
      </c>
      <c r="E146" s="11">
        <f t="shared" si="29"/>
        <v>0</v>
      </c>
      <c r="F146" s="11" t="str">
        <f t="shared" si="29"/>
        <v>Ombro (Cla/Acr)</v>
      </c>
      <c r="G146" s="11" t="str">
        <f t="shared" si="29"/>
        <v>Elevação frontal</v>
      </c>
      <c r="H146" s="12" t="str">
        <f t="shared" si="29"/>
        <v>Ombro (Esp)</v>
      </c>
      <c r="I146" s="11">
        <f t="shared" si="29"/>
        <v>0</v>
      </c>
      <c r="J146" s="12" t="str">
        <f t="shared" si="29"/>
        <v>Costa</v>
      </c>
      <c r="K146" s="11" t="str">
        <f t="shared" si="29"/>
        <v>Remada unilteral</v>
      </c>
      <c r="L146" s="12" t="str">
        <f t="shared" si="29"/>
        <v>Peito</v>
      </c>
      <c r="M146" s="11" t="str">
        <f t="shared" si="29"/>
        <v>Supino declinado</v>
      </c>
      <c r="N146" s="12" t="str">
        <f t="shared" si="29"/>
        <v>Bíceps</v>
      </c>
      <c r="O146" s="11" t="str">
        <f t="shared" si="29"/>
        <v>Rosca concentrada</v>
      </c>
      <c r="P146" s="12" t="str">
        <f t="shared" si="29"/>
        <v>Tríceps</v>
      </c>
      <c r="Q146" s="11" t="str">
        <f t="shared" si="29"/>
        <v>Extensão de cotovelo (cabo)</v>
      </c>
      <c r="R146" s="11" t="str">
        <f t="shared" si="29"/>
        <v>AnteBraço</v>
      </c>
      <c r="S146" s="11" t="str">
        <f t="shared" si="29"/>
        <v>Rosca direta peg. pro.</v>
      </c>
      <c r="T146" s="11" t="str">
        <f t="shared" si="29"/>
        <v xml:space="preserve">Glúteo </v>
      </c>
      <c r="U146" s="11">
        <f t="shared" si="29"/>
        <v>0</v>
      </c>
      <c r="V146" s="12" t="str">
        <f t="shared" si="29"/>
        <v xml:space="preserve">Abdutor </v>
      </c>
      <c r="W146" s="11" t="str">
        <f t="shared" si="29"/>
        <v>Abdutor cabo</v>
      </c>
      <c r="X146" s="12" t="str">
        <f t="shared" si="29"/>
        <v xml:space="preserve">Adutor </v>
      </c>
      <c r="Y146" s="11" t="str">
        <f t="shared" si="29"/>
        <v>Adutor cabo</v>
      </c>
      <c r="Z146" s="12" t="str">
        <f t="shared" si="29"/>
        <v>Coxa (Ant)</v>
      </c>
      <c r="AA146" s="11" t="str">
        <f t="shared" si="29"/>
        <v>Extensão de perna</v>
      </c>
      <c r="AB146" s="12" t="str">
        <f t="shared" si="29"/>
        <v>Coxa (Pos)</v>
      </c>
      <c r="AC146" s="11" t="str">
        <f t="shared" si="29"/>
        <v>Flexora em pé</v>
      </c>
      <c r="AD146" s="12" t="str">
        <f t="shared" si="29"/>
        <v>Perna</v>
      </c>
      <c r="AE146" s="11" t="str">
        <f t="shared" si="29"/>
        <v>Burrinho maq.</v>
      </c>
      <c r="AF146" s="12" t="str">
        <f t="shared" si="29"/>
        <v>Abdominal</v>
      </c>
      <c r="AG146" s="11" t="str">
        <f t="shared" si="29"/>
        <v>Flexão lateral</v>
      </c>
    </row>
    <row r="147" spans="1:33" x14ac:dyDescent="0.25">
      <c r="A147" s="344"/>
      <c r="B147" s="11">
        <f t="shared" si="30"/>
        <v>0</v>
      </c>
      <c r="C147" s="11" t="str">
        <f t="shared" si="31"/>
        <v xml:space="preserve"> </v>
      </c>
      <c r="D147" s="11" t="str">
        <f t="shared" si="29"/>
        <v xml:space="preserve">Trapézio </v>
      </c>
      <c r="E147" s="11">
        <f t="shared" si="29"/>
        <v>0</v>
      </c>
      <c r="F147" s="11" t="str">
        <f t="shared" si="29"/>
        <v>Ombro (Cla/Acr)</v>
      </c>
      <c r="G147" s="11">
        <f t="shared" si="29"/>
        <v>0</v>
      </c>
      <c r="H147" s="12" t="str">
        <f t="shared" si="29"/>
        <v>Ombro (Esp)</v>
      </c>
      <c r="I147" s="11">
        <f t="shared" si="29"/>
        <v>0</v>
      </c>
      <c r="J147" s="12" t="str">
        <f t="shared" si="29"/>
        <v>Costa</v>
      </c>
      <c r="K147" s="11" t="str">
        <f t="shared" si="29"/>
        <v>Remada curvada</v>
      </c>
      <c r="L147" s="12" t="str">
        <f t="shared" si="29"/>
        <v>Peito</v>
      </c>
      <c r="M147" s="11" t="str">
        <f t="shared" si="29"/>
        <v>Crucifixo</v>
      </c>
      <c r="N147" s="12" t="str">
        <f t="shared" si="29"/>
        <v>Bíceps</v>
      </c>
      <c r="O147" s="11" t="str">
        <f t="shared" si="29"/>
        <v>Rosca scott</v>
      </c>
      <c r="P147" s="12" t="str">
        <f t="shared" si="29"/>
        <v>Tríceps</v>
      </c>
      <c r="Q147" s="11">
        <f t="shared" si="29"/>
        <v>0</v>
      </c>
      <c r="R147" s="11" t="str">
        <f t="shared" si="29"/>
        <v>AnteBraço</v>
      </c>
      <c r="S147" s="11" t="str">
        <f t="shared" si="29"/>
        <v>Extensão de cotovelo</v>
      </c>
      <c r="T147" s="11" t="str">
        <f t="shared" si="29"/>
        <v xml:space="preserve">Glúteo </v>
      </c>
      <c r="U147" s="11">
        <f t="shared" si="29"/>
        <v>0</v>
      </c>
      <c r="V147" s="12" t="str">
        <f t="shared" si="29"/>
        <v xml:space="preserve">Abdutor </v>
      </c>
      <c r="W147" s="11">
        <f t="shared" si="29"/>
        <v>0</v>
      </c>
      <c r="X147" s="12" t="str">
        <f t="shared" si="29"/>
        <v xml:space="preserve">Adutor </v>
      </c>
      <c r="Y147" s="11">
        <f t="shared" si="29"/>
        <v>0</v>
      </c>
      <c r="Z147" s="12" t="str">
        <f t="shared" si="29"/>
        <v>Coxa (Ant)</v>
      </c>
      <c r="AA147" s="11" t="str">
        <f t="shared" si="29"/>
        <v>Leg press</v>
      </c>
      <c r="AB147" s="12" t="str">
        <f t="shared" si="29"/>
        <v>Coxa (Pos)</v>
      </c>
      <c r="AC147" s="11" t="str">
        <f t="shared" si="29"/>
        <v>Flexora sentado</v>
      </c>
      <c r="AD147" s="12" t="str">
        <f t="shared" si="29"/>
        <v>Perna</v>
      </c>
      <c r="AE147" s="11" t="str">
        <f t="shared" si="29"/>
        <v>Tibial</v>
      </c>
      <c r="AF147" s="12" t="str">
        <f t="shared" si="29"/>
        <v>Abdominal</v>
      </c>
      <c r="AG147" s="11">
        <f t="shared" si="29"/>
        <v>0</v>
      </c>
    </row>
    <row r="148" spans="1:33" x14ac:dyDescent="0.25">
      <c r="A148" s="344"/>
      <c r="B148" s="11">
        <f t="shared" si="30"/>
        <v>0</v>
      </c>
      <c r="C148" s="11" t="str">
        <f t="shared" si="31"/>
        <v xml:space="preserve"> </v>
      </c>
      <c r="D148" s="11" t="str">
        <f t="shared" si="29"/>
        <v xml:space="preserve">Trapézio </v>
      </c>
      <c r="E148" s="11">
        <f t="shared" si="29"/>
        <v>0</v>
      </c>
      <c r="F148" s="11" t="str">
        <f t="shared" si="29"/>
        <v>Ombro (Cla/Acr)</v>
      </c>
      <c r="G148" s="11">
        <f t="shared" si="29"/>
        <v>0</v>
      </c>
      <c r="H148" s="12" t="str">
        <f t="shared" si="29"/>
        <v>Ombro (Esp)</v>
      </c>
      <c r="I148" s="11">
        <f t="shared" si="29"/>
        <v>0</v>
      </c>
      <c r="J148" s="12" t="str">
        <f t="shared" si="29"/>
        <v>Costa</v>
      </c>
      <c r="K148" s="11" t="str">
        <f t="shared" si="29"/>
        <v>Levantamento terra</v>
      </c>
      <c r="L148" s="12" t="str">
        <f t="shared" si="29"/>
        <v>Peito</v>
      </c>
      <c r="M148" s="11" t="str">
        <f t="shared" si="29"/>
        <v>Cross over</v>
      </c>
      <c r="N148" s="12" t="str">
        <f t="shared" si="29"/>
        <v>Bíceps</v>
      </c>
      <c r="O148" s="11">
        <f t="shared" si="29"/>
        <v>0</v>
      </c>
      <c r="P148" s="12" t="str">
        <f t="shared" si="29"/>
        <v>Tríceps</v>
      </c>
      <c r="Q148" s="11">
        <f t="shared" si="29"/>
        <v>0</v>
      </c>
      <c r="R148" s="11" t="str">
        <f t="shared" si="29"/>
        <v>AnteBraço</v>
      </c>
      <c r="S148" s="11" t="str">
        <f t="shared" si="29"/>
        <v>Extensão cot. uni.</v>
      </c>
      <c r="T148" s="11" t="str">
        <f t="shared" si="29"/>
        <v xml:space="preserve">Glúteo </v>
      </c>
      <c r="U148" s="11">
        <f t="shared" si="29"/>
        <v>0</v>
      </c>
      <c r="V148" s="12" t="str">
        <f t="shared" si="29"/>
        <v xml:space="preserve">Abdutor </v>
      </c>
      <c r="W148" s="11">
        <f t="shared" si="29"/>
        <v>0</v>
      </c>
      <c r="X148" s="12" t="str">
        <f t="shared" si="29"/>
        <v xml:space="preserve">Adutor </v>
      </c>
      <c r="Y148" s="11">
        <f t="shared" si="29"/>
        <v>0</v>
      </c>
      <c r="Z148" s="12" t="str">
        <f t="shared" si="29"/>
        <v>Coxa (Ant)</v>
      </c>
      <c r="AA148" s="11" t="str">
        <f t="shared" si="29"/>
        <v>Avanço</v>
      </c>
      <c r="AB148" s="12" t="str">
        <f t="shared" si="29"/>
        <v>Coxa (Pos)</v>
      </c>
      <c r="AC148" s="11">
        <f t="shared" si="29"/>
        <v>0</v>
      </c>
      <c r="AD148" s="12" t="str">
        <f t="shared" si="29"/>
        <v>Perna</v>
      </c>
      <c r="AE148" s="11">
        <f t="shared" si="29"/>
        <v>0</v>
      </c>
      <c r="AF148" s="12" t="str">
        <f t="shared" si="29"/>
        <v>Abdominal</v>
      </c>
      <c r="AG148" s="11">
        <f t="shared" si="29"/>
        <v>0</v>
      </c>
    </row>
    <row r="149" spans="1:33" x14ac:dyDescent="0.25">
      <c r="A149" s="344"/>
      <c r="B149" s="11">
        <f t="shared" si="30"/>
        <v>0</v>
      </c>
      <c r="C149" s="11" t="str">
        <f t="shared" si="31"/>
        <v xml:space="preserve"> </v>
      </c>
      <c r="D149" s="11" t="str">
        <f t="shared" si="29"/>
        <v xml:space="preserve">Trapézio </v>
      </c>
      <c r="E149" s="11">
        <f t="shared" si="29"/>
        <v>0</v>
      </c>
      <c r="F149" s="11" t="str">
        <f t="shared" si="29"/>
        <v>Ombro (Cla/Acr)</v>
      </c>
      <c r="G149" s="11">
        <f t="shared" si="29"/>
        <v>0</v>
      </c>
      <c r="H149" s="12" t="str">
        <f t="shared" si="29"/>
        <v>Ombro (Esp)</v>
      </c>
      <c r="I149" s="11">
        <f t="shared" si="29"/>
        <v>0</v>
      </c>
      <c r="J149" s="12" t="str">
        <f t="shared" si="29"/>
        <v>Costa</v>
      </c>
      <c r="K149" s="11" t="str">
        <f t="shared" si="29"/>
        <v>Hiperextensão</v>
      </c>
      <c r="L149" s="12" t="str">
        <f t="shared" si="29"/>
        <v>Peito</v>
      </c>
      <c r="M149" s="11" t="str">
        <f t="shared" si="29"/>
        <v>Voador</v>
      </c>
      <c r="N149" s="12" t="str">
        <f t="shared" si="29"/>
        <v>Bíceps</v>
      </c>
      <c r="O149" s="11">
        <f t="shared" si="29"/>
        <v>0</v>
      </c>
      <c r="P149" s="12" t="str">
        <f t="shared" si="29"/>
        <v>Tríceps</v>
      </c>
      <c r="Q149" s="11">
        <f t="shared" si="29"/>
        <v>0</v>
      </c>
      <c r="R149" s="11" t="str">
        <f t="shared" si="29"/>
        <v>AnteBraço</v>
      </c>
      <c r="S149" s="11" t="str">
        <f t="shared" si="29"/>
        <v>Tríceps uni. Curvado</v>
      </c>
      <c r="T149" s="11" t="str">
        <f t="shared" si="29"/>
        <v xml:space="preserve">Glúteo </v>
      </c>
      <c r="U149" s="11">
        <f t="shared" si="29"/>
        <v>0</v>
      </c>
      <c r="V149" s="12" t="str">
        <f t="shared" si="29"/>
        <v xml:space="preserve">Abdutor </v>
      </c>
      <c r="W149" s="11">
        <f t="shared" si="29"/>
        <v>0</v>
      </c>
      <c r="X149" s="12" t="str">
        <f t="shared" si="29"/>
        <v xml:space="preserve">Adutor </v>
      </c>
      <c r="Y149" s="11">
        <f t="shared" si="29"/>
        <v>0</v>
      </c>
      <c r="Z149" s="12" t="str">
        <f t="shared" si="29"/>
        <v>Coxa (Ant)</v>
      </c>
      <c r="AA149" s="11">
        <f t="shared" si="29"/>
        <v>0</v>
      </c>
      <c r="AB149" s="12" t="str">
        <f t="shared" si="29"/>
        <v>Coxa (Pos)</v>
      </c>
      <c r="AC149" s="11">
        <f t="shared" si="29"/>
        <v>0</v>
      </c>
      <c r="AD149" s="12" t="str">
        <f t="shared" si="29"/>
        <v>Perna</v>
      </c>
      <c r="AE149" s="11">
        <f t="shared" si="29"/>
        <v>0</v>
      </c>
      <c r="AF149" s="12" t="str">
        <f t="shared" si="29"/>
        <v>Abdominal</v>
      </c>
      <c r="AG149" s="11">
        <f t="shared" si="29"/>
        <v>0</v>
      </c>
    </row>
    <row r="150" spans="1:33" x14ac:dyDescent="0.25">
      <c r="A150" s="344"/>
      <c r="B150" s="11">
        <f t="shared" si="30"/>
        <v>0</v>
      </c>
      <c r="C150" s="11" t="str">
        <f t="shared" si="31"/>
        <v xml:space="preserve"> </v>
      </c>
      <c r="D150" s="11" t="str">
        <f t="shared" si="29"/>
        <v xml:space="preserve">Trapézio </v>
      </c>
      <c r="E150" s="11">
        <f t="shared" si="29"/>
        <v>0</v>
      </c>
      <c r="F150" s="11" t="str">
        <f t="shared" si="29"/>
        <v>Ombro (Cla/Acr)</v>
      </c>
      <c r="G150" s="11">
        <f t="shared" si="29"/>
        <v>0</v>
      </c>
      <c r="H150" s="12" t="str">
        <f t="shared" si="29"/>
        <v>Ombro (Esp)</v>
      </c>
      <c r="I150" s="11">
        <f t="shared" si="29"/>
        <v>0</v>
      </c>
      <c r="J150" s="12" t="str">
        <f t="shared" si="29"/>
        <v>Costa</v>
      </c>
      <c r="K150" s="11">
        <f t="shared" si="29"/>
        <v>0</v>
      </c>
      <c r="L150" s="12" t="str">
        <f t="shared" si="29"/>
        <v>Peito</v>
      </c>
      <c r="M150" s="11" t="str">
        <f t="shared" si="29"/>
        <v>Paralelas</v>
      </c>
      <c r="N150" s="12" t="str">
        <f t="shared" si="29"/>
        <v>Bíceps</v>
      </c>
      <c r="O150" s="11">
        <f t="shared" si="29"/>
        <v>0</v>
      </c>
      <c r="P150" s="12" t="str">
        <f t="shared" si="29"/>
        <v>Tríceps</v>
      </c>
      <c r="Q150" s="11">
        <f t="shared" si="29"/>
        <v>0</v>
      </c>
      <c r="R150" s="11" t="str">
        <f t="shared" si="29"/>
        <v>AnteBraço</v>
      </c>
      <c r="S150" s="11">
        <f t="shared" si="29"/>
        <v>0</v>
      </c>
      <c r="T150" s="11" t="str">
        <f t="shared" si="29"/>
        <v xml:space="preserve">Glúteo </v>
      </c>
      <c r="U150" s="11">
        <f t="shared" si="29"/>
        <v>0</v>
      </c>
      <c r="V150" s="12" t="str">
        <f t="shared" si="29"/>
        <v xml:space="preserve">Abdutor </v>
      </c>
      <c r="W150" s="11">
        <f t="shared" si="29"/>
        <v>0</v>
      </c>
      <c r="X150" s="12" t="str">
        <f t="shared" si="29"/>
        <v xml:space="preserve">Adutor </v>
      </c>
      <c r="Y150" s="11">
        <f t="shared" si="29"/>
        <v>0</v>
      </c>
      <c r="Z150" s="12" t="str">
        <f t="shared" si="29"/>
        <v>Coxa (Ant)</v>
      </c>
      <c r="AA150" s="11">
        <f t="shared" si="29"/>
        <v>0</v>
      </c>
      <c r="AB150" s="12" t="str">
        <f t="shared" si="29"/>
        <v>Coxa (Pos)</v>
      </c>
      <c r="AC150" s="11">
        <f t="shared" si="29"/>
        <v>0</v>
      </c>
      <c r="AD150" s="12" t="str">
        <f t="shared" si="29"/>
        <v>Perna</v>
      </c>
      <c r="AE150" s="11">
        <f t="shared" si="29"/>
        <v>0</v>
      </c>
      <c r="AF150" s="12" t="str">
        <f t="shared" si="29"/>
        <v>Abdominal</v>
      </c>
      <c r="AG150" s="11">
        <f t="shared" si="29"/>
        <v>0</v>
      </c>
    </row>
    <row r="151" spans="1:33" x14ac:dyDescent="0.25">
      <c r="A151" s="344"/>
      <c r="B151" s="11">
        <f t="shared" si="30"/>
        <v>0</v>
      </c>
      <c r="C151" s="11" t="str">
        <f t="shared" si="31"/>
        <v xml:space="preserve"> </v>
      </c>
      <c r="D151" s="11" t="str">
        <f t="shared" si="29"/>
        <v xml:space="preserve">Trapézio </v>
      </c>
      <c r="E151" s="11">
        <f t="shared" si="29"/>
        <v>0</v>
      </c>
      <c r="F151" s="11" t="str">
        <f t="shared" si="29"/>
        <v>Ombro (Cla/Acr)</v>
      </c>
      <c r="G151" s="11">
        <f t="shared" si="29"/>
        <v>0</v>
      </c>
      <c r="H151" s="12" t="str">
        <f t="shared" si="29"/>
        <v>Ombro (Esp)</v>
      </c>
      <c r="I151" s="11">
        <f t="shared" si="29"/>
        <v>0</v>
      </c>
      <c r="J151" s="12" t="str">
        <f t="shared" si="29"/>
        <v>Costa</v>
      </c>
      <c r="K151" s="11">
        <f t="shared" si="29"/>
        <v>0</v>
      </c>
      <c r="L151" s="12" t="str">
        <f t="shared" si="29"/>
        <v>Peito</v>
      </c>
      <c r="M151" s="11">
        <f t="shared" si="29"/>
        <v>0</v>
      </c>
      <c r="N151" s="12" t="str">
        <f t="shared" si="29"/>
        <v>Bíceps</v>
      </c>
      <c r="O151" s="11">
        <f t="shared" si="29"/>
        <v>0</v>
      </c>
      <c r="P151" s="12" t="str">
        <f t="shared" si="29"/>
        <v>Tríceps</v>
      </c>
      <c r="Q151" s="11">
        <f t="shared" si="29"/>
        <v>0</v>
      </c>
      <c r="R151" s="11" t="str">
        <f t="shared" si="29"/>
        <v>AnteBraço</v>
      </c>
      <c r="S151" s="11">
        <f t="shared" si="29"/>
        <v>0</v>
      </c>
      <c r="T151" s="11" t="str">
        <f t="shared" si="29"/>
        <v xml:space="preserve">Glúteo </v>
      </c>
      <c r="U151" s="11">
        <f t="shared" si="29"/>
        <v>0</v>
      </c>
      <c r="V151" s="12" t="str">
        <f t="shared" si="29"/>
        <v xml:space="preserve">Abdutor </v>
      </c>
      <c r="W151" s="11">
        <f t="shared" si="29"/>
        <v>0</v>
      </c>
      <c r="X151" s="12" t="str">
        <f t="shared" si="29"/>
        <v xml:space="preserve">Adutor </v>
      </c>
      <c r="Y151" s="11">
        <f t="shared" si="29"/>
        <v>0</v>
      </c>
      <c r="Z151" s="12" t="str">
        <f t="shared" si="29"/>
        <v>Coxa (Ant)</v>
      </c>
      <c r="AA151" s="11">
        <f t="shared" si="29"/>
        <v>0</v>
      </c>
      <c r="AB151" s="12" t="str">
        <f t="shared" si="29"/>
        <v>Coxa (Pos)</v>
      </c>
      <c r="AC151" s="11">
        <f t="shared" si="29"/>
        <v>0</v>
      </c>
      <c r="AD151" s="12" t="str">
        <f t="shared" si="29"/>
        <v>Perna</v>
      </c>
      <c r="AE151" s="11">
        <f t="shared" si="29"/>
        <v>0</v>
      </c>
      <c r="AF151" s="12" t="str">
        <f t="shared" si="29"/>
        <v>Abdominal</v>
      </c>
      <c r="AG151" s="11">
        <f t="shared" si="29"/>
        <v>0</v>
      </c>
    </row>
    <row r="152" spans="1:33" x14ac:dyDescent="0.25">
      <c r="A152" s="344"/>
      <c r="B152" s="11">
        <f t="shared" si="30"/>
        <v>0</v>
      </c>
      <c r="C152" s="11" t="str">
        <f t="shared" si="31"/>
        <v xml:space="preserve"> </v>
      </c>
      <c r="D152" s="11" t="str">
        <f t="shared" si="29"/>
        <v xml:space="preserve">Trapézio </v>
      </c>
      <c r="E152" s="11">
        <f t="shared" si="29"/>
        <v>0</v>
      </c>
      <c r="F152" s="11" t="str">
        <f t="shared" si="29"/>
        <v>Ombro (Cla/Acr)</v>
      </c>
      <c r="G152" s="11">
        <f t="shared" si="29"/>
        <v>0</v>
      </c>
      <c r="H152" s="12" t="str">
        <f t="shared" si="29"/>
        <v>Ombro (Esp)</v>
      </c>
      <c r="I152" s="11">
        <f t="shared" si="29"/>
        <v>0</v>
      </c>
      <c r="J152" s="12" t="str">
        <f t="shared" si="29"/>
        <v>Costa</v>
      </c>
      <c r="K152" s="11">
        <f t="shared" si="29"/>
        <v>0</v>
      </c>
      <c r="L152" s="12" t="str">
        <f t="shared" si="29"/>
        <v>Peito</v>
      </c>
      <c r="M152" s="11">
        <f t="shared" si="29"/>
        <v>0</v>
      </c>
      <c r="N152" s="12" t="str">
        <f t="shared" si="29"/>
        <v>Bíceps</v>
      </c>
      <c r="O152" s="11">
        <f t="shared" si="29"/>
        <v>0</v>
      </c>
      <c r="P152" s="12" t="str">
        <f t="shared" si="29"/>
        <v>Tríceps</v>
      </c>
      <c r="Q152" s="11">
        <f t="shared" si="29"/>
        <v>0</v>
      </c>
      <c r="R152" s="11" t="str">
        <f t="shared" si="29"/>
        <v>AnteBraço</v>
      </c>
      <c r="S152" s="11">
        <f t="shared" ref="S152:AG160" si="32">S132</f>
        <v>0</v>
      </c>
      <c r="T152" s="11" t="str">
        <f t="shared" si="32"/>
        <v xml:space="preserve">Glúteo </v>
      </c>
      <c r="U152" s="11">
        <f t="shared" si="32"/>
        <v>0</v>
      </c>
      <c r="V152" s="12" t="str">
        <f t="shared" si="32"/>
        <v xml:space="preserve">Abdutor </v>
      </c>
      <c r="W152" s="11">
        <f t="shared" si="32"/>
        <v>0</v>
      </c>
      <c r="X152" s="12" t="str">
        <f t="shared" si="32"/>
        <v xml:space="preserve">Adutor </v>
      </c>
      <c r="Y152" s="11">
        <f t="shared" si="32"/>
        <v>0</v>
      </c>
      <c r="Z152" s="12" t="str">
        <f t="shared" si="32"/>
        <v>Coxa (Ant)</v>
      </c>
      <c r="AA152" s="11">
        <f t="shared" si="32"/>
        <v>0</v>
      </c>
      <c r="AB152" s="12" t="str">
        <f t="shared" si="32"/>
        <v>Coxa (Pos)</v>
      </c>
      <c r="AC152" s="11">
        <f t="shared" si="32"/>
        <v>0</v>
      </c>
      <c r="AD152" s="12" t="str">
        <f t="shared" si="32"/>
        <v>Perna</v>
      </c>
      <c r="AE152" s="11">
        <f t="shared" si="32"/>
        <v>0</v>
      </c>
      <c r="AF152" s="12" t="str">
        <f t="shared" si="32"/>
        <v>Abdominal</v>
      </c>
      <c r="AG152" s="11">
        <f t="shared" si="32"/>
        <v>0</v>
      </c>
    </row>
    <row r="153" spans="1:33" x14ac:dyDescent="0.25">
      <c r="A153" s="344"/>
      <c r="B153" s="11">
        <f t="shared" si="30"/>
        <v>0</v>
      </c>
      <c r="C153" s="11" t="str">
        <f t="shared" si="31"/>
        <v xml:space="preserve"> </v>
      </c>
      <c r="D153" s="11" t="str">
        <f t="shared" ref="D153:R160" si="33">D133</f>
        <v xml:space="preserve">Trapézio </v>
      </c>
      <c r="E153" s="11">
        <f t="shared" si="33"/>
        <v>0</v>
      </c>
      <c r="F153" s="11" t="str">
        <f t="shared" si="33"/>
        <v>Ombro (Cla/Acr)</v>
      </c>
      <c r="G153" s="11">
        <f t="shared" si="33"/>
        <v>0</v>
      </c>
      <c r="H153" s="12" t="str">
        <f t="shared" si="33"/>
        <v>Ombro (Esp)</v>
      </c>
      <c r="I153" s="11">
        <f t="shared" si="33"/>
        <v>0</v>
      </c>
      <c r="J153" s="12" t="str">
        <f t="shared" si="33"/>
        <v>Costa</v>
      </c>
      <c r="K153" s="11">
        <f t="shared" si="33"/>
        <v>0</v>
      </c>
      <c r="L153" s="12" t="str">
        <f t="shared" si="33"/>
        <v>Peito</v>
      </c>
      <c r="M153" s="11">
        <f t="shared" si="33"/>
        <v>0</v>
      </c>
      <c r="N153" s="12" t="str">
        <f t="shared" si="33"/>
        <v>Bíceps</v>
      </c>
      <c r="O153" s="11">
        <f t="shared" si="33"/>
        <v>0</v>
      </c>
      <c r="P153" s="12" t="str">
        <f t="shared" si="33"/>
        <v>Tríceps</v>
      </c>
      <c r="Q153" s="11">
        <f t="shared" si="33"/>
        <v>0</v>
      </c>
      <c r="R153" s="11" t="str">
        <f t="shared" si="33"/>
        <v>AnteBraço</v>
      </c>
      <c r="S153" s="11">
        <f t="shared" si="32"/>
        <v>0</v>
      </c>
      <c r="T153" s="11" t="str">
        <f t="shared" si="32"/>
        <v xml:space="preserve">Glúteo </v>
      </c>
      <c r="U153" s="11">
        <f t="shared" si="32"/>
        <v>0</v>
      </c>
      <c r="V153" s="12" t="str">
        <f t="shared" si="32"/>
        <v xml:space="preserve">Abdutor </v>
      </c>
      <c r="W153" s="11">
        <f t="shared" si="32"/>
        <v>0</v>
      </c>
      <c r="X153" s="12" t="str">
        <f t="shared" si="32"/>
        <v xml:space="preserve">Adutor </v>
      </c>
      <c r="Y153" s="11">
        <f t="shared" si="32"/>
        <v>0</v>
      </c>
      <c r="Z153" s="12" t="str">
        <f t="shared" si="32"/>
        <v>Coxa (Ant)</v>
      </c>
      <c r="AA153" s="11">
        <f t="shared" si="32"/>
        <v>0</v>
      </c>
      <c r="AB153" s="12" t="str">
        <f t="shared" si="32"/>
        <v>Coxa (Pos)</v>
      </c>
      <c r="AC153" s="11">
        <f t="shared" si="32"/>
        <v>0</v>
      </c>
      <c r="AD153" s="12" t="str">
        <f t="shared" si="32"/>
        <v>Perna</v>
      </c>
      <c r="AE153" s="11">
        <f t="shared" si="32"/>
        <v>0</v>
      </c>
      <c r="AF153" s="12" t="str">
        <f t="shared" si="32"/>
        <v>Abdominal</v>
      </c>
      <c r="AG153" s="11">
        <f t="shared" si="32"/>
        <v>0</v>
      </c>
    </row>
    <row r="154" spans="1:33" x14ac:dyDescent="0.25">
      <c r="A154" s="344"/>
      <c r="B154" s="11">
        <f t="shared" si="30"/>
        <v>0</v>
      </c>
      <c r="C154" s="11" t="str">
        <f t="shared" si="31"/>
        <v xml:space="preserve"> </v>
      </c>
      <c r="D154" s="11" t="str">
        <f t="shared" si="33"/>
        <v xml:space="preserve">Trapézio </v>
      </c>
      <c r="E154" s="11">
        <f t="shared" si="33"/>
        <v>0</v>
      </c>
      <c r="F154" s="11" t="str">
        <f t="shared" si="33"/>
        <v>Ombro (Cla/Acr)</v>
      </c>
      <c r="G154" s="11">
        <f t="shared" si="33"/>
        <v>0</v>
      </c>
      <c r="H154" s="12" t="str">
        <f t="shared" si="33"/>
        <v>Ombro (Esp)</v>
      </c>
      <c r="I154" s="11">
        <f t="shared" si="33"/>
        <v>0</v>
      </c>
      <c r="J154" s="12" t="str">
        <f t="shared" si="33"/>
        <v>Costa</v>
      </c>
      <c r="K154" s="11">
        <f t="shared" si="33"/>
        <v>0</v>
      </c>
      <c r="L154" s="12" t="str">
        <f t="shared" si="33"/>
        <v>Peito</v>
      </c>
      <c r="M154" s="11">
        <f t="shared" si="33"/>
        <v>0</v>
      </c>
      <c r="N154" s="12" t="str">
        <f t="shared" si="33"/>
        <v>Bíceps</v>
      </c>
      <c r="O154" s="11">
        <f t="shared" si="33"/>
        <v>0</v>
      </c>
      <c r="P154" s="12" t="str">
        <f t="shared" si="33"/>
        <v>Tríceps</v>
      </c>
      <c r="Q154" s="11">
        <f t="shared" si="33"/>
        <v>0</v>
      </c>
      <c r="R154" s="11" t="str">
        <f t="shared" si="33"/>
        <v>AnteBraço</v>
      </c>
      <c r="S154" s="11">
        <f t="shared" si="32"/>
        <v>0</v>
      </c>
      <c r="T154" s="11" t="str">
        <f t="shared" si="32"/>
        <v xml:space="preserve">Glúteo </v>
      </c>
      <c r="U154" s="11">
        <f t="shared" si="32"/>
        <v>0</v>
      </c>
      <c r="V154" s="12" t="str">
        <f t="shared" si="32"/>
        <v xml:space="preserve">Abdutor </v>
      </c>
      <c r="W154" s="11">
        <f t="shared" si="32"/>
        <v>0</v>
      </c>
      <c r="X154" s="12" t="str">
        <f t="shared" si="32"/>
        <v xml:space="preserve">Adutor </v>
      </c>
      <c r="Y154" s="11">
        <f t="shared" si="32"/>
        <v>0</v>
      </c>
      <c r="Z154" s="12" t="str">
        <f t="shared" si="32"/>
        <v>Coxa (Ant)</v>
      </c>
      <c r="AA154" s="11">
        <f t="shared" si="32"/>
        <v>0</v>
      </c>
      <c r="AB154" s="12" t="str">
        <f t="shared" si="32"/>
        <v>Coxa (Pos)</v>
      </c>
      <c r="AC154" s="11">
        <f t="shared" si="32"/>
        <v>0</v>
      </c>
      <c r="AD154" s="12" t="str">
        <f t="shared" si="32"/>
        <v>Perna</v>
      </c>
      <c r="AE154" s="11">
        <f t="shared" si="32"/>
        <v>0</v>
      </c>
      <c r="AF154" s="12" t="str">
        <f t="shared" si="32"/>
        <v>Abdominal</v>
      </c>
      <c r="AG154" s="11">
        <f t="shared" si="32"/>
        <v>0</v>
      </c>
    </row>
    <row r="155" spans="1:33" x14ac:dyDescent="0.25">
      <c r="A155" s="344"/>
      <c r="B155" s="11">
        <f t="shared" si="30"/>
        <v>0</v>
      </c>
      <c r="C155" s="11" t="str">
        <f t="shared" si="31"/>
        <v xml:space="preserve"> </v>
      </c>
      <c r="D155" s="11" t="str">
        <f t="shared" si="33"/>
        <v xml:space="preserve">Trapézio </v>
      </c>
      <c r="E155" s="11">
        <f t="shared" si="33"/>
        <v>0</v>
      </c>
      <c r="F155" s="11" t="str">
        <f t="shared" si="33"/>
        <v>Ombro (Cla/Acr)</v>
      </c>
      <c r="G155" s="11">
        <f t="shared" si="33"/>
        <v>0</v>
      </c>
      <c r="H155" s="12" t="str">
        <f t="shared" si="33"/>
        <v>Ombro (Esp)</v>
      </c>
      <c r="I155" s="11">
        <f t="shared" si="33"/>
        <v>0</v>
      </c>
      <c r="J155" s="12" t="str">
        <f t="shared" si="33"/>
        <v>Costa</v>
      </c>
      <c r="K155" s="11">
        <f t="shared" si="33"/>
        <v>0</v>
      </c>
      <c r="L155" s="12" t="str">
        <f t="shared" si="33"/>
        <v>Peito</v>
      </c>
      <c r="M155" s="11">
        <f t="shared" si="33"/>
        <v>0</v>
      </c>
      <c r="N155" s="12" t="str">
        <f t="shared" si="33"/>
        <v>Bíceps</v>
      </c>
      <c r="O155" s="11">
        <f t="shared" si="33"/>
        <v>0</v>
      </c>
      <c r="P155" s="12" t="str">
        <f t="shared" si="33"/>
        <v>Tríceps</v>
      </c>
      <c r="Q155" s="11">
        <f t="shared" si="33"/>
        <v>0</v>
      </c>
      <c r="R155" s="11" t="str">
        <f t="shared" si="33"/>
        <v>AnteBraço</v>
      </c>
      <c r="S155" s="11">
        <f t="shared" si="32"/>
        <v>0</v>
      </c>
      <c r="T155" s="11" t="str">
        <f t="shared" si="32"/>
        <v xml:space="preserve">Glúteo </v>
      </c>
      <c r="U155" s="11">
        <f t="shared" si="32"/>
        <v>0</v>
      </c>
      <c r="V155" s="12" t="str">
        <f t="shared" si="32"/>
        <v xml:space="preserve">Abdutor </v>
      </c>
      <c r="W155" s="11">
        <f t="shared" si="32"/>
        <v>0</v>
      </c>
      <c r="X155" s="12" t="str">
        <f t="shared" si="32"/>
        <v xml:space="preserve">Adutor </v>
      </c>
      <c r="Y155" s="11">
        <f t="shared" si="32"/>
        <v>0</v>
      </c>
      <c r="Z155" s="12" t="str">
        <f t="shared" si="32"/>
        <v>Coxa (Ant)</v>
      </c>
      <c r="AA155" s="11">
        <f t="shared" si="32"/>
        <v>0</v>
      </c>
      <c r="AB155" s="12" t="str">
        <f t="shared" si="32"/>
        <v>Coxa (Pos)</v>
      </c>
      <c r="AC155" s="11">
        <f t="shared" si="32"/>
        <v>0</v>
      </c>
      <c r="AD155" s="12" t="str">
        <f t="shared" si="32"/>
        <v>Perna</v>
      </c>
      <c r="AE155" s="11">
        <f t="shared" si="32"/>
        <v>0</v>
      </c>
      <c r="AF155" s="12" t="str">
        <f t="shared" si="32"/>
        <v>Abdominal</v>
      </c>
      <c r="AG155" s="11">
        <f t="shared" si="32"/>
        <v>0</v>
      </c>
    </row>
    <row r="156" spans="1:33" x14ac:dyDescent="0.25">
      <c r="A156" s="344"/>
      <c r="B156" s="11">
        <f t="shared" si="30"/>
        <v>0</v>
      </c>
      <c r="C156" s="11" t="str">
        <f t="shared" si="31"/>
        <v xml:space="preserve"> </v>
      </c>
      <c r="D156" s="11" t="str">
        <f t="shared" si="33"/>
        <v xml:space="preserve">Trapézio </v>
      </c>
      <c r="E156" s="11">
        <f t="shared" si="33"/>
        <v>0</v>
      </c>
      <c r="F156" s="11" t="str">
        <f t="shared" si="33"/>
        <v>Ombro (Cla/Acr)</v>
      </c>
      <c r="G156" s="11">
        <f t="shared" si="33"/>
        <v>0</v>
      </c>
      <c r="H156" s="12" t="str">
        <f t="shared" si="33"/>
        <v>Ombro (Esp)</v>
      </c>
      <c r="I156" s="11">
        <f t="shared" si="33"/>
        <v>0</v>
      </c>
      <c r="J156" s="12" t="str">
        <f t="shared" si="33"/>
        <v>Costa</v>
      </c>
      <c r="K156" s="11">
        <f t="shared" si="33"/>
        <v>0</v>
      </c>
      <c r="L156" s="12" t="str">
        <f t="shared" si="33"/>
        <v>Peito</v>
      </c>
      <c r="M156" s="11">
        <f t="shared" si="33"/>
        <v>0</v>
      </c>
      <c r="N156" s="12" t="str">
        <f t="shared" si="33"/>
        <v>Bíceps</v>
      </c>
      <c r="O156" s="11">
        <f t="shared" si="33"/>
        <v>0</v>
      </c>
      <c r="P156" s="12" t="str">
        <f t="shared" si="33"/>
        <v>Tríceps</v>
      </c>
      <c r="Q156" s="11">
        <f t="shared" si="33"/>
        <v>0</v>
      </c>
      <c r="R156" s="11" t="str">
        <f t="shared" si="33"/>
        <v>AnteBraço</v>
      </c>
      <c r="S156" s="11">
        <f t="shared" si="32"/>
        <v>0</v>
      </c>
      <c r="T156" s="11" t="str">
        <f t="shared" si="32"/>
        <v xml:space="preserve">Glúteo </v>
      </c>
      <c r="U156" s="11">
        <f t="shared" si="32"/>
        <v>0</v>
      </c>
      <c r="V156" s="12" t="str">
        <f t="shared" si="32"/>
        <v xml:space="preserve">Abdutor </v>
      </c>
      <c r="W156" s="11">
        <f t="shared" si="32"/>
        <v>0</v>
      </c>
      <c r="X156" s="12" t="str">
        <f t="shared" si="32"/>
        <v xml:space="preserve">Adutor </v>
      </c>
      <c r="Y156" s="11">
        <f t="shared" si="32"/>
        <v>0</v>
      </c>
      <c r="Z156" s="12" t="str">
        <f t="shared" si="32"/>
        <v>Coxa (Ant)</v>
      </c>
      <c r="AA156" s="11">
        <f t="shared" si="32"/>
        <v>0</v>
      </c>
      <c r="AB156" s="12" t="str">
        <f t="shared" si="32"/>
        <v>Coxa (Pos)</v>
      </c>
      <c r="AC156" s="11">
        <f t="shared" si="32"/>
        <v>0</v>
      </c>
      <c r="AD156" s="12" t="str">
        <f t="shared" si="32"/>
        <v>Perna</v>
      </c>
      <c r="AE156" s="11">
        <f t="shared" si="32"/>
        <v>0</v>
      </c>
      <c r="AF156" s="12" t="str">
        <f t="shared" si="32"/>
        <v>Abdominal</v>
      </c>
      <c r="AG156" s="11">
        <f t="shared" si="32"/>
        <v>0</v>
      </c>
    </row>
    <row r="157" spans="1:33" x14ac:dyDescent="0.25">
      <c r="A157" s="344"/>
      <c r="B157" s="11">
        <f t="shared" si="30"/>
        <v>0</v>
      </c>
      <c r="C157" s="11" t="str">
        <f t="shared" si="31"/>
        <v xml:space="preserve"> </v>
      </c>
      <c r="D157" s="11" t="str">
        <f t="shared" si="33"/>
        <v xml:space="preserve">Trapézio </v>
      </c>
      <c r="E157" s="11">
        <f t="shared" si="33"/>
        <v>0</v>
      </c>
      <c r="F157" s="11" t="str">
        <f t="shared" si="33"/>
        <v>Ombro (Cla/Acr)</v>
      </c>
      <c r="G157" s="11">
        <f t="shared" si="33"/>
        <v>0</v>
      </c>
      <c r="H157" s="12" t="str">
        <f t="shared" si="33"/>
        <v>Ombro (Esp)</v>
      </c>
      <c r="I157" s="11">
        <f t="shared" si="33"/>
        <v>0</v>
      </c>
      <c r="J157" s="12" t="str">
        <f t="shared" si="33"/>
        <v>Costa</v>
      </c>
      <c r="K157" s="11">
        <f t="shared" si="33"/>
        <v>0</v>
      </c>
      <c r="L157" s="12" t="str">
        <f t="shared" si="33"/>
        <v>Peito</v>
      </c>
      <c r="M157" s="11">
        <f t="shared" si="33"/>
        <v>0</v>
      </c>
      <c r="N157" s="12" t="str">
        <f t="shared" si="33"/>
        <v>Bíceps</v>
      </c>
      <c r="O157" s="11">
        <f t="shared" si="33"/>
        <v>0</v>
      </c>
      <c r="P157" s="12" t="str">
        <f t="shared" si="33"/>
        <v>Tríceps</v>
      </c>
      <c r="Q157" s="11">
        <f t="shared" si="33"/>
        <v>0</v>
      </c>
      <c r="R157" s="11" t="str">
        <f t="shared" si="33"/>
        <v>AnteBraço</v>
      </c>
      <c r="S157" s="11">
        <f t="shared" si="32"/>
        <v>0</v>
      </c>
      <c r="T157" s="11" t="str">
        <f t="shared" si="32"/>
        <v xml:space="preserve">Glúteo </v>
      </c>
      <c r="U157" s="11">
        <f t="shared" si="32"/>
        <v>0</v>
      </c>
      <c r="V157" s="12" t="str">
        <f t="shared" si="32"/>
        <v xml:space="preserve">Abdutor </v>
      </c>
      <c r="W157" s="11">
        <f t="shared" si="32"/>
        <v>0</v>
      </c>
      <c r="X157" s="12" t="str">
        <f t="shared" si="32"/>
        <v xml:space="preserve">Adutor </v>
      </c>
      <c r="Y157" s="11">
        <f t="shared" si="32"/>
        <v>0</v>
      </c>
      <c r="Z157" s="12" t="str">
        <f t="shared" si="32"/>
        <v>Coxa (Ant)</v>
      </c>
      <c r="AA157" s="11">
        <f t="shared" si="32"/>
        <v>0</v>
      </c>
      <c r="AB157" s="12" t="str">
        <f t="shared" si="32"/>
        <v>Coxa (Pos)</v>
      </c>
      <c r="AC157" s="11">
        <f t="shared" si="32"/>
        <v>0</v>
      </c>
      <c r="AD157" s="12" t="str">
        <f t="shared" si="32"/>
        <v>Perna</v>
      </c>
      <c r="AE157" s="11">
        <f t="shared" si="32"/>
        <v>0</v>
      </c>
      <c r="AF157" s="12" t="str">
        <f t="shared" si="32"/>
        <v>Abdominal</v>
      </c>
      <c r="AG157" s="11">
        <f t="shared" si="32"/>
        <v>0</v>
      </c>
    </row>
    <row r="158" spans="1:33" x14ac:dyDescent="0.25">
      <c r="A158" s="344"/>
      <c r="B158" s="11">
        <f t="shared" si="30"/>
        <v>0</v>
      </c>
      <c r="C158" s="11" t="str">
        <f t="shared" si="31"/>
        <v xml:space="preserve"> </v>
      </c>
      <c r="D158" s="11" t="str">
        <f t="shared" si="33"/>
        <v xml:space="preserve">Trapézio </v>
      </c>
      <c r="E158" s="11">
        <f t="shared" si="33"/>
        <v>0</v>
      </c>
      <c r="F158" s="11" t="str">
        <f t="shared" si="33"/>
        <v>Ombro (Cla/Acr)</v>
      </c>
      <c r="G158" s="11">
        <f t="shared" si="33"/>
        <v>0</v>
      </c>
      <c r="H158" s="12" t="str">
        <f t="shared" si="33"/>
        <v>Ombro (Esp)</v>
      </c>
      <c r="I158" s="11">
        <f t="shared" si="33"/>
        <v>0</v>
      </c>
      <c r="J158" s="12" t="str">
        <f t="shared" si="33"/>
        <v>Costa</v>
      </c>
      <c r="K158" s="11">
        <f t="shared" si="33"/>
        <v>0</v>
      </c>
      <c r="L158" s="12" t="str">
        <f t="shared" si="33"/>
        <v>Peito</v>
      </c>
      <c r="M158" s="11">
        <f t="shared" si="33"/>
        <v>0</v>
      </c>
      <c r="N158" s="12" t="str">
        <f t="shared" si="33"/>
        <v>Bíceps</v>
      </c>
      <c r="O158" s="11">
        <f t="shared" si="33"/>
        <v>0</v>
      </c>
      <c r="P158" s="12" t="str">
        <f t="shared" si="33"/>
        <v>Tríceps</v>
      </c>
      <c r="Q158" s="11">
        <f t="shared" si="33"/>
        <v>0</v>
      </c>
      <c r="R158" s="11" t="str">
        <f t="shared" si="33"/>
        <v>AnteBraço</v>
      </c>
      <c r="S158" s="11">
        <f t="shared" si="32"/>
        <v>0</v>
      </c>
      <c r="T158" s="11" t="str">
        <f t="shared" si="32"/>
        <v xml:space="preserve">Glúteo </v>
      </c>
      <c r="U158" s="11">
        <f t="shared" si="32"/>
        <v>0</v>
      </c>
      <c r="V158" s="12" t="str">
        <f t="shared" si="32"/>
        <v xml:space="preserve">Abdutor </v>
      </c>
      <c r="W158" s="11">
        <f t="shared" si="32"/>
        <v>0</v>
      </c>
      <c r="X158" s="12" t="str">
        <f t="shared" si="32"/>
        <v xml:space="preserve">Adutor </v>
      </c>
      <c r="Y158" s="11">
        <f t="shared" si="32"/>
        <v>0</v>
      </c>
      <c r="Z158" s="12" t="str">
        <f t="shared" si="32"/>
        <v>Coxa (Ant)</v>
      </c>
      <c r="AA158" s="11">
        <f t="shared" si="32"/>
        <v>0</v>
      </c>
      <c r="AB158" s="12" t="str">
        <f t="shared" si="32"/>
        <v>Coxa (Pos)</v>
      </c>
      <c r="AC158" s="11">
        <f t="shared" si="32"/>
        <v>0</v>
      </c>
      <c r="AD158" s="12" t="str">
        <f t="shared" si="32"/>
        <v>Perna</v>
      </c>
      <c r="AE158" s="11">
        <f t="shared" si="32"/>
        <v>0</v>
      </c>
      <c r="AF158" s="12" t="str">
        <f t="shared" si="32"/>
        <v>Abdominal</v>
      </c>
      <c r="AG158" s="11">
        <f t="shared" si="32"/>
        <v>0</v>
      </c>
    </row>
    <row r="159" spans="1:33" x14ac:dyDescent="0.25">
      <c r="A159" s="344"/>
      <c r="B159" s="11">
        <f t="shared" si="30"/>
        <v>0</v>
      </c>
      <c r="C159" s="11" t="str">
        <f t="shared" si="31"/>
        <v xml:space="preserve"> </v>
      </c>
      <c r="D159" s="11" t="str">
        <f t="shared" si="33"/>
        <v xml:space="preserve">Trapézio </v>
      </c>
      <c r="E159" s="11">
        <f t="shared" si="33"/>
        <v>0</v>
      </c>
      <c r="F159" s="11" t="str">
        <f t="shared" si="33"/>
        <v>Ombro (Cla/Acr)</v>
      </c>
      <c r="G159" s="11">
        <f t="shared" si="33"/>
        <v>0</v>
      </c>
      <c r="H159" s="12" t="str">
        <f t="shared" si="33"/>
        <v>Ombro (Esp)</v>
      </c>
      <c r="I159" s="11">
        <f t="shared" si="33"/>
        <v>0</v>
      </c>
      <c r="J159" s="12" t="str">
        <f t="shared" si="33"/>
        <v>Costa</v>
      </c>
      <c r="K159" s="11">
        <f t="shared" si="33"/>
        <v>0</v>
      </c>
      <c r="L159" s="12" t="str">
        <f t="shared" si="33"/>
        <v>Peito</v>
      </c>
      <c r="M159" s="11">
        <f t="shared" si="33"/>
        <v>0</v>
      </c>
      <c r="N159" s="12" t="str">
        <f t="shared" si="33"/>
        <v>Bíceps</v>
      </c>
      <c r="O159" s="11">
        <f t="shared" si="33"/>
        <v>0</v>
      </c>
      <c r="P159" s="12" t="str">
        <f t="shared" si="33"/>
        <v>Tríceps</v>
      </c>
      <c r="Q159" s="11">
        <f t="shared" si="33"/>
        <v>0</v>
      </c>
      <c r="R159" s="11" t="str">
        <f t="shared" si="33"/>
        <v>AnteBraço</v>
      </c>
      <c r="S159" s="11">
        <f t="shared" si="32"/>
        <v>0</v>
      </c>
      <c r="T159" s="11" t="str">
        <f t="shared" si="32"/>
        <v xml:space="preserve">Glúteo </v>
      </c>
      <c r="U159" s="11">
        <f t="shared" si="32"/>
        <v>0</v>
      </c>
      <c r="V159" s="12" t="str">
        <f t="shared" si="32"/>
        <v xml:space="preserve">Abdutor </v>
      </c>
      <c r="W159" s="11">
        <f t="shared" si="32"/>
        <v>0</v>
      </c>
      <c r="X159" s="12" t="str">
        <f t="shared" si="32"/>
        <v xml:space="preserve">Adutor </v>
      </c>
      <c r="Y159" s="11">
        <f t="shared" si="32"/>
        <v>0</v>
      </c>
      <c r="Z159" s="12" t="str">
        <f t="shared" si="32"/>
        <v>Coxa (Ant)</v>
      </c>
      <c r="AA159" s="11">
        <f t="shared" si="32"/>
        <v>0</v>
      </c>
      <c r="AB159" s="12" t="str">
        <f t="shared" si="32"/>
        <v>Coxa (Pos)</v>
      </c>
      <c r="AC159" s="11">
        <f t="shared" si="32"/>
        <v>0</v>
      </c>
      <c r="AD159" s="12" t="str">
        <f t="shared" si="32"/>
        <v>Perna</v>
      </c>
      <c r="AE159" s="11">
        <f t="shared" si="32"/>
        <v>0</v>
      </c>
      <c r="AF159" s="12" t="str">
        <f t="shared" si="32"/>
        <v>Abdominal</v>
      </c>
      <c r="AG159" s="11">
        <f t="shared" si="32"/>
        <v>0</v>
      </c>
    </row>
    <row r="160" spans="1:33" x14ac:dyDescent="0.25">
      <c r="A160" s="344"/>
      <c r="B160" s="11">
        <f t="shared" si="30"/>
        <v>0</v>
      </c>
      <c r="C160" s="11" t="str">
        <f t="shared" si="31"/>
        <v xml:space="preserve"> </v>
      </c>
      <c r="D160" s="11" t="str">
        <f t="shared" si="33"/>
        <v xml:space="preserve">Trapézio </v>
      </c>
      <c r="E160" s="11">
        <f t="shared" si="33"/>
        <v>0</v>
      </c>
      <c r="F160" s="11" t="str">
        <f t="shared" si="33"/>
        <v>Ombro (Cla/Acr)</v>
      </c>
      <c r="G160" s="11">
        <f t="shared" si="33"/>
        <v>0</v>
      </c>
      <c r="H160" s="12" t="str">
        <f t="shared" si="33"/>
        <v>Ombro (Esp)</v>
      </c>
      <c r="I160" s="11">
        <f t="shared" si="33"/>
        <v>0</v>
      </c>
      <c r="J160" s="12" t="str">
        <f t="shared" si="33"/>
        <v>Costa</v>
      </c>
      <c r="K160" s="11">
        <f t="shared" si="33"/>
        <v>0</v>
      </c>
      <c r="L160" s="12" t="str">
        <f t="shared" si="33"/>
        <v>Peito</v>
      </c>
      <c r="M160" s="11">
        <f t="shared" si="33"/>
        <v>0</v>
      </c>
      <c r="N160" s="12" t="str">
        <f t="shared" si="33"/>
        <v>Bíceps</v>
      </c>
      <c r="O160" s="11">
        <f t="shared" si="33"/>
        <v>0</v>
      </c>
      <c r="P160" s="12" t="str">
        <f t="shared" si="33"/>
        <v>Tríceps</v>
      </c>
      <c r="Q160" s="11">
        <f t="shared" si="33"/>
        <v>0</v>
      </c>
      <c r="R160" s="11" t="str">
        <f t="shared" si="33"/>
        <v>AnteBraço</v>
      </c>
      <c r="S160" s="11">
        <f t="shared" si="32"/>
        <v>0</v>
      </c>
      <c r="T160" s="11" t="str">
        <f t="shared" si="32"/>
        <v xml:space="preserve">Glúteo </v>
      </c>
      <c r="U160" s="11">
        <f t="shared" si="32"/>
        <v>0</v>
      </c>
      <c r="V160" s="12" t="str">
        <f t="shared" si="32"/>
        <v xml:space="preserve">Abdutor </v>
      </c>
      <c r="W160" s="11">
        <f t="shared" si="32"/>
        <v>0</v>
      </c>
      <c r="X160" s="12" t="str">
        <f t="shared" si="32"/>
        <v xml:space="preserve">Adutor </v>
      </c>
      <c r="Y160" s="11">
        <f t="shared" si="32"/>
        <v>0</v>
      </c>
      <c r="Z160" s="12" t="str">
        <f t="shared" si="32"/>
        <v>Coxa (Ant)</v>
      </c>
      <c r="AA160" s="11">
        <f t="shared" si="32"/>
        <v>0</v>
      </c>
      <c r="AB160" s="12" t="str">
        <f t="shared" si="32"/>
        <v>Coxa (Pos)</v>
      </c>
      <c r="AC160" s="11">
        <f t="shared" si="32"/>
        <v>0</v>
      </c>
      <c r="AD160" s="12" t="str">
        <f t="shared" si="32"/>
        <v>Perna</v>
      </c>
      <c r="AE160" s="11">
        <f t="shared" si="32"/>
        <v>0</v>
      </c>
      <c r="AF160" s="12" t="str">
        <f t="shared" si="32"/>
        <v>Abdominal</v>
      </c>
      <c r="AG160" s="11">
        <f t="shared" si="32"/>
        <v>0</v>
      </c>
    </row>
    <row r="161" spans="1:3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</row>
    <row r="162" spans="1:33" x14ac:dyDescent="0.25">
      <c r="A162" s="11" t="s">
        <v>40</v>
      </c>
      <c r="B162" s="11" t="s">
        <v>41</v>
      </c>
      <c r="C162" s="11"/>
      <c r="D162" s="341" t="str">
        <f>D142</f>
        <v xml:space="preserve">Trapézio </v>
      </c>
      <c r="E162" s="341"/>
      <c r="F162" s="341" t="str">
        <f>F142</f>
        <v>Ombro (Cla/Acr)</v>
      </c>
      <c r="G162" s="341"/>
      <c r="H162" s="341" t="str">
        <f>H142</f>
        <v>Ombro (Esp)</v>
      </c>
      <c r="I162" s="341"/>
      <c r="J162" s="341" t="str">
        <f>J142</f>
        <v>Costa</v>
      </c>
      <c r="K162" s="341"/>
      <c r="L162" s="341" t="str">
        <f>L142</f>
        <v>Peito</v>
      </c>
      <c r="M162" s="341"/>
      <c r="N162" s="341" t="str">
        <f>N142</f>
        <v>Bíceps</v>
      </c>
      <c r="O162" s="341"/>
      <c r="P162" s="341" t="str">
        <f>P142</f>
        <v>Tríceps</v>
      </c>
      <c r="Q162" s="341"/>
      <c r="R162" s="341" t="str">
        <f>R142</f>
        <v>AnteBraço</v>
      </c>
      <c r="S162" s="341"/>
      <c r="T162" s="341" t="str">
        <f>T142</f>
        <v xml:space="preserve">Glúteo </v>
      </c>
      <c r="U162" s="341"/>
      <c r="V162" s="341" t="str">
        <f>V142</f>
        <v xml:space="preserve">Abdutor </v>
      </c>
      <c r="W162" s="341"/>
      <c r="X162" s="341" t="str">
        <f>X142</f>
        <v xml:space="preserve">Adutor </v>
      </c>
      <c r="Y162" s="341"/>
      <c r="Z162" s="341" t="str">
        <f>Z142</f>
        <v>Coxa (Ant)</v>
      </c>
      <c r="AA162" s="341"/>
      <c r="AB162" s="341" t="str">
        <f>AB142</f>
        <v>Coxa (Pos)</v>
      </c>
      <c r="AC162" s="341"/>
      <c r="AD162" s="341" t="str">
        <f>AD142</f>
        <v>Perna</v>
      </c>
      <c r="AE162" s="341"/>
      <c r="AF162" s="341" t="str">
        <f>AF142</f>
        <v>Abdominal</v>
      </c>
      <c r="AG162" s="341"/>
    </row>
    <row r="163" spans="1:33" x14ac:dyDescent="0.25">
      <c r="A163" s="11"/>
      <c r="B163" s="343">
        <f>Planilha!D263</f>
        <v>0</v>
      </c>
      <c r="C163" s="343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</row>
    <row r="164" spans="1:33" x14ac:dyDescent="0.25">
      <c r="A164" s="344">
        <v>9</v>
      </c>
      <c r="B164" s="11">
        <f>B163</f>
        <v>0</v>
      </c>
      <c r="C164" s="11" t="str">
        <f>IF(AND(B164=D164),E164,IF(AND(B164=F164),G164,IF(AND(B164=H164),I164,IF(AND(B164=J164),K164,IF(AND(B164=L164),M164,IF(AND(B164=N164),O164,IF(AND(B164=P164),Q164,IF(AND(B164=R164),S164,IF(AND(B164=T164),U164,IF(AND(B164=V164),W164,IF(AND(B164=X164),Y164,IF(AND(B164=Z164),AA164,IF(AND(B164=AB164),AC164,IF(AND(B164=AD164),AE164,IF(AND(B164=AF164),AG164," ")))))))))))))))</f>
        <v xml:space="preserve"> </v>
      </c>
      <c r="D164" s="11" t="str">
        <f t="shared" ref="D164:AG172" si="34">D144</f>
        <v xml:space="preserve">Trapézio </v>
      </c>
      <c r="E164" s="11" t="str">
        <f t="shared" si="34"/>
        <v>Elevação de ombros</v>
      </c>
      <c r="F164" s="11" t="str">
        <f t="shared" si="34"/>
        <v>Ombro (Cla/Acr)</v>
      </c>
      <c r="G164" s="11" t="str">
        <f t="shared" si="34"/>
        <v>Desenvolvimento</v>
      </c>
      <c r="H164" s="12" t="str">
        <f t="shared" si="34"/>
        <v>Ombro (Esp)</v>
      </c>
      <c r="I164" s="11" t="str">
        <f t="shared" si="34"/>
        <v>Voador inv.</v>
      </c>
      <c r="J164" s="12" t="str">
        <f t="shared" si="34"/>
        <v>Costa</v>
      </c>
      <c r="K164" s="11" t="str">
        <f t="shared" si="34"/>
        <v>Puxada à frente</v>
      </c>
      <c r="L164" s="12" t="str">
        <f t="shared" si="34"/>
        <v>Peito</v>
      </c>
      <c r="M164" s="11" t="str">
        <f t="shared" si="34"/>
        <v>Supino</v>
      </c>
      <c r="N164" s="12" t="str">
        <f t="shared" si="34"/>
        <v>Bíceps</v>
      </c>
      <c r="O164" s="11" t="str">
        <f t="shared" si="34"/>
        <v>Rosca direta</v>
      </c>
      <c r="P164" s="12" t="str">
        <f t="shared" si="34"/>
        <v>Tríceps</v>
      </c>
      <c r="Q164" s="11" t="str">
        <f t="shared" si="34"/>
        <v>Rosca testa</v>
      </c>
      <c r="R164" s="11" t="str">
        <f t="shared" si="34"/>
        <v>AnteBraço</v>
      </c>
      <c r="S164" s="11" t="str">
        <f t="shared" si="34"/>
        <v>Rosca punho</v>
      </c>
      <c r="T164" s="11" t="str">
        <f t="shared" si="34"/>
        <v xml:space="preserve">Glúteo </v>
      </c>
      <c r="U164" s="11" t="str">
        <f t="shared" si="34"/>
        <v>Glúteo em pé</v>
      </c>
      <c r="V164" s="12" t="str">
        <f t="shared" si="34"/>
        <v xml:space="preserve">Abdutor </v>
      </c>
      <c r="W164" s="11" t="str">
        <f t="shared" si="34"/>
        <v>Abdutor maq.</v>
      </c>
      <c r="X164" s="12" t="str">
        <f t="shared" si="34"/>
        <v xml:space="preserve">Adutor </v>
      </c>
      <c r="Y164" s="11" t="str">
        <f t="shared" si="34"/>
        <v>Adutor maq</v>
      </c>
      <c r="Z164" s="12" t="str">
        <f t="shared" si="34"/>
        <v>Coxa (Ant)</v>
      </c>
      <c r="AA164" s="11" t="str">
        <f t="shared" si="34"/>
        <v>Agachamento</v>
      </c>
      <c r="AB164" s="12" t="str">
        <f t="shared" si="34"/>
        <v>Coxa (Pos)</v>
      </c>
      <c r="AC164" s="11" t="str">
        <f t="shared" si="34"/>
        <v>Stiff</v>
      </c>
      <c r="AD164" s="12" t="str">
        <f t="shared" si="34"/>
        <v>Perna</v>
      </c>
      <c r="AE164" s="11" t="str">
        <f t="shared" si="34"/>
        <v>Gêmeos em pé</v>
      </c>
      <c r="AF164" s="12" t="str">
        <f t="shared" si="34"/>
        <v>Abdominal</v>
      </c>
      <c r="AG164" s="11" t="str">
        <f t="shared" si="34"/>
        <v>Elevação de pernas</v>
      </c>
    </row>
    <row r="165" spans="1:33" x14ac:dyDescent="0.25">
      <c r="A165" s="344"/>
      <c r="B165" s="11">
        <f t="shared" ref="B165:B180" si="35">B164</f>
        <v>0</v>
      </c>
      <c r="C165" s="11" t="str">
        <f t="shared" ref="C165:C180" si="36">IF(AND(B165=D165),E165,IF(AND(B165=F165),G165,IF(AND(B165=H165),I165,IF(AND(B165=J165),K165,IF(AND(B165=L165),M165,IF(AND(B165=N165),O165,IF(AND(B165=P165),Q165,IF(AND(B165=R165),S165,IF(AND(B165=T165),U165,IF(AND(B165=V165),W165,IF(AND(B165=X165),Y165,IF(AND(B165=Z165),AA165,IF(AND(B165=AB165),AC165,IF(AND(B165=AD165),AE165,IF(AND(B165=AF165),AG165," ")))))))))))))))</f>
        <v xml:space="preserve"> </v>
      </c>
      <c r="D165" s="11" t="str">
        <f t="shared" si="34"/>
        <v xml:space="preserve">Trapézio </v>
      </c>
      <c r="E165" s="11" t="str">
        <f t="shared" si="34"/>
        <v>Remada alta</v>
      </c>
      <c r="F165" s="11" t="str">
        <f t="shared" si="34"/>
        <v>Ombro (Cla/Acr)</v>
      </c>
      <c r="G165" s="11" t="str">
        <f t="shared" si="34"/>
        <v>Levantamento lateral</v>
      </c>
      <c r="H165" s="12" t="str">
        <f t="shared" si="34"/>
        <v>Ombro (Esp)</v>
      </c>
      <c r="I165" s="11" t="str">
        <f t="shared" si="34"/>
        <v>Crucifixo inv.</v>
      </c>
      <c r="J165" s="12" t="str">
        <f t="shared" si="34"/>
        <v>Costa</v>
      </c>
      <c r="K165" s="11" t="str">
        <f t="shared" si="34"/>
        <v>Remada sentada</v>
      </c>
      <c r="L165" s="12" t="str">
        <f t="shared" si="34"/>
        <v>Peito</v>
      </c>
      <c r="M165" s="11" t="str">
        <f t="shared" si="34"/>
        <v>Supino inclinado</v>
      </c>
      <c r="N165" s="12" t="str">
        <f t="shared" si="34"/>
        <v>Bíceps</v>
      </c>
      <c r="O165" s="11" t="str">
        <f t="shared" si="34"/>
        <v>Rosca alternada</v>
      </c>
      <c r="P165" s="12" t="str">
        <f t="shared" si="34"/>
        <v>Tríceps</v>
      </c>
      <c r="Q165" s="11" t="str">
        <f t="shared" si="34"/>
        <v>Rosca francesa</v>
      </c>
      <c r="R165" s="11" t="str">
        <f t="shared" si="34"/>
        <v>AnteBraço</v>
      </c>
      <c r="S165" s="11" t="str">
        <f t="shared" si="34"/>
        <v>Rosca punho inv.</v>
      </c>
      <c r="T165" s="11" t="str">
        <f t="shared" si="34"/>
        <v xml:space="preserve">Glúteo </v>
      </c>
      <c r="U165" s="11" t="str">
        <f t="shared" si="34"/>
        <v>Glúteo 4 apoios</v>
      </c>
      <c r="V165" s="12" t="str">
        <f t="shared" si="34"/>
        <v xml:space="preserve">Abdutor </v>
      </c>
      <c r="W165" s="11" t="str">
        <f t="shared" si="34"/>
        <v>Abdutor apo.</v>
      </c>
      <c r="X165" s="12" t="str">
        <f t="shared" si="34"/>
        <v xml:space="preserve">Adutor </v>
      </c>
      <c r="Y165" s="11" t="str">
        <f t="shared" si="34"/>
        <v>Adutor apo.</v>
      </c>
      <c r="Z165" s="12" t="str">
        <f t="shared" si="34"/>
        <v>Coxa (Ant)</v>
      </c>
      <c r="AA165" s="11" t="str">
        <f t="shared" si="34"/>
        <v>Agachamento hack</v>
      </c>
      <c r="AB165" s="12" t="str">
        <f t="shared" si="34"/>
        <v>Coxa (Pos)</v>
      </c>
      <c r="AC165" s="11" t="str">
        <f t="shared" si="34"/>
        <v>Flexão de perna</v>
      </c>
      <c r="AD165" s="12" t="str">
        <f t="shared" si="34"/>
        <v>Perna</v>
      </c>
      <c r="AE165" s="11" t="str">
        <f t="shared" si="34"/>
        <v>Gêmeos sentado</v>
      </c>
      <c r="AF165" s="12" t="str">
        <f t="shared" si="34"/>
        <v>Abdominal</v>
      </c>
      <c r="AG165" s="11" t="str">
        <f t="shared" si="34"/>
        <v>Supra-abdominal</v>
      </c>
    </row>
    <row r="166" spans="1:33" x14ac:dyDescent="0.25">
      <c r="A166" s="344"/>
      <c r="B166" s="11">
        <f t="shared" si="35"/>
        <v>0</v>
      </c>
      <c r="C166" s="11" t="str">
        <f t="shared" si="36"/>
        <v xml:space="preserve"> </v>
      </c>
      <c r="D166" s="11" t="str">
        <f t="shared" si="34"/>
        <v xml:space="preserve">Trapézio </v>
      </c>
      <c r="E166" s="11">
        <f t="shared" si="34"/>
        <v>0</v>
      </c>
      <c r="F166" s="11" t="str">
        <f t="shared" si="34"/>
        <v>Ombro (Cla/Acr)</v>
      </c>
      <c r="G166" s="11" t="str">
        <f t="shared" si="34"/>
        <v>Elevação frontal</v>
      </c>
      <c r="H166" s="12" t="str">
        <f t="shared" si="34"/>
        <v>Ombro (Esp)</v>
      </c>
      <c r="I166" s="11">
        <f t="shared" si="34"/>
        <v>0</v>
      </c>
      <c r="J166" s="12" t="str">
        <f t="shared" si="34"/>
        <v>Costa</v>
      </c>
      <c r="K166" s="11" t="str">
        <f t="shared" si="34"/>
        <v>Remada unilteral</v>
      </c>
      <c r="L166" s="12" t="str">
        <f t="shared" si="34"/>
        <v>Peito</v>
      </c>
      <c r="M166" s="11" t="str">
        <f t="shared" si="34"/>
        <v>Supino declinado</v>
      </c>
      <c r="N166" s="12" t="str">
        <f t="shared" si="34"/>
        <v>Bíceps</v>
      </c>
      <c r="O166" s="11" t="str">
        <f t="shared" si="34"/>
        <v>Rosca concentrada</v>
      </c>
      <c r="P166" s="12" t="str">
        <f t="shared" si="34"/>
        <v>Tríceps</v>
      </c>
      <c r="Q166" s="11" t="str">
        <f t="shared" si="34"/>
        <v>Extensão de cotovelo (cabo)</v>
      </c>
      <c r="R166" s="11" t="str">
        <f t="shared" si="34"/>
        <v>AnteBraço</v>
      </c>
      <c r="S166" s="11" t="str">
        <f t="shared" si="34"/>
        <v>Rosca direta peg. pro.</v>
      </c>
      <c r="T166" s="11" t="str">
        <f t="shared" si="34"/>
        <v xml:space="preserve">Glúteo </v>
      </c>
      <c r="U166" s="11">
        <f t="shared" si="34"/>
        <v>0</v>
      </c>
      <c r="V166" s="12" t="str">
        <f t="shared" si="34"/>
        <v xml:space="preserve">Abdutor </v>
      </c>
      <c r="W166" s="11" t="str">
        <f t="shared" si="34"/>
        <v>Abdutor cabo</v>
      </c>
      <c r="X166" s="12" t="str">
        <f t="shared" si="34"/>
        <v xml:space="preserve">Adutor </v>
      </c>
      <c r="Y166" s="11" t="str">
        <f t="shared" si="34"/>
        <v>Adutor cabo</v>
      </c>
      <c r="Z166" s="12" t="str">
        <f t="shared" si="34"/>
        <v>Coxa (Ant)</v>
      </c>
      <c r="AA166" s="11" t="str">
        <f t="shared" si="34"/>
        <v>Extensão de perna</v>
      </c>
      <c r="AB166" s="12" t="str">
        <f t="shared" si="34"/>
        <v>Coxa (Pos)</v>
      </c>
      <c r="AC166" s="11" t="str">
        <f t="shared" si="34"/>
        <v>Flexora em pé</v>
      </c>
      <c r="AD166" s="12" t="str">
        <f t="shared" si="34"/>
        <v>Perna</v>
      </c>
      <c r="AE166" s="11" t="str">
        <f t="shared" si="34"/>
        <v>Burrinho maq.</v>
      </c>
      <c r="AF166" s="12" t="str">
        <f t="shared" si="34"/>
        <v>Abdominal</v>
      </c>
      <c r="AG166" s="11" t="str">
        <f t="shared" si="34"/>
        <v>Flexão lateral</v>
      </c>
    </row>
    <row r="167" spans="1:33" x14ac:dyDescent="0.25">
      <c r="A167" s="344"/>
      <c r="B167" s="11">
        <f t="shared" si="35"/>
        <v>0</v>
      </c>
      <c r="C167" s="11" t="str">
        <f t="shared" si="36"/>
        <v xml:space="preserve"> </v>
      </c>
      <c r="D167" s="11" t="str">
        <f t="shared" si="34"/>
        <v xml:space="preserve">Trapézio </v>
      </c>
      <c r="E167" s="11">
        <f t="shared" si="34"/>
        <v>0</v>
      </c>
      <c r="F167" s="11" t="str">
        <f t="shared" si="34"/>
        <v>Ombro (Cla/Acr)</v>
      </c>
      <c r="G167" s="11">
        <f t="shared" si="34"/>
        <v>0</v>
      </c>
      <c r="H167" s="12" t="str">
        <f t="shared" si="34"/>
        <v>Ombro (Esp)</v>
      </c>
      <c r="I167" s="11">
        <f t="shared" si="34"/>
        <v>0</v>
      </c>
      <c r="J167" s="12" t="str">
        <f t="shared" si="34"/>
        <v>Costa</v>
      </c>
      <c r="K167" s="11" t="str">
        <f t="shared" si="34"/>
        <v>Remada curvada</v>
      </c>
      <c r="L167" s="12" t="str">
        <f t="shared" si="34"/>
        <v>Peito</v>
      </c>
      <c r="M167" s="11" t="str">
        <f t="shared" si="34"/>
        <v>Crucifixo</v>
      </c>
      <c r="N167" s="12" t="str">
        <f t="shared" si="34"/>
        <v>Bíceps</v>
      </c>
      <c r="O167" s="11" t="str">
        <f t="shared" si="34"/>
        <v>Rosca scott</v>
      </c>
      <c r="P167" s="12" t="str">
        <f t="shared" si="34"/>
        <v>Tríceps</v>
      </c>
      <c r="Q167" s="11">
        <f t="shared" si="34"/>
        <v>0</v>
      </c>
      <c r="R167" s="11" t="str">
        <f t="shared" si="34"/>
        <v>AnteBraço</v>
      </c>
      <c r="S167" s="11" t="str">
        <f t="shared" si="34"/>
        <v>Extensão de cotovelo</v>
      </c>
      <c r="T167" s="11" t="str">
        <f t="shared" si="34"/>
        <v xml:space="preserve">Glúteo </v>
      </c>
      <c r="U167" s="11">
        <f t="shared" si="34"/>
        <v>0</v>
      </c>
      <c r="V167" s="12" t="str">
        <f t="shared" si="34"/>
        <v xml:space="preserve">Abdutor </v>
      </c>
      <c r="W167" s="11">
        <f t="shared" si="34"/>
        <v>0</v>
      </c>
      <c r="X167" s="12" t="str">
        <f t="shared" si="34"/>
        <v xml:space="preserve">Adutor </v>
      </c>
      <c r="Y167" s="11">
        <f t="shared" si="34"/>
        <v>0</v>
      </c>
      <c r="Z167" s="12" t="str">
        <f t="shared" si="34"/>
        <v>Coxa (Ant)</v>
      </c>
      <c r="AA167" s="11" t="str">
        <f t="shared" si="34"/>
        <v>Leg press</v>
      </c>
      <c r="AB167" s="12" t="str">
        <f t="shared" si="34"/>
        <v>Coxa (Pos)</v>
      </c>
      <c r="AC167" s="11" t="str">
        <f t="shared" si="34"/>
        <v>Flexora sentado</v>
      </c>
      <c r="AD167" s="12" t="str">
        <f t="shared" si="34"/>
        <v>Perna</v>
      </c>
      <c r="AE167" s="11" t="str">
        <f t="shared" si="34"/>
        <v>Tibial</v>
      </c>
      <c r="AF167" s="12" t="str">
        <f t="shared" si="34"/>
        <v>Abdominal</v>
      </c>
      <c r="AG167" s="11">
        <f t="shared" si="34"/>
        <v>0</v>
      </c>
    </row>
    <row r="168" spans="1:33" x14ac:dyDescent="0.25">
      <c r="A168" s="344"/>
      <c r="B168" s="11">
        <f t="shared" si="35"/>
        <v>0</v>
      </c>
      <c r="C168" s="11" t="str">
        <f t="shared" si="36"/>
        <v xml:space="preserve"> </v>
      </c>
      <c r="D168" s="11" t="str">
        <f t="shared" si="34"/>
        <v xml:space="preserve">Trapézio </v>
      </c>
      <c r="E168" s="11">
        <f t="shared" si="34"/>
        <v>0</v>
      </c>
      <c r="F168" s="11" t="str">
        <f t="shared" si="34"/>
        <v>Ombro (Cla/Acr)</v>
      </c>
      <c r="G168" s="11">
        <f t="shared" si="34"/>
        <v>0</v>
      </c>
      <c r="H168" s="12" t="str">
        <f t="shared" si="34"/>
        <v>Ombro (Esp)</v>
      </c>
      <c r="I168" s="11">
        <f t="shared" si="34"/>
        <v>0</v>
      </c>
      <c r="J168" s="12" t="str">
        <f t="shared" si="34"/>
        <v>Costa</v>
      </c>
      <c r="K168" s="11" t="str">
        <f t="shared" si="34"/>
        <v>Levantamento terra</v>
      </c>
      <c r="L168" s="12" t="str">
        <f t="shared" si="34"/>
        <v>Peito</v>
      </c>
      <c r="M168" s="11" t="str">
        <f t="shared" si="34"/>
        <v>Cross over</v>
      </c>
      <c r="N168" s="12" t="str">
        <f t="shared" si="34"/>
        <v>Bíceps</v>
      </c>
      <c r="O168" s="11">
        <f t="shared" si="34"/>
        <v>0</v>
      </c>
      <c r="P168" s="12" t="str">
        <f t="shared" si="34"/>
        <v>Tríceps</v>
      </c>
      <c r="Q168" s="11">
        <f t="shared" si="34"/>
        <v>0</v>
      </c>
      <c r="R168" s="11" t="str">
        <f t="shared" si="34"/>
        <v>AnteBraço</v>
      </c>
      <c r="S168" s="11" t="str">
        <f t="shared" si="34"/>
        <v>Extensão cot. uni.</v>
      </c>
      <c r="T168" s="11" t="str">
        <f t="shared" si="34"/>
        <v xml:space="preserve">Glúteo </v>
      </c>
      <c r="U168" s="11">
        <f t="shared" si="34"/>
        <v>0</v>
      </c>
      <c r="V168" s="12" t="str">
        <f t="shared" si="34"/>
        <v xml:space="preserve">Abdutor </v>
      </c>
      <c r="W168" s="11">
        <f t="shared" si="34"/>
        <v>0</v>
      </c>
      <c r="X168" s="12" t="str">
        <f t="shared" si="34"/>
        <v xml:space="preserve">Adutor </v>
      </c>
      <c r="Y168" s="11">
        <f t="shared" si="34"/>
        <v>0</v>
      </c>
      <c r="Z168" s="12" t="str">
        <f t="shared" si="34"/>
        <v>Coxa (Ant)</v>
      </c>
      <c r="AA168" s="11" t="str">
        <f t="shared" si="34"/>
        <v>Avanço</v>
      </c>
      <c r="AB168" s="12" t="str">
        <f t="shared" si="34"/>
        <v>Coxa (Pos)</v>
      </c>
      <c r="AC168" s="11">
        <f t="shared" si="34"/>
        <v>0</v>
      </c>
      <c r="AD168" s="12" t="str">
        <f t="shared" si="34"/>
        <v>Perna</v>
      </c>
      <c r="AE168" s="11">
        <f t="shared" si="34"/>
        <v>0</v>
      </c>
      <c r="AF168" s="12" t="str">
        <f t="shared" si="34"/>
        <v>Abdominal</v>
      </c>
      <c r="AG168" s="11">
        <f t="shared" si="34"/>
        <v>0</v>
      </c>
    </row>
    <row r="169" spans="1:33" x14ac:dyDescent="0.25">
      <c r="A169" s="344"/>
      <c r="B169" s="11">
        <f t="shared" si="35"/>
        <v>0</v>
      </c>
      <c r="C169" s="11" t="str">
        <f t="shared" si="36"/>
        <v xml:space="preserve"> </v>
      </c>
      <c r="D169" s="11" t="str">
        <f t="shared" si="34"/>
        <v xml:space="preserve">Trapézio </v>
      </c>
      <c r="E169" s="11">
        <f t="shared" si="34"/>
        <v>0</v>
      </c>
      <c r="F169" s="11" t="str">
        <f t="shared" si="34"/>
        <v>Ombro (Cla/Acr)</v>
      </c>
      <c r="G169" s="11">
        <f t="shared" si="34"/>
        <v>0</v>
      </c>
      <c r="H169" s="12" t="str">
        <f t="shared" si="34"/>
        <v>Ombro (Esp)</v>
      </c>
      <c r="I169" s="11">
        <f t="shared" si="34"/>
        <v>0</v>
      </c>
      <c r="J169" s="12" t="str">
        <f t="shared" si="34"/>
        <v>Costa</v>
      </c>
      <c r="K169" s="11" t="str">
        <f t="shared" si="34"/>
        <v>Hiperextensão</v>
      </c>
      <c r="L169" s="12" t="str">
        <f t="shared" si="34"/>
        <v>Peito</v>
      </c>
      <c r="M169" s="11" t="str">
        <f t="shared" si="34"/>
        <v>Voador</v>
      </c>
      <c r="N169" s="12" t="str">
        <f t="shared" si="34"/>
        <v>Bíceps</v>
      </c>
      <c r="O169" s="11">
        <f t="shared" si="34"/>
        <v>0</v>
      </c>
      <c r="P169" s="12" t="str">
        <f t="shared" si="34"/>
        <v>Tríceps</v>
      </c>
      <c r="Q169" s="11">
        <f t="shared" si="34"/>
        <v>0</v>
      </c>
      <c r="R169" s="11" t="str">
        <f t="shared" si="34"/>
        <v>AnteBraço</v>
      </c>
      <c r="S169" s="11" t="str">
        <f t="shared" si="34"/>
        <v>Tríceps uni. Curvado</v>
      </c>
      <c r="T169" s="11" t="str">
        <f t="shared" si="34"/>
        <v xml:space="preserve">Glúteo </v>
      </c>
      <c r="U169" s="11">
        <f t="shared" si="34"/>
        <v>0</v>
      </c>
      <c r="V169" s="12" t="str">
        <f t="shared" si="34"/>
        <v xml:space="preserve">Abdutor </v>
      </c>
      <c r="W169" s="11">
        <f t="shared" si="34"/>
        <v>0</v>
      </c>
      <c r="X169" s="12" t="str">
        <f t="shared" si="34"/>
        <v xml:space="preserve">Adutor </v>
      </c>
      <c r="Y169" s="11">
        <f t="shared" si="34"/>
        <v>0</v>
      </c>
      <c r="Z169" s="12" t="str">
        <f t="shared" si="34"/>
        <v>Coxa (Ant)</v>
      </c>
      <c r="AA169" s="11">
        <f t="shared" si="34"/>
        <v>0</v>
      </c>
      <c r="AB169" s="12" t="str">
        <f t="shared" si="34"/>
        <v>Coxa (Pos)</v>
      </c>
      <c r="AC169" s="11">
        <f t="shared" si="34"/>
        <v>0</v>
      </c>
      <c r="AD169" s="12" t="str">
        <f t="shared" si="34"/>
        <v>Perna</v>
      </c>
      <c r="AE169" s="11">
        <f t="shared" si="34"/>
        <v>0</v>
      </c>
      <c r="AF169" s="12" t="str">
        <f t="shared" si="34"/>
        <v>Abdominal</v>
      </c>
      <c r="AG169" s="11">
        <f t="shared" si="34"/>
        <v>0</v>
      </c>
    </row>
    <row r="170" spans="1:33" x14ac:dyDescent="0.25">
      <c r="A170" s="344"/>
      <c r="B170" s="11">
        <f t="shared" si="35"/>
        <v>0</v>
      </c>
      <c r="C170" s="11" t="str">
        <f t="shared" si="36"/>
        <v xml:space="preserve"> </v>
      </c>
      <c r="D170" s="11" t="str">
        <f t="shared" si="34"/>
        <v xml:space="preserve">Trapézio </v>
      </c>
      <c r="E170" s="11">
        <f t="shared" si="34"/>
        <v>0</v>
      </c>
      <c r="F170" s="11" t="str">
        <f t="shared" si="34"/>
        <v>Ombro (Cla/Acr)</v>
      </c>
      <c r="G170" s="11">
        <f t="shared" si="34"/>
        <v>0</v>
      </c>
      <c r="H170" s="12" t="str">
        <f t="shared" si="34"/>
        <v>Ombro (Esp)</v>
      </c>
      <c r="I170" s="11">
        <f t="shared" si="34"/>
        <v>0</v>
      </c>
      <c r="J170" s="12" t="str">
        <f t="shared" si="34"/>
        <v>Costa</v>
      </c>
      <c r="K170" s="11">
        <f t="shared" si="34"/>
        <v>0</v>
      </c>
      <c r="L170" s="12" t="str">
        <f t="shared" si="34"/>
        <v>Peito</v>
      </c>
      <c r="M170" s="11" t="str">
        <f t="shared" si="34"/>
        <v>Paralelas</v>
      </c>
      <c r="N170" s="12" t="str">
        <f t="shared" si="34"/>
        <v>Bíceps</v>
      </c>
      <c r="O170" s="11">
        <f t="shared" si="34"/>
        <v>0</v>
      </c>
      <c r="P170" s="12" t="str">
        <f t="shared" si="34"/>
        <v>Tríceps</v>
      </c>
      <c r="Q170" s="11">
        <f t="shared" si="34"/>
        <v>0</v>
      </c>
      <c r="R170" s="11" t="str">
        <f t="shared" si="34"/>
        <v>AnteBraço</v>
      </c>
      <c r="S170" s="11">
        <f t="shared" si="34"/>
        <v>0</v>
      </c>
      <c r="T170" s="11" t="str">
        <f t="shared" si="34"/>
        <v xml:space="preserve">Glúteo </v>
      </c>
      <c r="U170" s="11">
        <f t="shared" si="34"/>
        <v>0</v>
      </c>
      <c r="V170" s="12" t="str">
        <f t="shared" si="34"/>
        <v xml:space="preserve">Abdutor </v>
      </c>
      <c r="W170" s="11">
        <f t="shared" si="34"/>
        <v>0</v>
      </c>
      <c r="X170" s="12" t="str">
        <f t="shared" si="34"/>
        <v xml:space="preserve">Adutor </v>
      </c>
      <c r="Y170" s="11">
        <f t="shared" si="34"/>
        <v>0</v>
      </c>
      <c r="Z170" s="12" t="str">
        <f t="shared" si="34"/>
        <v>Coxa (Ant)</v>
      </c>
      <c r="AA170" s="11">
        <f t="shared" si="34"/>
        <v>0</v>
      </c>
      <c r="AB170" s="12" t="str">
        <f t="shared" si="34"/>
        <v>Coxa (Pos)</v>
      </c>
      <c r="AC170" s="11">
        <f t="shared" si="34"/>
        <v>0</v>
      </c>
      <c r="AD170" s="12" t="str">
        <f t="shared" si="34"/>
        <v>Perna</v>
      </c>
      <c r="AE170" s="11">
        <f t="shared" si="34"/>
        <v>0</v>
      </c>
      <c r="AF170" s="12" t="str">
        <f t="shared" si="34"/>
        <v>Abdominal</v>
      </c>
      <c r="AG170" s="11">
        <f t="shared" si="34"/>
        <v>0</v>
      </c>
    </row>
    <row r="171" spans="1:33" x14ac:dyDescent="0.25">
      <c r="A171" s="344"/>
      <c r="B171" s="11">
        <f t="shared" si="35"/>
        <v>0</v>
      </c>
      <c r="C171" s="11" t="str">
        <f t="shared" si="36"/>
        <v xml:space="preserve"> </v>
      </c>
      <c r="D171" s="11" t="str">
        <f t="shared" si="34"/>
        <v xml:space="preserve">Trapézio </v>
      </c>
      <c r="E171" s="11">
        <f t="shared" si="34"/>
        <v>0</v>
      </c>
      <c r="F171" s="11" t="str">
        <f t="shared" si="34"/>
        <v>Ombro (Cla/Acr)</v>
      </c>
      <c r="G171" s="11">
        <f t="shared" si="34"/>
        <v>0</v>
      </c>
      <c r="H171" s="12" t="str">
        <f t="shared" si="34"/>
        <v>Ombro (Esp)</v>
      </c>
      <c r="I171" s="11">
        <f t="shared" si="34"/>
        <v>0</v>
      </c>
      <c r="J171" s="12" t="str">
        <f t="shared" si="34"/>
        <v>Costa</v>
      </c>
      <c r="K171" s="11">
        <f t="shared" si="34"/>
        <v>0</v>
      </c>
      <c r="L171" s="12" t="str">
        <f t="shared" si="34"/>
        <v>Peito</v>
      </c>
      <c r="M171" s="11">
        <f t="shared" si="34"/>
        <v>0</v>
      </c>
      <c r="N171" s="12" t="str">
        <f t="shared" si="34"/>
        <v>Bíceps</v>
      </c>
      <c r="O171" s="11">
        <f t="shared" si="34"/>
        <v>0</v>
      </c>
      <c r="P171" s="12" t="str">
        <f t="shared" si="34"/>
        <v>Tríceps</v>
      </c>
      <c r="Q171" s="11">
        <f t="shared" si="34"/>
        <v>0</v>
      </c>
      <c r="R171" s="11" t="str">
        <f t="shared" si="34"/>
        <v>AnteBraço</v>
      </c>
      <c r="S171" s="11">
        <f t="shared" si="34"/>
        <v>0</v>
      </c>
      <c r="T171" s="11" t="str">
        <f t="shared" si="34"/>
        <v xml:space="preserve">Glúteo </v>
      </c>
      <c r="U171" s="11">
        <f t="shared" si="34"/>
        <v>0</v>
      </c>
      <c r="V171" s="12" t="str">
        <f t="shared" si="34"/>
        <v xml:space="preserve">Abdutor </v>
      </c>
      <c r="W171" s="11">
        <f t="shared" si="34"/>
        <v>0</v>
      </c>
      <c r="X171" s="12" t="str">
        <f t="shared" si="34"/>
        <v xml:space="preserve">Adutor </v>
      </c>
      <c r="Y171" s="11">
        <f t="shared" si="34"/>
        <v>0</v>
      </c>
      <c r="Z171" s="12" t="str">
        <f t="shared" si="34"/>
        <v>Coxa (Ant)</v>
      </c>
      <c r="AA171" s="11">
        <f t="shared" si="34"/>
        <v>0</v>
      </c>
      <c r="AB171" s="12" t="str">
        <f t="shared" si="34"/>
        <v>Coxa (Pos)</v>
      </c>
      <c r="AC171" s="11">
        <f t="shared" si="34"/>
        <v>0</v>
      </c>
      <c r="AD171" s="12" t="str">
        <f t="shared" si="34"/>
        <v>Perna</v>
      </c>
      <c r="AE171" s="11">
        <f t="shared" si="34"/>
        <v>0</v>
      </c>
      <c r="AF171" s="12" t="str">
        <f t="shared" si="34"/>
        <v>Abdominal</v>
      </c>
      <c r="AG171" s="11">
        <f t="shared" si="34"/>
        <v>0</v>
      </c>
    </row>
    <row r="172" spans="1:33" x14ac:dyDescent="0.25">
      <c r="A172" s="344"/>
      <c r="B172" s="11">
        <f t="shared" si="35"/>
        <v>0</v>
      </c>
      <c r="C172" s="11" t="str">
        <f t="shared" si="36"/>
        <v xml:space="preserve"> </v>
      </c>
      <c r="D172" s="11" t="str">
        <f t="shared" si="34"/>
        <v xml:space="preserve">Trapézio </v>
      </c>
      <c r="E172" s="11">
        <f t="shared" si="34"/>
        <v>0</v>
      </c>
      <c r="F172" s="11" t="str">
        <f t="shared" si="34"/>
        <v>Ombro (Cla/Acr)</v>
      </c>
      <c r="G172" s="11">
        <f t="shared" si="34"/>
        <v>0</v>
      </c>
      <c r="H172" s="12" t="str">
        <f t="shared" si="34"/>
        <v>Ombro (Esp)</v>
      </c>
      <c r="I172" s="11">
        <f t="shared" si="34"/>
        <v>0</v>
      </c>
      <c r="J172" s="12" t="str">
        <f t="shared" si="34"/>
        <v>Costa</v>
      </c>
      <c r="K172" s="11">
        <f t="shared" si="34"/>
        <v>0</v>
      </c>
      <c r="L172" s="12" t="str">
        <f t="shared" si="34"/>
        <v>Peito</v>
      </c>
      <c r="M172" s="11">
        <f t="shared" si="34"/>
        <v>0</v>
      </c>
      <c r="N172" s="12" t="str">
        <f t="shared" si="34"/>
        <v>Bíceps</v>
      </c>
      <c r="O172" s="11">
        <f t="shared" si="34"/>
        <v>0</v>
      </c>
      <c r="P172" s="12" t="str">
        <f t="shared" si="34"/>
        <v>Tríceps</v>
      </c>
      <c r="Q172" s="11">
        <f t="shared" si="34"/>
        <v>0</v>
      </c>
      <c r="R172" s="11" t="str">
        <f t="shared" si="34"/>
        <v>AnteBraço</v>
      </c>
      <c r="S172" s="11">
        <f t="shared" ref="D172:AG180" si="37">S152</f>
        <v>0</v>
      </c>
      <c r="T172" s="11" t="str">
        <f t="shared" si="37"/>
        <v xml:space="preserve">Glúteo </v>
      </c>
      <c r="U172" s="11">
        <f t="shared" si="37"/>
        <v>0</v>
      </c>
      <c r="V172" s="12" t="str">
        <f t="shared" si="37"/>
        <v xml:space="preserve">Abdutor </v>
      </c>
      <c r="W172" s="11">
        <f t="shared" si="37"/>
        <v>0</v>
      </c>
      <c r="X172" s="12" t="str">
        <f t="shared" si="37"/>
        <v xml:space="preserve">Adutor </v>
      </c>
      <c r="Y172" s="11">
        <f t="shared" si="37"/>
        <v>0</v>
      </c>
      <c r="Z172" s="12" t="str">
        <f t="shared" si="37"/>
        <v>Coxa (Ant)</v>
      </c>
      <c r="AA172" s="11">
        <f t="shared" si="37"/>
        <v>0</v>
      </c>
      <c r="AB172" s="12" t="str">
        <f t="shared" si="37"/>
        <v>Coxa (Pos)</v>
      </c>
      <c r="AC172" s="11">
        <f t="shared" si="37"/>
        <v>0</v>
      </c>
      <c r="AD172" s="12" t="str">
        <f t="shared" si="37"/>
        <v>Perna</v>
      </c>
      <c r="AE172" s="11">
        <f t="shared" si="37"/>
        <v>0</v>
      </c>
      <c r="AF172" s="12" t="str">
        <f t="shared" si="37"/>
        <v>Abdominal</v>
      </c>
      <c r="AG172" s="11">
        <f t="shared" si="37"/>
        <v>0</v>
      </c>
    </row>
    <row r="173" spans="1:33" x14ac:dyDescent="0.25">
      <c r="A173" s="344"/>
      <c r="B173" s="11">
        <f t="shared" si="35"/>
        <v>0</v>
      </c>
      <c r="C173" s="11" t="str">
        <f t="shared" si="36"/>
        <v xml:space="preserve"> </v>
      </c>
      <c r="D173" s="11" t="str">
        <f t="shared" si="37"/>
        <v xml:space="preserve">Trapézio </v>
      </c>
      <c r="E173" s="11">
        <f t="shared" si="37"/>
        <v>0</v>
      </c>
      <c r="F173" s="11" t="str">
        <f t="shared" si="37"/>
        <v>Ombro (Cla/Acr)</v>
      </c>
      <c r="G173" s="11">
        <f t="shared" si="37"/>
        <v>0</v>
      </c>
      <c r="H173" s="12" t="str">
        <f t="shared" si="37"/>
        <v>Ombro (Esp)</v>
      </c>
      <c r="I173" s="11">
        <f t="shared" si="37"/>
        <v>0</v>
      </c>
      <c r="J173" s="12" t="str">
        <f t="shared" si="37"/>
        <v>Costa</v>
      </c>
      <c r="K173" s="11">
        <f t="shared" si="37"/>
        <v>0</v>
      </c>
      <c r="L173" s="12" t="str">
        <f t="shared" si="37"/>
        <v>Peito</v>
      </c>
      <c r="M173" s="11">
        <f t="shared" si="37"/>
        <v>0</v>
      </c>
      <c r="N173" s="12" t="str">
        <f t="shared" si="37"/>
        <v>Bíceps</v>
      </c>
      <c r="O173" s="11">
        <f t="shared" si="37"/>
        <v>0</v>
      </c>
      <c r="P173" s="12" t="str">
        <f t="shared" si="37"/>
        <v>Tríceps</v>
      </c>
      <c r="Q173" s="11">
        <f t="shared" si="37"/>
        <v>0</v>
      </c>
      <c r="R173" s="11" t="str">
        <f t="shared" si="37"/>
        <v>AnteBraço</v>
      </c>
      <c r="S173" s="11">
        <f t="shared" si="37"/>
        <v>0</v>
      </c>
      <c r="T173" s="11" t="str">
        <f t="shared" si="37"/>
        <v xml:space="preserve">Glúteo </v>
      </c>
      <c r="U173" s="11">
        <f t="shared" si="37"/>
        <v>0</v>
      </c>
      <c r="V173" s="12" t="str">
        <f t="shared" si="37"/>
        <v xml:space="preserve">Abdutor </v>
      </c>
      <c r="W173" s="11">
        <f t="shared" si="37"/>
        <v>0</v>
      </c>
      <c r="X173" s="12" t="str">
        <f t="shared" si="37"/>
        <v xml:space="preserve">Adutor </v>
      </c>
      <c r="Y173" s="11">
        <f t="shared" si="37"/>
        <v>0</v>
      </c>
      <c r="Z173" s="12" t="str">
        <f t="shared" si="37"/>
        <v>Coxa (Ant)</v>
      </c>
      <c r="AA173" s="11">
        <f t="shared" si="37"/>
        <v>0</v>
      </c>
      <c r="AB173" s="12" t="str">
        <f t="shared" si="37"/>
        <v>Coxa (Pos)</v>
      </c>
      <c r="AC173" s="11">
        <f t="shared" si="37"/>
        <v>0</v>
      </c>
      <c r="AD173" s="12" t="str">
        <f t="shared" si="37"/>
        <v>Perna</v>
      </c>
      <c r="AE173" s="11">
        <f t="shared" si="37"/>
        <v>0</v>
      </c>
      <c r="AF173" s="12" t="str">
        <f t="shared" si="37"/>
        <v>Abdominal</v>
      </c>
      <c r="AG173" s="11">
        <f t="shared" si="37"/>
        <v>0</v>
      </c>
    </row>
    <row r="174" spans="1:33" x14ac:dyDescent="0.25">
      <c r="A174" s="344"/>
      <c r="B174" s="11">
        <f t="shared" si="35"/>
        <v>0</v>
      </c>
      <c r="C174" s="11" t="str">
        <f t="shared" si="36"/>
        <v xml:space="preserve"> </v>
      </c>
      <c r="D174" s="11" t="str">
        <f t="shared" si="37"/>
        <v xml:space="preserve">Trapézio </v>
      </c>
      <c r="E174" s="11">
        <f t="shared" si="37"/>
        <v>0</v>
      </c>
      <c r="F174" s="11" t="str">
        <f t="shared" si="37"/>
        <v>Ombro (Cla/Acr)</v>
      </c>
      <c r="G174" s="11">
        <f t="shared" si="37"/>
        <v>0</v>
      </c>
      <c r="H174" s="12" t="str">
        <f t="shared" si="37"/>
        <v>Ombro (Esp)</v>
      </c>
      <c r="I174" s="11">
        <f t="shared" si="37"/>
        <v>0</v>
      </c>
      <c r="J174" s="12" t="str">
        <f t="shared" si="37"/>
        <v>Costa</v>
      </c>
      <c r="K174" s="11">
        <f t="shared" si="37"/>
        <v>0</v>
      </c>
      <c r="L174" s="12" t="str">
        <f t="shared" si="37"/>
        <v>Peito</v>
      </c>
      <c r="M174" s="11">
        <f t="shared" si="37"/>
        <v>0</v>
      </c>
      <c r="N174" s="12" t="str">
        <f t="shared" si="37"/>
        <v>Bíceps</v>
      </c>
      <c r="O174" s="11">
        <f t="shared" si="37"/>
        <v>0</v>
      </c>
      <c r="P174" s="12" t="str">
        <f t="shared" si="37"/>
        <v>Tríceps</v>
      </c>
      <c r="Q174" s="11">
        <f t="shared" si="37"/>
        <v>0</v>
      </c>
      <c r="R174" s="11" t="str">
        <f t="shared" si="37"/>
        <v>AnteBraço</v>
      </c>
      <c r="S174" s="11">
        <f t="shared" si="37"/>
        <v>0</v>
      </c>
      <c r="T174" s="11" t="str">
        <f t="shared" si="37"/>
        <v xml:space="preserve">Glúteo </v>
      </c>
      <c r="U174" s="11">
        <f t="shared" si="37"/>
        <v>0</v>
      </c>
      <c r="V174" s="12" t="str">
        <f t="shared" si="37"/>
        <v xml:space="preserve">Abdutor </v>
      </c>
      <c r="W174" s="11">
        <f t="shared" si="37"/>
        <v>0</v>
      </c>
      <c r="X174" s="12" t="str">
        <f t="shared" si="37"/>
        <v xml:space="preserve">Adutor </v>
      </c>
      <c r="Y174" s="11">
        <f t="shared" si="37"/>
        <v>0</v>
      </c>
      <c r="Z174" s="12" t="str">
        <f t="shared" si="37"/>
        <v>Coxa (Ant)</v>
      </c>
      <c r="AA174" s="11">
        <f t="shared" si="37"/>
        <v>0</v>
      </c>
      <c r="AB174" s="12" t="str">
        <f t="shared" si="37"/>
        <v>Coxa (Pos)</v>
      </c>
      <c r="AC174" s="11">
        <f t="shared" si="37"/>
        <v>0</v>
      </c>
      <c r="AD174" s="12" t="str">
        <f t="shared" si="37"/>
        <v>Perna</v>
      </c>
      <c r="AE174" s="11">
        <f t="shared" si="37"/>
        <v>0</v>
      </c>
      <c r="AF174" s="12" t="str">
        <f t="shared" si="37"/>
        <v>Abdominal</v>
      </c>
      <c r="AG174" s="11">
        <f t="shared" si="37"/>
        <v>0</v>
      </c>
    </row>
    <row r="175" spans="1:33" x14ac:dyDescent="0.25">
      <c r="A175" s="344"/>
      <c r="B175" s="11">
        <f t="shared" si="35"/>
        <v>0</v>
      </c>
      <c r="C175" s="11" t="str">
        <f t="shared" si="36"/>
        <v xml:space="preserve"> </v>
      </c>
      <c r="D175" s="11" t="str">
        <f t="shared" si="37"/>
        <v xml:space="preserve">Trapézio </v>
      </c>
      <c r="E175" s="11">
        <f t="shared" si="37"/>
        <v>0</v>
      </c>
      <c r="F175" s="11" t="str">
        <f t="shared" si="37"/>
        <v>Ombro (Cla/Acr)</v>
      </c>
      <c r="G175" s="11">
        <f t="shared" si="37"/>
        <v>0</v>
      </c>
      <c r="H175" s="12" t="str">
        <f t="shared" si="37"/>
        <v>Ombro (Esp)</v>
      </c>
      <c r="I175" s="11">
        <f t="shared" si="37"/>
        <v>0</v>
      </c>
      <c r="J175" s="12" t="str">
        <f t="shared" si="37"/>
        <v>Costa</v>
      </c>
      <c r="K175" s="11">
        <f t="shared" si="37"/>
        <v>0</v>
      </c>
      <c r="L175" s="12" t="str">
        <f t="shared" si="37"/>
        <v>Peito</v>
      </c>
      <c r="M175" s="11">
        <f t="shared" si="37"/>
        <v>0</v>
      </c>
      <c r="N175" s="12" t="str">
        <f t="shared" si="37"/>
        <v>Bíceps</v>
      </c>
      <c r="O175" s="11">
        <f t="shared" si="37"/>
        <v>0</v>
      </c>
      <c r="P175" s="12" t="str">
        <f t="shared" si="37"/>
        <v>Tríceps</v>
      </c>
      <c r="Q175" s="11">
        <f t="shared" si="37"/>
        <v>0</v>
      </c>
      <c r="R175" s="11" t="str">
        <f t="shared" si="37"/>
        <v>AnteBraço</v>
      </c>
      <c r="S175" s="11">
        <f t="shared" si="37"/>
        <v>0</v>
      </c>
      <c r="T175" s="11" t="str">
        <f t="shared" si="37"/>
        <v xml:space="preserve">Glúteo </v>
      </c>
      <c r="U175" s="11">
        <f t="shared" si="37"/>
        <v>0</v>
      </c>
      <c r="V175" s="12" t="str">
        <f t="shared" si="37"/>
        <v xml:space="preserve">Abdutor </v>
      </c>
      <c r="W175" s="11">
        <f t="shared" si="37"/>
        <v>0</v>
      </c>
      <c r="X175" s="12" t="str">
        <f t="shared" si="37"/>
        <v xml:space="preserve">Adutor </v>
      </c>
      <c r="Y175" s="11">
        <f t="shared" si="37"/>
        <v>0</v>
      </c>
      <c r="Z175" s="12" t="str">
        <f t="shared" si="37"/>
        <v>Coxa (Ant)</v>
      </c>
      <c r="AA175" s="11">
        <f t="shared" si="37"/>
        <v>0</v>
      </c>
      <c r="AB175" s="12" t="str">
        <f t="shared" si="37"/>
        <v>Coxa (Pos)</v>
      </c>
      <c r="AC175" s="11">
        <f t="shared" si="37"/>
        <v>0</v>
      </c>
      <c r="AD175" s="12" t="str">
        <f t="shared" si="37"/>
        <v>Perna</v>
      </c>
      <c r="AE175" s="11">
        <f t="shared" si="37"/>
        <v>0</v>
      </c>
      <c r="AF175" s="12" t="str">
        <f t="shared" si="37"/>
        <v>Abdominal</v>
      </c>
      <c r="AG175" s="11">
        <f t="shared" si="37"/>
        <v>0</v>
      </c>
    </row>
    <row r="176" spans="1:33" x14ac:dyDescent="0.25">
      <c r="A176" s="344"/>
      <c r="B176" s="11">
        <f t="shared" si="35"/>
        <v>0</v>
      </c>
      <c r="C176" s="11" t="str">
        <f t="shared" si="36"/>
        <v xml:space="preserve"> </v>
      </c>
      <c r="D176" s="11" t="str">
        <f t="shared" si="37"/>
        <v xml:space="preserve">Trapézio </v>
      </c>
      <c r="E176" s="11">
        <f t="shared" si="37"/>
        <v>0</v>
      </c>
      <c r="F176" s="11" t="str">
        <f t="shared" si="37"/>
        <v>Ombro (Cla/Acr)</v>
      </c>
      <c r="G176" s="11">
        <f t="shared" si="37"/>
        <v>0</v>
      </c>
      <c r="H176" s="12" t="str">
        <f t="shared" si="37"/>
        <v>Ombro (Esp)</v>
      </c>
      <c r="I176" s="11">
        <f t="shared" si="37"/>
        <v>0</v>
      </c>
      <c r="J176" s="12" t="str">
        <f t="shared" si="37"/>
        <v>Costa</v>
      </c>
      <c r="K176" s="11">
        <f t="shared" si="37"/>
        <v>0</v>
      </c>
      <c r="L176" s="12" t="str">
        <f t="shared" si="37"/>
        <v>Peito</v>
      </c>
      <c r="M176" s="11">
        <f t="shared" si="37"/>
        <v>0</v>
      </c>
      <c r="N176" s="12" t="str">
        <f t="shared" si="37"/>
        <v>Bíceps</v>
      </c>
      <c r="O176" s="11">
        <f t="shared" si="37"/>
        <v>0</v>
      </c>
      <c r="P176" s="12" t="str">
        <f t="shared" si="37"/>
        <v>Tríceps</v>
      </c>
      <c r="Q176" s="11">
        <f t="shared" si="37"/>
        <v>0</v>
      </c>
      <c r="R176" s="11" t="str">
        <f t="shared" si="37"/>
        <v>AnteBraço</v>
      </c>
      <c r="S176" s="11">
        <f t="shared" si="37"/>
        <v>0</v>
      </c>
      <c r="T176" s="11" t="str">
        <f t="shared" si="37"/>
        <v xml:space="preserve">Glúteo </v>
      </c>
      <c r="U176" s="11">
        <f t="shared" si="37"/>
        <v>0</v>
      </c>
      <c r="V176" s="12" t="str">
        <f t="shared" si="37"/>
        <v xml:space="preserve">Abdutor </v>
      </c>
      <c r="W176" s="11">
        <f t="shared" si="37"/>
        <v>0</v>
      </c>
      <c r="X176" s="12" t="str">
        <f t="shared" si="37"/>
        <v xml:space="preserve">Adutor </v>
      </c>
      <c r="Y176" s="11">
        <f t="shared" si="37"/>
        <v>0</v>
      </c>
      <c r="Z176" s="12" t="str">
        <f t="shared" si="37"/>
        <v>Coxa (Ant)</v>
      </c>
      <c r="AA176" s="11">
        <f t="shared" si="37"/>
        <v>0</v>
      </c>
      <c r="AB176" s="12" t="str">
        <f t="shared" si="37"/>
        <v>Coxa (Pos)</v>
      </c>
      <c r="AC176" s="11">
        <f t="shared" si="37"/>
        <v>0</v>
      </c>
      <c r="AD176" s="12" t="str">
        <f t="shared" si="37"/>
        <v>Perna</v>
      </c>
      <c r="AE176" s="11">
        <f t="shared" si="37"/>
        <v>0</v>
      </c>
      <c r="AF176" s="12" t="str">
        <f t="shared" si="37"/>
        <v>Abdominal</v>
      </c>
      <c r="AG176" s="11">
        <f t="shared" si="37"/>
        <v>0</v>
      </c>
    </row>
    <row r="177" spans="1:33" x14ac:dyDescent="0.25">
      <c r="A177" s="344"/>
      <c r="B177" s="11">
        <f t="shared" si="35"/>
        <v>0</v>
      </c>
      <c r="C177" s="11" t="str">
        <f t="shared" si="36"/>
        <v xml:space="preserve"> </v>
      </c>
      <c r="D177" s="11" t="str">
        <f t="shared" si="37"/>
        <v xml:space="preserve">Trapézio </v>
      </c>
      <c r="E177" s="11">
        <f t="shared" si="37"/>
        <v>0</v>
      </c>
      <c r="F177" s="11" t="str">
        <f t="shared" si="37"/>
        <v>Ombro (Cla/Acr)</v>
      </c>
      <c r="G177" s="11">
        <f t="shared" si="37"/>
        <v>0</v>
      </c>
      <c r="H177" s="12" t="str">
        <f t="shared" si="37"/>
        <v>Ombro (Esp)</v>
      </c>
      <c r="I177" s="11">
        <f t="shared" si="37"/>
        <v>0</v>
      </c>
      <c r="J177" s="12" t="str">
        <f t="shared" si="37"/>
        <v>Costa</v>
      </c>
      <c r="K177" s="11">
        <f t="shared" si="37"/>
        <v>0</v>
      </c>
      <c r="L177" s="12" t="str">
        <f t="shared" si="37"/>
        <v>Peito</v>
      </c>
      <c r="M177" s="11">
        <f t="shared" si="37"/>
        <v>0</v>
      </c>
      <c r="N177" s="12" t="str">
        <f t="shared" si="37"/>
        <v>Bíceps</v>
      </c>
      <c r="O177" s="11">
        <f t="shared" si="37"/>
        <v>0</v>
      </c>
      <c r="P177" s="12" t="str">
        <f t="shared" si="37"/>
        <v>Tríceps</v>
      </c>
      <c r="Q177" s="11">
        <f t="shared" si="37"/>
        <v>0</v>
      </c>
      <c r="R177" s="11" t="str">
        <f t="shared" si="37"/>
        <v>AnteBraço</v>
      </c>
      <c r="S177" s="11">
        <f t="shared" si="37"/>
        <v>0</v>
      </c>
      <c r="T177" s="11" t="str">
        <f t="shared" si="37"/>
        <v xml:space="preserve">Glúteo </v>
      </c>
      <c r="U177" s="11">
        <f t="shared" si="37"/>
        <v>0</v>
      </c>
      <c r="V177" s="12" t="str">
        <f t="shared" si="37"/>
        <v xml:space="preserve">Abdutor </v>
      </c>
      <c r="W177" s="11">
        <f t="shared" si="37"/>
        <v>0</v>
      </c>
      <c r="X177" s="12" t="str">
        <f t="shared" si="37"/>
        <v xml:space="preserve">Adutor </v>
      </c>
      <c r="Y177" s="11">
        <f t="shared" si="37"/>
        <v>0</v>
      </c>
      <c r="Z177" s="12" t="str">
        <f t="shared" si="37"/>
        <v>Coxa (Ant)</v>
      </c>
      <c r="AA177" s="11">
        <f t="shared" si="37"/>
        <v>0</v>
      </c>
      <c r="AB177" s="12" t="str">
        <f t="shared" si="37"/>
        <v>Coxa (Pos)</v>
      </c>
      <c r="AC177" s="11">
        <f t="shared" si="37"/>
        <v>0</v>
      </c>
      <c r="AD177" s="12" t="str">
        <f t="shared" si="37"/>
        <v>Perna</v>
      </c>
      <c r="AE177" s="11">
        <f t="shared" si="37"/>
        <v>0</v>
      </c>
      <c r="AF177" s="12" t="str">
        <f t="shared" si="37"/>
        <v>Abdominal</v>
      </c>
      <c r="AG177" s="11">
        <f t="shared" si="37"/>
        <v>0</v>
      </c>
    </row>
    <row r="178" spans="1:33" x14ac:dyDescent="0.25">
      <c r="A178" s="344"/>
      <c r="B178" s="11">
        <f t="shared" si="35"/>
        <v>0</v>
      </c>
      <c r="C178" s="11" t="str">
        <f t="shared" si="36"/>
        <v xml:space="preserve"> </v>
      </c>
      <c r="D178" s="11" t="str">
        <f t="shared" si="37"/>
        <v xml:space="preserve">Trapézio </v>
      </c>
      <c r="E178" s="11">
        <f t="shared" si="37"/>
        <v>0</v>
      </c>
      <c r="F178" s="11" t="str">
        <f t="shared" si="37"/>
        <v>Ombro (Cla/Acr)</v>
      </c>
      <c r="G178" s="11">
        <f t="shared" si="37"/>
        <v>0</v>
      </c>
      <c r="H178" s="12" t="str">
        <f t="shared" si="37"/>
        <v>Ombro (Esp)</v>
      </c>
      <c r="I178" s="11">
        <f t="shared" si="37"/>
        <v>0</v>
      </c>
      <c r="J178" s="12" t="str">
        <f t="shared" si="37"/>
        <v>Costa</v>
      </c>
      <c r="K178" s="11">
        <f t="shared" si="37"/>
        <v>0</v>
      </c>
      <c r="L178" s="12" t="str">
        <f t="shared" si="37"/>
        <v>Peito</v>
      </c>
      <c r="M178" s="11">
        <f t="shared" si="37"/>
        <v>0</v>
      </c>
      <c r="N178" s="12" t="str">
        <f t="shared" si="37"/>
        <v>Bíceps</v>
      </c>
      <c r="O178" s="11">
        <f t="shared" si="37"/>
        <v>0</v>
      </c>
      <c r="P178" s="12" t="str">
        <f t="shared" si="37"/>
        <v>Tríceps</v>
      </c>
      <c r="Q178" s="11">
        <f t="shared" si="37"/>
        <v>0</v>
      </c>
      <c r="R178" s="11" t="str">
        <f t="shared" si="37"/>
        <v>AnteBraço</v>
      </c>
      <c r="S178" s="11">
        <f t="shared" si="37"/>
        <v>0</v>
      </c>
      <c r="T178" s="11" t="str">
        <f t="shared" si="37"/>
        <v xml:space="preserve">Glúteo </v>
      </c>
      <c r="U178" s="11">
        <f t="shared" si="37"/>
        <v>0</v>
      </c>
      <c r="V178" s="12" t="str">
        <f t="shared" si="37"/>
        <v xml:space="preserve">Abdutor </v>
      </c>
      <c r="W178" s="11">
        <f t="shared" si="37"/>
        <v>0</v>
      </c>
      <c r="X178" s="12" t="str">
        <f t="shared" si="37"/>
        <v xml:space="preserve">Adutor </v>
      </c>
      <c r="Y178" s="11">
        <f t="shared" si="37"/>
        <v>0</v>
      </c>
      <c r="Z178" s="12" t="str">
        <f t="shared" si="37"/>
        <v>Coxa (Ant)</v>
      </c>
      <c r="AA178" s="11">
        <f t="shared" si="37"/>
        <v>0</v>
      </c>
      <c r="AB178" s="12" t="str">
        <f t="shared" si="37"/>
        <v>Coxa (Pos)</v>
      </c>
      <c r="AC178" s="11">
        <f t="shared" si="37"/>
        <v>0</v>
      </c>
      <c r="AD178" s="12" t="str">
        <f t="shared" si="37"/>
        <v>Perna</v>
      </c>
      <c r="AE178" s="11">
        <f t="shared" si="37"/>
        <v>0</v>
      </c>
      <c r="AF178" s="12" t="str">
        <f t="shared" si="37"/>
        <v>Abdominal</v>
      </c>
      <c r="AG178" s="11">
        <f t="shared" si="37"/>
        <v>0</v>
      </c>
    </row>
    <row r="179" spans="1:33" x14ac:dyDescent="0.25">
      <c r="A179" s="344"/>
      <c r="B179" s="11">
        <f t="shared" si="35"/>
        <v>0</v>
      </c>
      <c r="C179" s="11" t="str">
        <f t="shared" si="36"/>
        <v xml:space="preserve"> </v>
      </c>
      <c r="D179" s="11" t="str">
        <f t="shared" si="37"/>
        <v xml:space="preserve">Trapézio </v>
      </c>
      <c r="E179" s="11">
        <f t="shared" si="37"/>
        <v>0</v>
      </c>
      <c r="F179" s="11" t="str">
        <f t="shared" si="37"/>
        <v>Ombro (Cla/Acr)</v>
      </c>
      <c r="G179" s="11">
        <f t="shared" si="37"/>
        <v>0</v>
      </c>
      <c r="H179" s="12" t="str">
        <f t="shared" si="37"/>
        <v>Ombro (Esp)</v>
      </c>
      <c r="I179" s="11">
        <f t="shared" si="37"/>
        <v>0</v>
      </c>
      <c r="J179" s="12" t="str">
        <f t="shared" si="37"/>
        <v>Costa</v>
      </c>
      <c r="K179" s="11">
        <f t="shared" si="37"/>
        <v>0</v>
      </c>
      <c r="L179" s="12" t="str">
        <f t="shared" si="37"/>
        <v>Peito</v>
      </c>
      <c r="M179" s="11">
        <f t="shared" si="37"/>
        <v>0</v>
      </c>
      <c r="N179" s="12" t="str">
        <f t="shared" si="37"/>
        <v>Bíceps</v>
      </c>
      <c r="O179" s="11">
        <f t="shared" si="37"/>
        <v>0</v>
      </c>
      <c r="P179" s="12" t="str">
        <f t="shared" si="37"/>
        <v>Tríceps</v>
      </c>
      <c r="Q179" s="11">
        <f t="shared" si="37"/>
        <v>0</v>
      </c>
      <c r="R179" s="11" t="str">
        <f t="shared" si="37"/>
        <v>AnteBraço</v>
      </c>
      <c r="S179" s="11">
        <f t="shared" si="37"/>
        <v>0</v>
      </c>
      <c r="T179" s="11" t="str">
        <f t="shared" si="37"/>
        <v xml:space="preserve">Glúteo </v>
      </c>
      <c r="U179" s="11">
        <f t="shared" si="37"/>
        <v>0</v>
      </c>
      <c r="V179" s="12" t="str">
        <f t="shared" si="37"/>
        <v xml:space="preserve">Abdutor </v>
      </c>
      <c r="W179" s="11">
        <f t="shared" si="37"/>
        <v>0</v>
      </c>
      <c r="X179" s="12" t="str">
        <f t="shared" si="37"/>
        <v xml:space="preserve">Adutor </v>
      </c>
      <c r="Y179" s="11">
        <f t="shared" si="37"/>
        <v>0</v>
      </c>
      <c r="Z179" s="12" t="str">
        <f t="shared" si="37"/>
        <v>Coxa (Ant)</v>
      </c>
      <c r="AA179" s="11">
        <f t="shared" si="37"/>
        <v>0</v>
      </c>
      <c r="AB179" s="12" t="str">
        <f t="shared" si="37"/>
        <v>Coxa (Pos)</v>
      </c>
      <c r="AC179" s="11">
        <f t="shared" si="37"/>
        <v>0</v>
      </c>
      <c r="AD179" s="12" t="str">
        <f t="shared" si="37"/>
        <v>Perna</v>
      </c>
      <c r="AE179" s="11">
        <f t="shared" si="37"/>
        <v>0</v>
      </c>
      <c r="AF179" s="12" t="str">
        <f t="shared" si="37"/>
        <v>Abdominal</v>
      </c>
      <c r="AG179" s="11">
        <f t="shared" si="37"/>
        <v>0</v>
      </c>
    </row>
    <row r="180" spans="1:33" x14ac:dyDescent="0.25">
      <c r="A180" s="344"/>
      <c r="B180" s="11">
        <f t="shared" si="35"/>
        <v>0</v>
      </c>
      <c r="C180" s="11" t="str">
        <f t="shared" si="36"/>
        <v xml:space="preserve"> </v>
      </c>
      <c r="D180" s="11" t="str">
        <f t="shared" si="37"/>
        <v xml:space="preserve">Trapézio </v>
      </c>
      <c r="E180" s="11">
        <f t="shared" si="37"/>
        <v>0</v>
      </c>
      <c r="F180" s="11" t="str">
        <f t="shared" si="37"/>
        <v>Ombro (Cla/Acr)</v>
      </c>
      <c r="G180" s="11">
        <f t="shared" si="37"/>
        <v>0</v>
      </c>
      <c r="H180" s="12" t="str">
        <f t="shared" si="37"/>
        <v>Ombro (Esp)</v>
      </c>
      <c r="I180" s="11">
        <f t="shared" si="37"/>
        <v>0</v>
      </c>
      <c r="J180" s="12" t="str">
        <f t="shared" si="37"/>
        <v>Costa</v>
      </c>
      <c r="K180" s="11">
        <f t="shared" si="37"/>
        <v>0</v>
      </c>
      <c r="L180" s="12" t="str">
        <f t="shared" si="37"/>
        <v>Peito</v>
      </c>
      <c r="M180" s="11">
        <f t="shared" si="37"/>
        <v>0</v>
      </c>
      <c r="N180" s="12" t="str">
        <f t="shared" si="37"/>
        <v>Bíceps</v>
      </c>
      <c r="O180" s="11">
        <f t="shared" si="37"/>
        <v>0</v>
      </c>
      <c r="P180" s="12" t="str">
        <f t="shared" si="37"/>
        <v>Tríceps</v>
      </c>
      <c r="Q180" s="11">
        <f t="shared" si="37"/>
        <v>0</v>
      </c>
      <c r="R180" s="11" t="str">
        <f t="shared" si="37"/>
        <v>AnteBraço</v>
      </c>
      <c r="S180" s="11">
        <f t="shared" si="37"/>
        <v>0</v>
      </c>
      <c r="T180" s="11" t="str">
        <f t="shared" si="37"/>
        <v xml:space="preserve">Glúteo </v>
      </c>
      <c r="U180" s="11">
        <f t="shared" si="37"/>
        <v>0</v>
      </c>
      <c r="V180" s="12" t="str">
        <f t="shared" si="37"/>
        <v xml:space="preserve">Abdutor </v>
      </c>
      <c r="W180" s="11">
        <f t="shared" si="37"/>
        <v>0</v>
      </c>
      <c r="X180" s="12" t="str">
        <f t="shared" si="37"/>
        <v xml:space="preserve">Adutor </v>
      </c>
      <c r="Y180" s="11">
        <f t="shared" si="37"/>
        <v>0</v>
      </c>
      <c r="Z180" s="12" t="str">
        <f t="shared" si="37"/>
        <v>Coxa (Ant)</v>
      </c>
      <c r="AA180" s="11">
        <f t="shared" si="37"/>
        <v>0</v>
      </c>
      <c r="AB180" s="12" t="str">
        <f t="shared" si="37"/>
        <v>Coxa (Pos)</v>
      </c>
      <c r="AC180" s="11">
        <f t="shared" si="37"/>
        <v>0</v>
      </c>
      <c r="AD180" s="12" t="str">
        <f t="shared" si="37"/>
        <v>Perna</v>
      </c>
      <c r="AE180" s="11">
        <f t="shared" si="37"/>
        <v>0</v>
      </c>
      <c r="AF180" s="12" t="str">
        <f t="shared" si="37"/>
        <v>Abdominal</v>
      </c>
      <c r="AG180" s="11">
        <f t="shared" si="37"/>
        <v>0</v>
      </c>
    </row>
    <row r="181" spans="1:3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:33" x14ac:dyDescent="0.25">
      <c r="A182" s="11" t="s">
        <v>40</v>
      </c>
      <c r="B182" s="11" t="s">
        <v>41</v>
      </c>
      <c r="C182" s="11"/>
      <c r="D182" s="341" t="str">
        <f>D162</f>
        <v xml:space="preserve">Trapézio </v>
      </c>
      <c r="E182" s="341"/>
      <c r="F182" s="341" t="str">
        <f>F162</f>
        <v>Ombro (Cla/Acr)</v>
      </c>
      <c r="G182" s="341"/>
      <c r="H182" s="341" t="str">
        <f>H162</f>
        <v>Ombro (Esp)</v>
      </c>
      <c r="I182" s="341"/>
      <c r="J182" s="341" t="str">
        <f>J162</f>
        <v>Costa</v>
      </c>
      <c r="K182" s="341"/>
      <c r="L182" s="341" t="str">
        <f>L162</f>
        <v>Peito</v>
      </c>
      <c r="M182" s="341"/>
      <c r="N182" s="341" t="str">
        <f>N162</f>
        <v>Bíceps</v>
      </c>
      <c r="O182" s="341"/>
      <c r="P182" s="341" t="str">
        <f>P162</f>
        <v>Tríceps</v>
      </c>
      <c r="Q182" s="341"/>
      <c r="R182" s="341" t="str">
        <f>R162</f>
        <v>AnteBraço</v>
      </c>
      <c r="S182" s="341"/>
      <c r="T182" s="341" t="str">
        <f>T162</f>
        <v xml:space="preserve">Glúteo </v>
      </c>
      <c r="U182" s="341"/>
      <c r="V182" s="341" t="str">
        <f>V162</f>
        <v xml:space="preserve">Abdutor </v>
      </c>
      <c r="W182" s="341"/>
      <c r="X182" s="341" t="str">
        <f>X162</f>
        <v xml:space="preserve">Adutor </v>
      </c>
      <c r="Y182" s="341"/>
      <c r="Z182" s="341" t="str">
        <f>Z162</f>
        <v>Coxa (Ant)</v>
      </c>
      <c r="AA182" s="341"/>
      <c r="AB182" s="341" t="str">
        <f>AB162</f>
        <v>Coxa (Pos)</v>
      </c>
      <c r="AC182" s="341"/>
      <c r="AD182" s="341" t="str">
        <f>AD162</f>
        <v>Perna</v>
      </c>
      <c r="AE182" s="341"/>
      <c r="AF182" s="341" t="str">
        <f>AF162</f>
        <v>Abdominal</v>
      </c>
      <c r="AG182" s="341"/>
    </row>
    <row r="183" spans="1:33" x14ac:dyDescent="0.25">
      <c r="A183" s="11"/>
      <c r="B183" s="343">
        <f>Planilha!D264</f>
        <v>0</v>
      </c>
      <c r="C183" s="343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</row>
    <row r="184" spans="1:33" x14ac:dyDescent="0.25">
      <c r="A184" s="344">
        <v>10</v>
      </c>
      <c r="B184" s="11">
        <f>B183</f>
        <v>0</v>
      </c>
      <c r="C184" s="11" t="str">
        <f>IF(AND(B184=D184),E184,IF(AND(B184=F184),G184,IF(AND(B184=H184),I184,IF(AND(B184=J184),K184,IF(AND(B184=L184),M184,IF(AND(B184=N184),O184,IF(AND(B184=P184),Q184,IF(AND(B184=R184),S184,IF(AND(B184=T184),U184,IF(AND(B184=V184),W184,IF(AND(B184=X184),Y184,IF(AND(B184=Z184),AA184,IF(AND(B184=AB184),AC184,IF(AND(B184=AD184),AE184,IF(AND(B184=AF184),AG184," ")))))))))))))))</f>
        <v xml:space="preserve"> </v>
      </c>
      <c r="D184" s="11" t="str">
        <f t="shared" ref="D184:AG192" si="38">D164</f>
        <v xml:space="preserve">Trapézio </v>
      </c>
      <c r="E184" s="11" t="str">
        <f t="shared" si="38"/>
        <v>Elevação de ombros</v>
      </c>
      <c r="F184" s="11" t="str">
        <f t="shared" si="38"/>
        <v>Ombro (Cla/Acr)</v>
      </c>
      <c r="G184" s="11" t="str">
        <f t="shared" si="38"/>
        <v>Desenvolvimento</v>
      </c>
      <c r="H184" s="12" t="str">
        <f t="shared" si="38"/>
        <v>Ombro (Esp)</v>
      </c>
      <c r="I184" s="11" t="str">
        <f t="shared" si="38"/>
        <v>Voador inv.</v>
      </c>
      <c r="J184" s="12" t="str">
        <f t="shared" si="38"/>
        <v>Costa</v>
      </c>
      <c r="K184" s="11" t="str">
        <f t="shared" si="38"/>
        <v>Puxada à frente</v>
      </c>
      <c r="L184" s="12" t="str">
        <f t="shared" si="38"/>
        <v>Peito</v>
      </c>
      <c r="M184" s="11" t="str">
        <f t="shared" si="38"/>
        <v>Supino</v>
      </c>
      <c r="N184" s="12" t="str">
        <f t="shared" si="38"/>
        <v>Bíceps</v>
      </c>
      <c r="O184" s="11" t="str">
        <f t="shared" si="38"/>
        <v>Rosca direta</v>
      </c>
      <c r="P184" s="12" t="str">
        <f t="shared" si="38"/>
        <v>Tríceps</v>
      </c>
      <c r="Q184" s="11" t="str">
        <f t="shared" si="38"/>
        <v>Rosca testa</v>
      </c>
      <c r="R184" s="11" t="str">
        <f t="shared" si="38"/>
        <v>AnteBraço</v>
      </c>
      <c r="S184" s="11" t="str">
        <f t="shared" si="38"/>
        <v>Rosca punho</v>
      </c>
      <c r="T184" s="11" t="str">
        <f t="shared" si="38"/>
        <v xml:space="preserve">Glúteo </v>
      </c>
      <c r="U184" s="11" t="str">
        <f t="shared" si="38"/>
        <v>Glúteo em pé</v>
      </c>
      <c r="V184" s="12" t="str">
        <f t="shared" si="38"/>
        <v xml:space="preserve">Abdutor </v>
      </c>
      <c r="W184" s="11" t="str">
        <f t="shared" si="38"/>
        <v>Abdutor maq.</v>
      </c>
      <c r="X184" s="12" t="str">
        <f t="shared" si="38"/>
        <v xml:space="preserve">Adutor </v>
      </c>
      <c r="Y184" s="11" t="str">
        <f t="shared" si="38"/>
        <v>Adutor maq</v>
      </c>
      <c r="Z184" s="12" t="str">
        <f t="shared" si="38"/>
        <v>Coxa (Ant)</v>
      </c>
      <c r="AA184" s="11" t="str">
        <f t="shared" si="38"/>
        <v>Agachamento</v>
      </c>
      <c r="AB184" s="12" t="str">
        <f t="shared" si="38"/>
        <v>Coxa (Pos)</v>
      </c>
      <c r="AC184" s="11" t="str">
        <f t="shared" si="38"/>
        <v>Stiff</v>
      </c>
      <c r="AD184" s="12" t="str">
        <f t="shared" si="38"/>
        <v>Perna</v>
      </c>
      <c r="AE184" s="11" t="str">
        <f t="shared" si="38"/>
        <v>Gêmeos em pé</v>
      </c>
      <c r="AF184" s="12" t="str">
        <f t="shared" si="38"/>
        <v>Abdominal</v>
      </c>
      <c r="AG184" s="11" t="str">
        <f t="shared" si="38"/>
        <v>Elevação de pernas</v>
      </c>
    </row>
    <row r="185" spans="1:33" x14ac:dyDescent="0.25">
      <c r="A185" s="344"/>
      <c r="B185" s="11">
        <f t="shared" ref="B185:B200" si="39">B184</f>
        <v>0</v>
      </c>
      <c r="C185" s="11" t="str">
        <f t="shared" ref="C185:C200" si="40">IF(AND(B185=D185),E185,IF(AND(B185=F185),G185,IF(AND(B185=H185),I185,IF(AND(B185=J185),K185,IF(AND(B185=L185),M185,IF(AND(B185=N185),O185,IF(AND(B185=P185),Q185,IF(AND(B185=R185),S185,IF(AND(B185=T185),U185,IF(AND(B185=V185),W185,IF(AND(B185=X185),Y185,IF(AND(B185=Z185),AA185,IF(AND(B185=AB185),AC185,IF(AND(B185=AD185),AE185,IF(AND(B185=AF185),AG185," ")))))))))))))))</f>
        <v xml:space="preserve"> </v>
      </c>
      <c r="D185" s="11" t="str">
        <f t="shared" si="38"/>
        <v xml:space="preserve">Trapézio </v>
      </c>
      <c r="E185" s="11" t="str">
        <f t="shared" si="38"/>
        <v>Remada alta</v>
      </c>
      <c r="F185" s="11" t="str">
        <f t="shared" si="38"/>
        <v>Ombro (Cla/Acr)</v>
      </c>
      <c r="G185" s="11" t="str">
        <f t="shared" si="38"/>
        <v>Levantamento lateral</v>
      </c>
      <c r="H185" s="12" t="str">
        <f t="shared" si="38"/>
        <v>Ombro (Esp)</v>
      </c>
      <c r="I185" s="11" t="str">
        <f t="shared" si="38"/>
        <v>Crucifixo inv.</v>
      </c>
      <c r="J185" s="12" t="str">
        <f t="shared" si="38"/>
        <v>Costa</v>
      </c>
      <c r="K185" s="11" t="str">
        <f t="shared" si="38"/>
        <v>Remada sentada</v>
      </c>
      <c r="L185" s="12" t="str">
        <f t="shared" si="38"/>
        <v>Peito</v>
      </c>
      <c r="M185" s="11" t="str">
        <f t="shared" si="38"/>
        <v>Supino inclinado</v>
      </c>
      <c r="N185" s="12" t="str">
        <f t="shared" si="38"/>
        <v>Bíceps</v>
      </c>
      <c r="O185" s="11" t="str">
        <f t="shared" si="38"/>
        <v>Rosca alternada</v>
      </c>
      <c r="P185" s="12" t="str">
        <f t="shared" si="38"/>
        <v>Tríceps</v>
      </c>
      <c r="Q185" s="11" t="str">
        <f t="shared" si="38"/>
        <v>Rosca francesa</v>
      </c>
      <c r="R185" s="11" t="str">
        <f t="shared" si="38"/>
        <v>AnteBraço</v>
      </c>
      <c r="S185" s="11" t="str">
        <f t="shared" si="38"/>
        <v>Rosca punho inv.</v>
      </c>
      <c r="T185" s="11" t="str">
        <f t="shared" si="38"/>
        <v xml:space="preserve">Glúteo </v>
      </c>
      <c r="U185" s="11" t="str">
        <f t="shared" si="38"/>
        <v>Glúteo 4 apoios</v>
      </c>
      <c r="V185" s="12" t="str">
        <f t="shared" si="38"/>
        <v xml:space="preserve">Abdutor </v>
      </c>
      <c r="W185" s="11" t="str">
        <f t="shared" si="38"/>
        <v>Abdutor apo.</v>
      </c>
      <c r="X185" s="12" t="str">
        <f t="shared" si="38"/>
        <v xml:space="preserve">Adutor </v>
      </c>
      <c r="Y185" s="11" t="str">
        <f t="shared" si="38"/>
        <v>Adutor apo.</v>
      </c>
      <c r="Z185" s="12" t="str">
        <f t="shared" si="38"/>
        <v>Coxa (Ant)</v>
      </c>
      <c r="AA185" s="11" t="str">
        <f t="shared" si="38"/>
        <v>Agachamento hack</v>
      </c>
      <c r="AB185" s="12" t="str">
        <f t="shared" si="38"/>
        <v>Coxa (Pos)</v>
      </c>
      <c r="AC185" s="11" t="str">
        <f t="shared" si="38"/>
        <v>Flexão de perna</v>
      </c>
      <c r="AD185" s="12" t="str">
        <f t="shared" si="38"/>
        <v>Perna</v>
      </c>
      <c r="AE185" s="11" t="str">
        <f t="shared" si="38"/>
        <v>Gêmeos sentado</v>
      </c>
      <c r="AF185" s="12" t="str">
        <f t="shared" si="38"/>
        <v>Abdominal</v>
      </c>
      <c r="AG185" s="11" t="str">
        <f t="shared" si="38"/>
        <v>Supra-abdominal</v>
      </c>
    </row>
    <row r="186" spans="1:33" x14ac:dyDescent="0.25">
      <c r="A186" s="344"/>
      <c r="B186" s="11">
        <f t="shared" si="39"/>
        <v>0</v>
      </c>
      <c r="C186" s="11" t="str">
        <f t="shared" si="40"/>
        <v xml:space="preserve"> </v>
      </c>
      <c r="D186" s="11" t="str">
        <f t="shared" si="38"/>
        <v xml:space="preserve">Trapézio </v>
      </c>
      <c r="E186" s="11">
        <f t="shared" si="38"/>
        <v>0</v>
      </c>
      <c r="F186" s="11" t="str">
        <f t="shared" si="38"/>
        <v>Ombro (Cla/Acr)</v>
      </c>
      <c r="G186" s="11" t="str">
        <f t="shared" si="38"/>
        <v>Elevação frontal</v>
      </c>
      <c r="H186" s="12" t="str">
        <f t="shared" si="38"/>
        <v>Ombro (Esp)</v>
      </c>
      <c r="I186" s="11">
        <f t="shared" si="38"/>
        <v>0</v>
      </c>
      <c r="J186" s="12" t="str">
        <f t="shared" si="38"/>
        <v>Costa</v>
      </c>
      <c r="K186" s="11" t="str">
        <f t="shared" si="38"/>
        <v>Remada unilteral</v>
      </c>
      <c r="L186" s="12" t="str">
        <f t="shared" si="38"/>
        <v>Peito</v>
      </c>
      <c r="M186" s="11" t="str">
        <f t="shared" si="38"/>
        <v>Supino declinado</v>
      </c>
      <c r="N186" s="12" t="str">
        <f t="shared" si="38"/>
        <v>Bíceps</v>
      </c>
      <c r="O186" s="11" t="str">
        <f t="shared" si="38"/>
        <v>Rosca concentrada</v>
      </c>
      <c r="P186" s="12" t="str">
        <f t="shared" si="38"/>
        <v>Tríceps</v>
      </c>
      <c r="Q186" s="11" t="str">
        <f t="shared" si="38"/>
        <v>Extensão de cotovelo (cabo)</v>
      </c>
      <c r="R186" s="11" t="str">
        <f t="shared" si="38"/>
        <v>AnteBraço</v>
      </c>
      <c r="S186" s="11" t="str">
        <f t="shared" si="38"/>
        <v>Rosca direta peg. pro.</v>
      </c>
      <c r="T186" s="11" t="str">
        <f t="shared" si="38"/>
        <v xml:space="preserve">Glúteo </v>
      </c>
      <c r="U186" s="11">
        <f t="shared" si="38"/>
        <v>0</v>
      </c>
      <c r="V186" s="12" t="str">
        <f t="shared" si="38"/>
        <v xml:space="preserve">Abdutor </v>
      </c>
      <c r="W186" s="11" t="str">
        <f t="shared" si="38"/>
        <v>Abdutor cabo</v>
      </c>
      <c r="X186" s="12" t="str">
        <f t="shared" si="38"/>
        <v xml:space="preserve">Adutor </v>
      </c>
      <c r="Y186" s="11" t="str">
        <f t="shared" si="38"/>
        <v>Adutor cabo</v>
      </c>
      <c r="Z186" s="12" t="str">
        <f t="shared" si="38"/>
        <v>Coxa (Ant)</v>
      </c>
      <c r="AA186" s="11" t="str">
        <f t="shared" si="38"/>
        <v>Extensão de perna</v>
      </c>
      <c r="AB186" s="12" t="str">
        <f t="shared" si="38"/>
        <v>Coxa (Pos)</v>
      </c>
      <c r="AC186" s="11" t="str">
        <f t="shared" si="38"/>
        <v>Flexora em pé</v>
      </c>
      <c r="AD186" s="12" t="str">
        <f t="shared" si="38"/>
        <v>Perna</v>
      </c>
      <c r="AE186" s="11" t="str">
        <f t="shared" si="38"/>
        <v>Burrinho maq.</v>
      </c>
      <c r="AF186" s="12" t="str">
        <f t="shared" si="38"/>
        <v>Abdominal</v>
      </c>
      <c r="AG186" s="11" t="str">
        <f t="shared" si="38"/>
        <v>Flexão lateral</v>
      </c>
    </row>
    <row r="187" spans="1:33" x14ac:dyDescent="0.25">
      <c r="A187" s="344"/>
      <c r="B187" s="11">
        <f t="shared" si="39"/>
        <v>0</v>
      </c>
      <c r="C187" s="11" t="str">
        <f t="shared" si="40"/>
        <v xml:space="preserve"> </v>
      </c>
      <c r="D187" s="11" t="str">
        <f t="shared" si="38"/>
        <v xml:space="preserve">Trapézio </v>
      </c>
      <c r="E187" s="11">
        <f t="shared" si="38"/>
        <v>0</v>
      </c>
      <c r="F187" s="11" t="str">
        <f t="shared" si="38"/>
        <v>Ombro (Cla/Acr)</v>
      </c>
      <c r="G187" s="11">
        <f t="shared" si="38"/>
        <v>0</v>
      </c>
      <c r="H187" s="12" t="str">
        <f t="shared" si="38"/>
        <v>Ombro (Esp)</v>
      </c>
      <c r="I187" s="11">
        <f t="shared" si="38"/>
        <v>0</v>
      </c>
      <c r="J187" s="12" t="str">
        <f t="shared" si="38"/>
        <v>Costa</v>
      </c>
      <c r="K187" s="11" t="str">
        <f t="shared" si="38"/>
        <v>Remada curvada</v>
      </c>
      <c r="L187" s="12" t="str">
        <f t="shared" si="38"/>
        <v>Peito</v>
      </c>
      <c r="M187" s="11" t="str">
        <f t="shared" si="38"/>
        <v>Crucifixo</v>
      </c>
      <c r="N187" s="12" t="str">
        <f t="shared" si="38"/>
        <v>Bíceps</v>
      </c>
      <c r="O187" s="11" t="str">
        <f t="shared" si="38"/>
        <v>Rosca scott</v>
      </c>
      <c r="P187" s="12" t="str">
        <f t="shared" si="38"/>
        <v>Tríceps</v>
      </c>
      <c r="Q187" s="11">
        <f t="shared" si="38"/>
        <v>0</v>
      </c>
      <c r="R187" s="11" t="str">
        <f t="shared" si="38"/>
        <v>AnteBraço</v>
      </c>
      <c r="S187" s="11" t="str">
        <f t="shared" si="38"/>
        <v>Extensão de cotovelo</v>
      </c>
      <c r="T187" s="11" t="str">
        <f t="shared" si="38"/>
        <v xml:space="preserve">Glúteo </v>
      </c>
      <c r="U187" s="11">
        <f t="shared" si="38"/>
        <v>0</v>
      </c>
      <c r="V187" s="12" t="str">
        <f t="shared" si="38"/>
        <v xml:space="preserve">Abdutor </v>
      </c>
      <c r="W187" s="11">
        <f t="shared" si="38"/>
        <v>0</v>
      </c>
      <c r="X187" s="12" t="str">
        <f t="shared" si="38"/>
        <v xml:space="preserve">Adutor </v>
      </c>
      <c r="Y187" s="11">
        <f t="shared" si="38"/>
        <v>0</v>
      </c>
      <c r="Z187" s="12" t="str">
        <f t="shared" si="38"/>
        <v>Coxa (Ant)</v>
      </c>
      <c r="AA187" s="11" t="str">
        <f t="shared" si="38"/>
        <v>Leg press</v>
      </c>
      <c r="AB187" s="12" t="str">
        <f t="shared" si="38"/>
        <v>Coxa (Pos)</v>
      </c>
      <c r="AC187" s="11" t="str">
        <f t="shared" si="38"/>
        <v>Flexora sentado</v>
      </c>
      <c r="AD187" s="12" t="str">
        <f t="shared" si="38"/>
        <v>Perna</v>
      </c>
      <c r="AE187" s="11" t="str">
        <f t="shared" si="38"/>
        <v>Tibial</v>
      </c>
      <c r="AF187" s="12" t="str">
        <f t="shared" si="38"/>
        <v>Abdominal</v>
      </c>
      <c r="AG187" s="11">
        <f t="shared" si="38"/>
        <v>0</v>
      </c>
    </row>
    <row r="188" spans="1:33" x14ac:dyDescent="0.25">
      <c r="A188" s="344"/>
      <c r="B188" s="11">
        <f t="shared" si="39"/>
        <v>0</v>
      </c>
      <c r="C188" s="11" t="str">
        <f t="shared" si="40"/>
        <v xml:space="preserve"> </v>
      </c>
      <c r="D188" s="11" t="str">
        <f t="shared" si="38"/>
        <v xml:space="preserve">Trapézio </v>
      </c>
      <c r="E188" s="11">
        <f t="shared" si="38"/>
        <v>0</v>
      </c>
      <c r="F188" s="11" t="str">
        <f t="shared" si="38"/>
        <v>Ombro (Cla/Acr)</v>
      </c>
      <c r="G188" s="11">
        <f t="shared" si="38"/>
        <v>0</v>
      </c>
      <c r="H188" s="12" t="str">
        <f t="shared" si="38"/>
        <v>Ombro (Esp)</v>
      </c>
      <c r="I188" s="11">
        <f t="shared" si="38"/>
        <v>0</v>
      </c>
      <c r="J188" s="12" t="str">
        <f t="shared" si="38"/>
        <v>Costa</v>
      </c>
      <c r="K188" s="11" t="str">
        <f t="shared" si="38"/>
        <v>Levantamento terra</v>
      </c>
      <c r="L188" s="12" t="str">
        <f t="shared" si="38"/>
        <v>Peito</v>
      </c>
      <c r="M188" s="11" t="str">
        <f t="shared" si="38"/>
        <v>Cross over</v>
      </c>
      <c r="N188" s="12" t="str">
        <f t="shared" si="38"/>
        <v>Bíceps</v>
      </c>
      <c r="O188" s="11">
        <f t="shared" si="38"/>
        <v>0</v>
      </c>
      <c r="P188" s="12" t="str">
        <f t="shared" si="38"/>
        <v>Tríceps</v>
      </c>
      <c r="Q188" s="11">
        <f t="shared" si="38"/>
        <v>0</v>
      </c>
      <c r="R188" s="11" t="str">
        <f t="shared" si="38"/>
        <v>AnteBraço</v>
      </c>
      <c r="S188" s="11" t="str">
        <f t="shared" si="38"/>
        <v>Extensão cot. uni.</v>
      </c>
      <c r="T188" s="11" t="str">
        <f t="shared" si="38"/>
        <v xml:space="preserve">Glúteo </v>
      </c>
      <c r="U188" s="11">
        <f t="shared" si="38"/>
        <v>0</v>
      </c>
      <c r="V188" s="12" t="str">
        <f t="shared" si="38"/>
        <v xml:space="preserve">Abdutor </v>
      </c>
      <c r="W188" s="11">
        <f t="shared" si="38"/>
        <v>0</v>
      </c>
      <c r="X188" s="12" t="str">
        <f t="shared" si="38"/>
        <v xml:space="preserve">Adutor </v>
      </c>
      <c r="Y188" s="11">
        <f t="shared" si="38"/>
        <v>0</v>
      </c>
      <c r="Z188" s="12" t="str">
        <f t="shared" si="38"/>
        <v>Coxa (Ant)</v>
      </c>
      <c r="AA188" s="11" t="str">
        <f t="shared" si="38"/>
        <v>Avanço</v>
      </c>
      <c r="AB188" s="12" t="str">
        <f t="shared" si="38"/>
        <v>Coxa (Pos)</v>
      </c>
      <c r="AC188" s="11">
        <f t="shared" si="38"/>
        <v>0</v>
      </c>
      <c r="AD188" s="12" t="str">
        <f t="shared" si="38"/>
        <v>Perna</v>
      </c>
      <c r="AE188" s="11">
        <f t="shared" si="38"/>
        <v>0</v>
      </c>
      <c r="AF188" s="12" t="str">
        <f t="shared" si="38"/>
        <v>Abdominal</v>
      </c>
      <c r="AG188" s="11">
        <f t="shared" si="38"/>
        <v>0</v>
      </c>
    </row>
    <row r="189" spans="1:33" x14ac:dyDescent="0.25">
      <c r="A189" s="344"/>
      <c r="B189" s="11">
        <f t="shared" si="39"/>
        <v>0</v>
      </c>
      <c r="C189" s="11" t="str">
        <f t="shared" si="40"/>
        <v xml:space="preserve"> </v>
      </c>
      <c r="D189" s="11" t="str">
        <f t="shared" si="38"/>
        <v xml:space="preserve">Trapézio </v>
      </c>
      <c r="E189" s="11">
        <f t="shared" si="38"/>
        <v>0</v>
      </c>
      <c r="F189" s="11" t="str">
        <f t="shared" si="38"/>
        <v>Ombro (Cla/Acr)</v>
      </c>
      <c r="G189" s="11">
        <f t="shared" si="38"/>
        <v>0</v>
      </c>
      <c r="H189" s="12" t="str">
        <f t="shared" si="38"/>
        <v>Ombro (Esp)</v>
      </c>
      <c r="I189" s="11">
        <f t="shared" si="38"/>
        <v>0</v>
      </c>
      <c r="J189" s="12" t="str">
        <f t="shared" si="38"/>
        <v>Costa</v>
      </c>
      <c r="K189" s="11" t="str">
        <f t="shared" si="38"/>
        <v>Hiperextensão</v>
      </c>
      <c r="L189" s="12" t="str">
        <f t="shared" si="38"/>
        <v>Peito</v>
      </c>
      <c r="M189" s="11" t="str">
        <f t="shared" si="38"/>
        <v>Voador</v>
      </c>
      <c r="N189" s="12" t="str">
        <f t="shared" si="38"/>
        <v>Bíceps</v>
      </c>
      <c r="O189" s="11">
        <f t="shared" si="38"/>
        <v>0</v>
      </c>
      <c r="P189" s="12" t="str">
        <f t="shared" si="38"/>
        <v>Tríceps</v>
      </c>
      <c r="Q189" s="11">
        <f t="shared" si="38"/>
        <v>0</v>
      </c>
      <c r="R189" s="11" t="str">
        <f t="shared" si="38"/>
        <v>AnteBraço</v>
      </c>
      <c r="S189" s="11" t="str">
        <f t="shared" si="38"/>
        <v>Tríceps uni. Curvado</v>
      </c>
      <c r="T189" s="11" t="str">
        <f t="shared" si="38"/>
        <v xml:space="preserve">Glúteo </v>
      </c>
      <c r="U189" s="11">
        <f t="shared" si="38"/>
        <v>0</v>
      </c>
      <c r="V189" s="12" t="str">
        <f t="shared" si="38"/>
        <v xml:space="preserve">Abdutor </v>
      </c>
      <c r="W189" s="11">
        <f t="shared" si="38"/>
        <v>0</v>
      </c>
      <c r="X189" s="12" t="str">
        <f t="shared" si="38"/>
        <v xml:space="preserve">Adutor </v>
      </c>
      <c r="Y189" s="11">
        <f t="shared" si="38"/>
        <v>0</v>
      </c>
      <c r="Z189" s="12" t="str">
        <f t="shared" si="38"/>
        <v>Coxa (Ant)</v>
      </c>
      <c r="AA189" s="11">
        <f t="shared" si="38"/>
        <v>0</v>
      </c>
      <c r="AB189" s="12" t="str">
        <f t="shared" si="38"/>
        <v>Coxa (Pos)</v>
      </c>
      <c r="AC189" s="11">
        <f t="shared" si="38"/>
        <v>0</v>
      </c>
      <c r="AD189" s="12" t="str">
        <f t="shared" si="38"/>
        <v>Perna</v>
      </c>
      <c r="AE189" s="11">
        <f t="shared" si="38"/>
        <v>0</v>
      </c>
      <c r="AF189" s="12" t="str">
        <f t="shared" si="38"/>
        <v>Abdominal</v>
      </c>
      <c r="AG189" s="11">
        <f t="shared" si="38"/>
        <v>0</v>
      </c>
    </row>
    <row r="190" spans="1:33" x14ac:dyDescent="0.25">
      <c r="A190" s="344"/>
      <c r="B190" s="11">
        <f t="shared" si="39"/>
        <v>0</v>
      </c>
      <c r="C190" s="11" t="str">
        <f t="shared" si="40"/>
        <v xml:space="preserve"> </v>
      </c>
      <c r="D190" s="11" t="str">
        <f t="shared" si="38"/>
        <v xml:space="preserve">Trapézio </v>
      </c>
      <c r="E190" s="11">
        <f t="shared" si="38"/>
        <v>0</v>
      </c>
      <c r="F190" s="11" t="str">
        <f t="shared" si="38"/>
        <v>Ombro (Cla/Acr)</v>
      </c>
      <c r="G190" s="11">
        <f t="shared" si="38"/>
        <v>0</v>
      </c>
      <c r="H190" s="12" t="str">
        <f t="shared" si="38"/>
        <v>Ombro (Esp)</v>
      </c>
      <c r="I190" s="11">
        <f t="shared" si="38"/>
        <v>0</v>
      </c>
      <c r="J190" s="12" t="str">
        <f t="shared" si="38"/>
        <v>Costa</v>
      </c>
      <c r="K190" s="11">
        <f t="shared" si="38"/>
        <v>0</v>
      </c>
      <c r="L190" s="12" t="str">
        <f t="shared" si="38"/>
        <v>Peito</v>
      </c>
      <c r="M190" s="11" t="str">
        <f t="shared" si="38"/>
        <v>Paralelas</v>
      </c>
      <c r="N190" s="12" t="str">
        <f t="shared" si="38"/>
        <v>Bíceps</v>
      </c>
      <c r="O190" s="11">
        <f t="shared" si="38"/>
        <v>0</v>
      </c>
      <c r="P190" s="12" t="str">
        <f t="shared" si="38"/>
        <v>Tríceps</v>
      </c>
      <c r="Q190" s="11">
        <f t="shared" si="38"/>
        <v>0</v>
      </c>
      <c r="R190" s="11" t="str">
        <f t="shared" si="38"/>
        <v>AnteBraço</v>
      </c>
      <c r="S190" s="11">
        <f t="shared" si="38"/>
        <v>0</v>
      </c>
      <c r="T190" s="11" t="str">
        <f t="shared" si="38"/>
        <v xml:space="preserve">Glúteo </v>
      </c>
      <c r="U190" s="11">
        <f t="shared" si="38"/>
        <v>0</v>
      </c>
      <c r="V190" s="12" t="str">
        <f t="shared" si="38"/>
        <v xml:space="preserve">Abdutor </v>
      </c>
      <c r="W190" s="11">
        <f t="shared" si="38"/>
        <v>0</v>
      </c>
      <c r="X190" s="12" t="str">
        <f t="shared" si="38"/>
        <v xml:space="preserve">Adutor </v>
      </c>
      <c r="Y190" s="11">
        <f t="shared" si="38"/>
        <v>0</v>
      </c>
      <c r="Z190" s="12" t="str">
        <f t="shared" si="38"/>
        <v>Coxa (Ant)</v>
      </c>
      <c r="AA190" s="11">
        <f t="shared" si="38"/>
        <v>0</v>
      </c>
      <c r="AB190" s="12" t="str">
        <f t="shared" si="38"/>
        <v>Coxa (Pos)</v>
      </c>
      <c r="AC190" s="11">
        <f t="shared" si="38"/>
        <v>0</v>
      </c>
      <c r="AD190" s="12" t="str">
        <f t="shared" si="38"/>
        <v>Perna</v>
      </c>
      <c r="AE190" s="11">
        <f t="shared" si="38"/>
        <v>0</v>
      </c>
      <c r="AF190" s="12" t="str">
        <f t="shared" si="38"/>
        <v>Abdominal</v>
      </c>
      <c r="AG190" s="11">
        <f t="shared" si="38"/>
        <v>0</v>
      </c>
    </row>
    <row r="191" spans="1:33" x14ac:dyDescent="0.25">
      <c r="A191" s="344"/>
      <c r="B191" s="11">
        <f t="shared" si="39"/>
        <v>0</v>
      </c>
      <c r="C191" s="11" t="str">
        <f t="shared" si="40"/>
        <v xml:space="preserve"> </v>
      </c>
      <c r="D191" s="11" t="str">
        <f t="shared" si="38"/>
        <v xml:space="preserve">Trapézio </v>
      </c>
      <c r="E191" s="11">
        <f t="shared" si="38"/>
        <v>0</v>
      </c>
      <c r="F191" s="11" t="str">
        <f t="shared" si="38"/>
        <v>Ombro (Cla/Acr)</v>
      </c>
      <c r="G191" s="11">
        <f t="shared" si="38"/>
        <v>0</v>
      </c>
      <c r="H191" s="12" t="str">
        <f t="shared" si="38"/>
        <v>Ombro (Esp)</v>
      </c>
      <c r="I191" s="11">
        <f t="shared" si="38"/>
        <v>0</v>
      </c>
      <c r="J191" s="12" t="str">
        <f t="shared" si="38"/>
        <v>Costa</v>
      </c>
      <c r="K191" s="11">
        <f t="shared" si="38"/>
        <v>0</v>
      </c>
      <c r="L191" s="12" t="str">
        <f t="shared" si="38"/>
        <v>Peito</v>
      </c>
      <c r="M191" s="11">
        <f t="shared" si="38"/>
        <v>0</v>
      </c>
      <c r="N191" s="12" t="str">
        <f t="shared" si="38"/>
        <v>Bíceps</v>
      </c>
      <c r="O191" s="11">
        <f t="shared" si="38"/>
        <v>0</v>
      </c>
      <c r="P191" s="12" t="str">
        <f t="shared" si="38"/>
        <v>Tríceps</v>
      </c>
      <c r="Q191" s="11">
        <f t="shared" si="38"/>
        <v>0</v>
      </c>
      <c r="R191" s="11" t="str">
        <f t="shared" si="38"/>
        <v>AnteBraço</v>
      </c>
      <c r="S191" s="11">
        <f t="shared" si="38"/>
        <v>0</v>
      </c>
      <c r="T191" s="11" t="str">
        <f t="shared" si="38"/>
        <v xml:space="preserve">Glúteo </v>
      </c>
      <c r="U191" s="11">
        <f t="shared" si="38"/>
        <v>0</v>
      </c>
      <c r="V191" s="12" t="str">
        <f t="shared" si="38"/>
        <v xml:space="preserve">Abdutor </v>
      </c>
      <c r="W191" s="11">
        <f t="shared" si="38"/>
        <v>0</v>
      </c>
      <c r="X191" s="12" t="str">
        <f t="shared" si="38"/>
        <v xml:space="preserve">Adutor </v>
      </c>
      <c r="Y191" s="11">
        <f t="shared" si="38"/>
        <v>0</v>
      </c>
      <c r="Z191" s="12" t="str">
        <f t="shared" si="38"/>
        <v>Coxa (Ant)</v>
      </c>
      <c r="AA191" s="11">
        <f t="shared" si="38"/>
        <v>0</v>
      </c>
      <c r="AB191" s="12" t="str">
        <f t="shared" si="38"/>
        <v>Coxa (Pos)</v>
      </c>
      <c r="AC191" s="11">
        <f t="shared" si="38"/>
        <v>0</v>
      </c>
      <c r="AD191" s="12" t="str">
        <f t="shared" si="38"/>
        <v>Perna</v>
      </c>
      <c r="AE191" s="11">
        <f t="shared" si="38"/>
        <v>0</v>
      </c>
      <c r="AF191" s="12" t="str">
        <f t="shared" si="38"/>
        <v>Abdominal</v>
      </c>
      <c r="AG191" s="11">
        <f t="shared" si="38"/>
        <v>0</v>
      </c>
    </row>
    <row r="192" spans="1:33" x14ac:dyDescent="0.25">
      <c r="A192" s="344"/>
      <c r="B192" s="11">
        <f t="shared" si="39"/>
        <v>0</v>
      </c>
      <c r="C192" s="11" t="str">
        <f t="shared" si="40"/>
        <v xml:space="preserve"> </v>
      </c>
      <c r="D192" s="11" t="str">
        <f t="shared" si="38"/>
        <v xml:space="preserve">Trapézio </v>
      </c>
      <c r="E192" s="11">
        <f t="shared" si="38"/>
        <v>0</v>
      </c>
      <c r="F192" s="11" t="str">
        <f t="shared" si="38"/>
        <v>Ombro (Cla/Acr)</v>
      </c>
      <c r="G192" s="11">
        <f t="shared" si="38"/>
        <v>0</v>
      </c>
      <c r="H192" s="12" t="str">
        <f t="shared" si="38"/>
        <v>Ombro (Esp)</v>
      </c>
      <c r="I192" s="11">
        <f t="shared" si="38"/>
        <v>0</v>
      </c>
      <c r="J192" s="12" t="str">
        <f t="shared" si="38"/>
        <v>Costa</v>
      </c>
      <c r="K192" s="11">
        <f t="shared" si="38"/>
        <v>0</v>
      </c>
      <c r="L192" s="12" t="str">
        <f t="shared" si="38"/>
        <v>Peito</v>
      </c>
      <c r="M192" s="11">
        <f t="shared" si="38"/>
        <v>0</v>
      </c>
      <c r="N192" s="12" t="str">
        <f t="shared" si="38"/>
        <v>Bíceps</v>
      </c>
      <c r="O192" s="11">
        <f t="shared" si="38"/>
        <v>0</v>
      </c>
      <c r="P192" s="12" t="str">
        <f t="shared" si="38"/>
        <v>Tríceps</v>
      </c>
      <c r="Q192" s="11">
        <f t="shared" si="38"/>
        <v>0</v>
      </c>
      <c r="R192" s="11" t="str">
        <f t="shared" si="38"/>
        <v>AnteBraço</v>
      </c>
      <c r="S192" s="11">
        <f t="shared" ref="S192:AG200" si="41">S172</f>
        <v>0</v>
      </c>
      <c r="T192" s="11" t="str">
        <f t="shared" si="41"/>
        <v xml:space="preserve">Glúteo </v>
      </c>
      <c r="U192" s="11">
        <f t="shared" si="41"/>
        <v>0</v>
      </c>
      <c r="V192" s="12" t="str">
        <f t="shared" si="41"/>
        <v xml:space="preserve">Abdutor </v>
      </c>
      <c r="W192" s="11">
        <f t="shared" si="41"/>
        <v>0</v>
      </c>
      <c r="X192" s="12" t="str">
        <f t="shared" si="41"/>
        <v xml:space="preserve">Adutor </v>
      </c>
      <c r="Y192" s="11">
        <f t="shared" si="41"/>
        <v>0</v>
      </c>
      <c r="Z192" s="12" t="str">
        <f t="shared" si="41"/>
        <v>Coxa (Ant)</v>
      </c>
      <c r="AA192" s="11">
        <f t="shared" si="41"/>
        <v>0</v>
      </c>
      <c r="AB192" s="12" t="str">
        <f t="shared" si="41"/>
        <v>Coxa (Pos)</v>
      </c>
      <c r="AC192" s="11">
        <f t="shared" si="41"/>
        <v>0</v>
      </c>
      <c r="AD192" s="12" t="str">
        <f t="shared" si="41"/>
        <v>Perna</v>
      </c>
      <c r="AE192" s="11">
        <f t="shared" si="41"/>
        <v>0</v>
      </c>
      <c r="AF192" s="12" t="str">
        <f t="shared" si="41"/>
        <v>Abdominal</v>
      </c>
      <c r="AG192" s="11">
        <f t="shared" si="41"/>
        <v>0</v>
      </c>
    </row>
    <row r="193" spans="1:33" x14ac:dyDescent="0.25">
      <c r="A193" s="344"/>
      <c r="B193" s="11">
        <f t="shared" si="39"/>
        <v>0</v>
      </c>
      <c r="C193" s="11" t="str">
        <f t="shared" si="40"/>
        <v xml:space="preserve"> </v>
      </c>
      <c r="D193" s="11" t="str">
        <f t="shared" ref="D193:R200" si="42">D173</f>
        <v xml:space="preserve">Trapézio </v>
      </c>
      <c r="E193" s="11">
        <f t="shared" si="42"/>
        <v>0</v>
      </c>
      <c r="F193" s="11" t="str">
        <f t="shared" si="42"/>
        <v>Ombro (Cla/Acr)</v>
      </c>
      <c r="G193" s="11">
        <f t="shared" si="42"/>
        <v>0</v>
      </c>
      <c r="H193" s="12" t="str">
        <f t="shared" si="42"/>
        <v>Ombro (Esp)</v>
      </c>
      <c r="I193" s="11">
        <f t="shared" si="42"/>
        <v>0</v>
      </c>
      <c r="J193" s="12" t="str">
        <f t="shared" si="42"/>
        <v>Costa</v>
      </c>
      <c r="K193" s="11">
        <f t="shared" si="42"/>
        <v>0</v>
      </c>
      <c r="L193" s="12" t="str">
        <f t="shared" si="42"/>
        <v>Peito</v>
      </c>
      <c r="M193" s="11">
        <f t="shared" si="42"/>
        <v>0</v>
      </c>
      <c r="N193" s="12" t="str">
        <f t="shared" si="42"/>
        <v>Bíceps</v>
      </c>
      <c r="O193" s="11">
        <f t="shared" si="42"/>
        <v>0</v>
      </c>
      <c r="P193" s="12" t="str">
        <f t="shared" si="42"/>
        <v>Tríceps</v>
      </c>
      <c r="Q193" s="11">
        <f t="shared" si="42"/>
        <v>0</v>
      </c>
      <c r="R193" s="11" t="str">
        <f t="shared" si="42"/>
        <v>AnteBraço</v>
      </c>
      <c r="S193" s="11">
        <f t="shared" si="41"/>
        <v>0</v>
      </c>
      <c r="T193" s="11" t="str">
        <f t="shared" si="41"/>
        <v xml:space="preserve">Glúteo </v>
      </c>
      <c r="U193" s="11">
        <f t="shared" si="41"/>
        <v>0</v>
      </c>
      <c r="V193" s="12" t="str">
        <f t="shared" si="41"/>
        <v xml:space="preserve">Abdutor </v>
      </c>
      <c r="W193" s="11">
        <f t="shared" si="41"/>
        <v>0</v>
      </c>
      <c r="X193" s="12" t="str">
        <f t="shared" si="41"/>
        <v xml:space="preserve">Adutor </v>
      </c>
      <c r="Y193" s="11">
        <f t="shared" si="41"/>
        <v>0</v>
      </c>
      <c r="Z193" s="12" t="str">
        <f t="shared" si="41"/>
        <v>Coxa (Ant)</v>
      </c>
      <c r="AA193" s="11">
        <f t="shared" si="41"/>
        <v>0</v>
      </c>
      <c r="AB193" s="12" t="str">
        <f t="shared" si="41"/>
        <v>Coxa (Pos)</v>
      </c>
      <c r="AC193" s="11">
        <f t="shared" si="41"/>
        <v>0</v>
      </c>
      <c r="AD193" s="12" t="str">
        <f t="shared" si="41"/>
        <v>Perna</v>
      </c>
      <c r="AE193" s="11">
        <f t="shared" si="41"/>
        <v>0</v>
      </c>
      <c r="AF193" s="12" t="str">
        <f t="shared" si="41"/>
        <v>Abdominal</v>
      </c>
      <c r="AG193" s="11">
        <f t="shared" si="41"/>
        <v>0</v>
      </c>
    </row>
    <row r="194" spans="1:33" x14ac:dyDescent="0.25">
      <c r="A194" s="344"/>
      <c r="B194" s="11">
        <f t="shared" si="39"/>
        <v>0</v>
      </c>
      <c r="C194" s="11" t="str">
        <f t="shared" si="40"/>
        <v xml:space="preserve"> </v>
      </c>
      <c r="D194" s="11" t="str">
        <f t="shared" si="42"/>
        <v xml:space="preserve">Trapézio </v>
      </c>
      <c r="E194" s="11">
        <f t="shared" si="42"/>
        <v>0</v>
      </c>
      <c r="F194" s="11" t="str">
        <f t="shared" si="42"/>
        <v>Ombro (Cla/Acr)</v>
      </c>
      <c r="G194" s="11">
        <f t="shared" si="42"/>
        <v>0</v>
      </c>
      <c r="H194" s="12" t="str">
        <f t="shared" si="42"/>
        <v>Ombro (Esp)</v>
      </c>
      <c r="I194" s="11">
        <f t="shared" si="42"/>
        <v>0</v>
      </c>
      <c r="J194" s="12" t="str">
        <f t="shared" si="42"/>
        <v>Costa</v>
      </c>
      <c r="K194" s="11">
        <f t="shared" si="42"/>
        <v>0</v>
      </c>
      <c r="L194" s="12" t="str">
        <f t="shared" si="42"/>
        <v>Peito</v>
      </c>
      <c r="M194" s="11">
        <f t="shared" si="42"/>
        <v>0</v>
      </c>
      <c r="N194" s="12" t="str">
        <f t="shared" si="42"/>
        <v>Bíceps</v>
      </c>
      <c r="O194" s="11">
        <f t="shared" si="42"/>
        <v>0</v>
      </c>
      <c r="P194" s="12" t="str">
        <f t="shared" si="42"/>
        <v>Tríceps</v>
      </c>
      <c r="Q194" s="11">
        <f t="shared" si="42"/>
        <v>0</v>
      </c>
      <c r="R194" s="11" t="str">
        <f t="shared" si="42"/>
        <v>AnteBraço</v>
      </c>
      <c r="S194" s="11">
        <f t="shared" si="41"/>
        <v>0</v>
      </c>
      <c r="T194" s="11" t="str">
        <f t="shared" si="41"/>
        <v xml:space="preserve">Glúteo </v>
      </c>
      <c r="U194" s="11">
        <f t="shared" si="41"/>
        <v>0</v>
      </c>
      <c r="V194" s="12" t="str">
        <f t="shared" si="41"/>
        <v xml:space="preserve">Abdutor </v>
      </c>
      <c r="W194" s="11">
        <f t="shared" si="41"/>
        <v>0</v>
      </c>
      <c r="X194" s="12" t="str">
        <f t="shared" si="41"/>
        <v xml:space="preserve">Adutor </v>
      </c>
      <c r="Y194" s="11">
        <f t="shared" si="41"/>
        <v>0</v>
      </c>
      <c r="Z194" s="12" t="str">
        <f t="shared" si="41"/>
        <v>Coxa (Ant)</v>
      </c>
      <c r="AA194" s="11">
        <f t="shared" si="41"/>
        <v>0</v>
      </c>
      <c r="AB194" s="12" t="str">
        <f t="shared" si="41"/>
        <v>Coxa (Pos)</v>
      </c>
      <c r="AC194" s="11">
        <f t="shared" si="41"/>
        <v>0</v>
      </c>
      <c r="AD194" s="12" t="str">
        <f t="shared" si="41"/>
        <v>Perna</v>
      </c>
      <c r="AE194" s="11">
        <f t="shared" si="41"/>
        <v>0</v>
      </c>
      <c r="AF194" s="12" t="str">
        <f t="shared" si="41"/>
        <v>Abdominal</v>
      </c>
      <c r="AG194" s="11">
        <f t="shared" si="41"/>
        <v>0</v>
      </c>
    </row>
    <row r="195" spans="1:33" x14ac:dyDescent="0.25">
      <c r="A195" s="344"/>
      <c r="B195" s="11">
        <f t="shared" si="39"/>
        <v>0</v>
      </c>
      <c r="C195" s="11" t="str">
        <f t="shared" si="40"/>
        <v xml:space="preserve"> </v>
      </c>
      <c r="D195" s="11" t="str">
        <f t="shared" si="42"/>
        <v xml:space="preserve">Trapézio </v>
      </c>
      <c r="E195" s="11">
        <f t="shared" si="42"/>
        <v>0</v>
      </c>
      <c r="F195" s="11" t="str">
        <f t="shared" si="42"/>
        <v>Ombro (Cla/Acr)</v>
      </c>
      <c r="G195" s="11">
        <f t="shared" si="42"/>
        <v>0</v>
      </c>
      <c r="H195" s="12" t="str">
        <f t="shared" si="42"/>
        <v>Ombro (Esp)</v>
      </c>
      <c r="I195" s="11">
        <f t="shared" si="42"/>
        <v>0</v>
      </c>
      <c r="J195" s="12" t="str">
        <f t="shared" si="42"/>
        <v>Costa</v>
      </c>
      <c r="K195" s="11">
        <f t="shared" si="42"/>
        <v>0</v>
      </c>
      <c r="L195" s="12" t="str">
        <f t="shared" si="42"/>
        <v>Peito</v>
      </c>
      <c r="M195" s="11">
        <f t="shared" si="42"/>
        <v>0</v>
      </c>
      <c r="N195" s="12" t="str">
        <f t="shared" si="42"/>
        <v>Bíceps</v>
      </c>
      <c r="O195" s="11">
        <f t="shared" si="42"/>
        <v>0</v>
      </c>
      <c r="P195" s="12" t="str">
        <f t="shared" si="42"/>
        <v>Tríceps</v>
      </c>
      <c r="Q195" s="11">
        <f t="shared" si="42"/>
        <v>0</v>
      </c>
      <c r="R195" s="11" t="str">
        <f t="shared" si="42"/>
        <v>AnteBraço</v>
      </c>
      <c r="S195" s="11">
        <f t="shared" si="41"/>
        <v>0</v>
      </c>
      <c r="T195" s="11" t="str">
        <f t="shared" si="41"/>
        <v xml:space="preserve">Glúteo </v>
      </c>
      <c r="U195" s="11">
        <f t="shared" si="41"/>
        <v>0</v>
      </c>
      <c r="V195" s="12" t="str">
        <f t="shared" si="41"/>
        <v xml:space="preserve">Abdutor </v>
      </c>
      <c r="W195" s="11">
        <f t="shared" si="41"/>
        <v>0</v>
      </c>
      <c r="X195" s="12" t="str">
        <f t="shared" si="41"/>
        <v xml:space="preserve">Adutor </v>
      </c>
      <c r="Y195" s="11">
        <f t="shared" si="41"/>
        <v>0</v>
      </c>
      <c r="Z195" s="12" t="str">
        <f t="shared" si="41"/>
        <v>Coxa (Ant)</v>
      </c>
      <c r="AA195" s="11">
        <f t="shared" si="41"/>
        <v>0</v>
      </c>
      <c r="AB195" s="12" t="str">
        <f t="shared" si="41"/>
        <v>Coxa (Pos)</v>
      </c>
      <c r="AC195" s="11">
        <f t="shared" si="41"/>
        <v>0</v>
      </c>
      <c r="AD195" s="12" t="str">
        <f t="shared" si="41"/>
        <v>Perna</v>
      </c>
      <c r="AE195" s="11">
        <f t="shared" si="41"/>
        <v>0</v>
      </c>
      <c r="AF195" s="12" t="str">
        <f t="shared" si="41"/>
        <v>Abdominal</v>
      </c>
      <c r="AG195" s="11">
        <f t="shared" si="41"/>
        <v>0</v>
      </c>
    </row>
    <row r="196" spans="1:33" x14ac:dyDescent="0.25">
      <c r="A196" s="344"/>
      <c r="B196" s="11">
        <f t="shared" si="39"/>
        <v>0</v>
      </c>
      <c r="C196" s="11" t="str">
        <f t="shared" si="40"/>
        <v xml:space="preserve"> </v>
      </c>
      <c r="D196" s="11" t="str">
        <f t="shared" si="42"/>
        <v xml:space="preserve">Trapézio </v>
      </c>
      <c r="E196" s="11">
        <f t="shared" si="42"/>
        <v>0</v>
      </c>
      <c r="F196" s="11" t="str">
        <f t="shared" si="42"/>
        <v>Ombro (Cla/Acr)</v>
      </c>
      <c r="G196" s="11">
        <f t="shared" si="42"/>
        <v>0</v>
      </c>
      <c r="H196" s="12" t="str">
        <f t="shared" si="42"/>
        <v>Ombro (Esp)</v>
      </c>
      <c r="I196" s="11">
        <f t="shared" si="42"/>
        <v>0</v>
      </c>
      <c r="J196" s="12" t="str">
        <f t="shared" si="42"/>
        <v>Costa</v>
      </c>
      <c r="K196" s="11">
        <f t="shared" si="42"/>
        <v>0</v>
      </c>
      <c r="L196" s="12" t="str">
        <f t="shared" si="42"/>
        <v>Peito</v>
      </c>
      <c r="M196" s="11">
        <f t="shared" si="42"/>
        <v>0</v>
      </c>
      <c r="N196" s="12" t="str">
        <f t="shared" si="42"/>
        <v>Bíceps</v>
      </c>
      <c r="O196" s="11">
        <f t="shared" si="42"/>
        <v>0</v>
      </c>
      <c r="P196" s="12" t="str">
        <f t="shared" si="42"/>
        <v>Tríceps</v>
      </c>
      <c r="Q196" s="11">
        <f t="shared" si="42"/>
        <v>0</v>
      </c>
      <c r="R196" s="11" t="str">
        <f t="shared" si="42"/>
        <v>AnteBraço</v>
      </c>
      <c r="S196" s="11">
        <f t="shared" si="41"/>
        <v>0</v>
      </c>
      <c r="T196" s="11" t="str">
        <f t="shared" si="41"/>
        <v xml:space="preserve">Glúteo </v>
      </c>
      <c r="U196" s="11">
        <f t="shared" si="41"/>
        <v>0</v>
      </c>
      <c r="V196" s="12" t="str">
        <f t="shared" si="41"/>
        <v xml:space="preserve">Abdutor </v>
      </c>
      <c r="W196" s="11">
        <f t="shared" si="41"/>
        <v>0</v>
      </c>
      <c r="X196" s="12" t="str">
        <f t="shared" si="41"/>
        <v xml:space="preserve">Adutor </v>
      </c>
      <c r="Y196" s="11">
        <f t="shared" si="41"/>
        <v>0</v>
      </c>
      <c r="Z196" s="12" t="str">
        <f t="shared" si="41"/>
        <v>Coxa (Ant)</v>
      </c>
      <c r="AA196" s="11">
        <f t="shared" si="41"/>
        <v>0</v>
      </c>
      <c r="AB196" s="12" t="str">
        <f t="shared" si="41"/>
        <v>Coxa (Pos)</v>
      </c>
      <c r="AC196" s="11">
        <f t="shared" si="41"/>
        <v>0</v>
      </c>
      <c r="AD196" s="12" t="str">
        <f t="shared" si="41"/>
        <v>Perna</v>
      </c>
      <c r="AE196" s="11">
        <f t="shared" si="41"/>
        <v>0</v>
      </c>
      <c r="AF196" s="12" t="str">
        <f t="shared" si="41"/>
        <v>Abdominal</v>
      </c>
      <c r="AG196" s="11">
        <f t="shared" si="41"/>
        <v>0</v>
      </c>
    </row>
    <row r="197" spans="1:33" x14ac:dyDescent="0.25">
      <c r="A197" s="344"/>
      <c r="B197" s="11">
        <f t="shared" si="39"/>
        <v>0</v>
      </c>
      <c r="C197" s="11" t="str">
        <f t="shared" si="40"/>
        <v xml:space="preserve"> </v>
      </c>
      <c r="D197" s="11" t="str">
        <f t="shared" si="42"/>
        <v xml:space="preserve">Trapézio </v>
      </c>
      <c r="E197" s="11">
        <f t="shared" si="42"/>
        <v>0</v>
      </c>
      <c r="F197" s="11" t="str">
        <f t="shared" si="42"/>
        <v>Ombro (Cla/Acr)</v>
      </c>
      <c r="G197" s="11">
        <f t="shared" si="42"/>
        <v>0</v>
      </c>
      <c r="H197" s="12" t="str">
        <f t="shared" si="42"/>
        <v>Ombro (Esp)</v>
      </c>
      <c r="I197" s="11">
        <f t="shared" si="42"/>
        <v>0</v>
      </c>
      <c r="J197" s="12" t="str">
        <f t="shared" si="42"/>
        <v>Costa</v>
      </c>
      <c r="K197" s="11">
        <f t="shared" si="42"/>
        <v>0</v>
      </c>
      <c r="L197" s="12" t="str">
        <f t="shared" si="42"/>
        <v>Peito</v>
      </c>
      <c r="M197" s="11">
        <f t="shared" si="42"/>
        <v>0</v>
      </c>
      <c r="N197" s="12" t="str">
        <f t="shared" si="42"/>
        <v>Bíceps</v>
      </c>
      <c r="O197" s="11">
        <f t="shared" si="42"/>
        <v>0</v>
      </c>
      <c r="P197" s="12" t="str">
        <f t="shared" si="42"/>
        <v>Tríceps</v>
      </c>
      <c r="Q197" s="11">
        <f t="shared" si="42"/>
        <v>0</v>
      </c>
      <c r="R197" s="11" t="str">
        <f t="shared" si="42"/>
        <v>AnteBraço</v>
      </c>
      <c r="S197" s="11">
        <f t="shared" si="41"/>
        <v>0</v>
      </c>
      <c r="T197" s="11" t="str">
        <f t="shared" si="41"/>
        <v xml:space="preserve">Glúteo </v>
      </c>
      <c r="U197" s="11">
        <f t="shared" si="41"/>
        <v>0</v>
      </c>
      <c r="V197" s="12" t="str">
        <f t="shared" si="41"/>
        <v xml:space="preserve">Abdutor </v>
      </c>
      <c r="W197" s="11">
        <f t="shared" si="41"/>
        <v>0</v>
      </c>
      <c r="X197" s="12" t="str">
        <f t="shared" si="41"/>
        <v xml:space="preserve">Adutor </v>
      </c>
      <c r="Y197" s="11">
        <f t="shared" si="41"/>
        <v>0</v>
      </c>
      <c r="Z197" s="12" t="str">
        <f t="shared" si="41"/>
        <v>Coxa (Ant)</v>
      </c>
      <c r="AA197" s="11">
        <f t="shared" si="41"/>
        <v>0</v>
      </c>
      <c r="AB197" s="12" t="str">
        <f t="shared" si="41"/>
        <v>Coxa (Pos)</v>
      </c>
      <c r="AC197" s="11">
        <f t="shared" si="41"/>
        <v>0</v>
      </c>
      <c r="AD197" s="12" t="str">
        <f t="shared" si="41"/>
        <v>Perna</v>
      </c>
      <c r="AE197" s="11">
        <f t="shared" si="41"/>
        <v>0</v>
      </c>
      <c r="AF197" s="12" t="str">
        <f t="shared" si="41"/>
        <v>Abdominal</v>
      </c>
      <c r="AG197" s="11">
        <f t="shared" si="41"/>
        <v>0</v>
      </c>
    </row>
    <row r="198" spans="1:33" x14ac:dyDescent="0.25">
      <c r="A198" s="344"/>
      <c r="B198" s="11">
        <f t="shared" si="39"/>
        <v>0</v>
      </c>
      <c r="C198" s="11" t="str">
        <f t="shared" si="40"/>
        <v xml:space="preserve"> </v>
      </c>
      <c r="D198" s="11" t="str">
        <f t="shared" si="42"/>
        <v xml:space="preserve">Trapézio </v>
      </c>
      <c r="E198" s="11">
        <f t="shared" si="42"/>
        <v>0</v>
      </c>
      <c r="F198" s="11" t="str">
        <f t="shared" si="42"/>
        <v>Ombro (Cla/Acr)</v>
      </c>
      <c r="G198" s="11">
        <f t="shared" si="42"/>
        <v>0</v>
      </c>
      <c r="H198" s="12" t="str">
        <f t="shared" si="42"/>
        <v>Ombro (Esp)</v>
      </c>
      <c r="I198" s="11">
        <f t="shared" si="42"/>
        <v>0</v>
      </c>
      <c r="J198" s="12" t="str">
        <f t="shared" si="42"/>
        <v>Costa</v>
      </c>
      <c r="K198" s="11">
        <f t="shared" si="42"/>
        <v>0</v>
      </c>
      <c r="L198" s="12" t="str">
        <f t="shared" si="42"/>
        <v>Peito</v>
      </c>
      <c r="M198" s="11">
        <f t="shared" si="42"/>
        <v>0</v>
      </c>
      <c r="N198" s="12" t="str">
        <f t="shared" si="42"/>
        <v>Bíceps</v>
      </c>
      <c r="O198" s="11">
        <f t="shared" si="42"/>
        <v>0</v>
      </c>
      <c r="P198" s="12" t="str">
        <f t="shared" si="42"/>
        <v>Tríceps</v>
      </c>
      <c r="Q198" s="11">
        <f t="shared" si="42"/>
        <v>0</v>
      </c>
      <c r="R198" s="11" t="str">
        <f t="shared" si="42"/>
        <v>AnteBraço</v>
      </c>
      <c r="S198" s="11">
        <f t="shared" si="41"/>
        <v>0</v>
      </c>
      <c r="T198" s="11" t="str">
        <f t="shared" si="41"/>
        <v xml:space="preserve">Glúteo </v>
      </c>
      <c r="U198" s="11">
        <f t="shared" si="41"/>
        <v>0</v>
      </c>
      <c r="V198" s="12" t="str">
        <f t="shared" si="41"/>
        <v xml:space="preserve">Abdutor </v>
      </c>
      <c r="W198" s="11">
        <f t="shared" si="41"/>
        <v>0</v>
      </c>
      <c r="X198" s="12" t="str">
        <f t="shared" si="41"/>
        <v xml:space="preserve">Adutor </v>
      </c>
      <c r="Y198" s="11">
        <f t="shared" si="41"/>
        <v>0</v>
      </c>
      <c r="Z198" s="12" t="str">
        <f t="shared" si="41"/>
        <v>Coxa (Ant)</v>
      </c>
      <c r="AA198" s="11">
        <f t="shared" si="41"/>
        <v>0</v>
      </c>
      <c r="AB198" s="12" t="str">
        <f t="shared" si="41"/>
        <v>Coxa (Pos)</v>
      </c>
      <c r="AC198" s="11">
        <f t="shared" si="41"/>
        <v>0</v>
      </c>
      <c r="AD198" s="12" t="str">
        <f t="shared" si="41"/>
        <v>Perna</v>
      </c>
      <c r="AE198" s="11">
        <f t="shared" si="41"/>
        <v>0</v>
      </c>
      <c r="AF198" s="12" t="str">
        <f t="shared" si="41"/>
        <v>Abdominal</v>
      </c>
      <c r="AG198" s="11">
        <f t="shared" si="41"/>
        <v>0</v>
      </c>
    </row>
    <row r="199" spans="1:33" x14ac:dyDescent="0.25">
      <c r="A199" s="344"/>
      <c r="B199" s="11">
        <f t="shared" si="39"/>
        <v>0</v>
      </c>
      <c r="C199" s="11" t="str">
        <f t="shared" si="40"/>
        <v xml:space="preserve"> </v>
      </c>
      <c r="D199" s="11" t="str">
        <f t="shared" si="42"/>
        <v xml:space="preserve">Trapézio </v>
      </c>
      <c r="E199" s="11">
        <f t="shared" si="42"/>
        <v>0</v>
      </c>
      <c r="F199" s="11" t="str">
        <f t="shared" si="42"/>
        <v>Ombro (Cla/Acr)</v>
      </c>
      <c r="G199" s="11">
        <f t="shared" si="42"/>
        <v>0</v>
      </c>
      <c r="H199" s="12" t="str">
        <f t="shared" si="42"/>
        <v>Ombro (Esp)</v>
      </c>
      <c r="I199" s="11">
        <f t="shared" si="42"/>
        <v>0</v>
      </c>
      <c r="J199" s="12" t="str">
        <f t="shared" si="42"/>
        <v>Costa</v>
      </c>
      <c r="K199" s="11">
        <f t="shared" si="42"/>
        <v>0</v>
      </c>
      <c r="L199" s="12" t="str">
        <f t="shared" si="42"/>
        <v>Peito</v>
      </c>
      <c r="M199" s="11">
        <f t="shared" si="42"/>
        <v>0</v>
      </c>
      <c r="N199" s="12" t="str">
        <f t="shared" si="42"/>
        <v>Bíceps</v>
      </c>
      <c r="O199" s="11">
        <f t="shared" si="42"/>
        <v>0</v>
      </c>
      <c r="P199" s="12" t="str">
        <f t="shared" si="42"/>
        <v>Tríceps</v>
      </c>
      <c r="Q199" s="11">
        <f t="shared" si="42"/>
        <v>0</v>
      </c>
      <c r="R199" s="11" t="str">
        <f t="shared" si="42"/>
        <v>AnteBraço</v>
      </c>
      <c r="S199" s="11">
        <f t="shared" si="41"/>
        <v>0</v>
      </c>
      <c r="T199" s="11" t="str">
        <f t="shared" si="41"/>
        <v xml:space="preserve">Glúteo </v>
      </c>
      <c r="U199" s="11">
        <f t="shared" si="41"/>
        <v>0</v>
      </c>
      <c r="V199" s="12" t="str">
        <f t="shared" si="41"/>
        <v xml:space="preserve">Abdutor </v>
      </c>
      <c r="W199" s="11">
        <f t="shared" si="41"/>
        <v>0</v>
      </c>
      <c r="X199" s="12" t="str">
        <f t="shared" si="41"/>
        <v xml:space="preserve">Adutor </v>
      </c>
      <c r="Y199" s="11">
        <f t="shared" si="41"/>
        <v>0</v>
      </c>
      <c r="Z199" s="12" t="str">
        <f t="shared" si="41"/>
        <v>Coxa (Ant)</v>
      </c>
      <c r="AA199" s="11">
        <f t="shared" si="41"/>
        <v>0</v>
      </c>
      <c r="AB199" s="12" t="str">
        <f t="shared" si="41"/>
        <v>Coxa (Pos)</v>
      </c>
      <c r="AC199" s="11">
        <f t="shared" si="41"/>
        <v>0</v>
      </c>
      <c r="AD199" s="12" t="str">
        <f t="shared" si="41"/>
        <v>Perna</v>
      </c>
      <c r="AE199" s="11">
        <f t="shared" si="41"/>
        <v>0</v>
      </c>
      <c r="AF199" s="12" t="str">
        <f t="shared" si="41"/>
        <v>Abdominal</v>
      </c>
      <c r="AG199" s="11">
        <f t="shared" si="41"/>
        <v>0</v>
      </c>
    </row>
    <row r="200" spans="1:33" x14ac:dyDescent="0.25">
      <c r="A200" s="344"/>
      <c r="B200" s="11">
        <f t="shared" si="39"/>
        <v>0</v>
      </c>
      <c r="C200" s="11" t="str">
        <f t="shared" si="40"/>
        <v xml:space="preserve"> </v>
      </c>
      <c r="D200" s="11" t="str">
        <f t="shared" si="42"/>
        <v xml:space="preserve">Trapézio </v>
      </c>
      <c r="E200" s="11">
        <f t="shared" si="42"/>
        <v>0</v>
      </c>
      <c r="F200" s="11" t="str">
        <f t="shared" si="42"/>
        <v>Ombro (Cla/Acr)</v>
      </c>
      <c r="G200" s="11">
        <f t="shared" si="42"/>
        <v>0</v>
      </c>
      <c r="H200" s="12" t="str">
        <f t="shared" si="42"/>
        <v>Ombro (Esp)</v>
      </c>
      <c r="I200" s="11">
        <f t="shared" si="42"/>
        <v>0</v>
      </c>
      <c r="J200" s="12" t="str">
        <f t="shared" si="42"/>
        <v>Costa</v>
      </c>
      <c r="K200" s="11">
        <f t="shared" si="42"/>
        <v>0</v>
      </c>
      <c r="L200" s="12" t="str">
        <f t="shared" si="42"/>
        <v>Peito</v>
      </c>
      <c r="M200" s="11">
        <f t="shared" si="42"/>
        <v>0</v>
      </c>
      <c r="N200" s="12" t="str">
        <f t="shared" si="42"/>
        <v>Bíceps</v>
      </c>
      <c r="O200" s="11">
        <f t="shared" si="42"/>
        <v>0</v>
      </c>
      <c r="P200" s="12" t="str">
        <f t="shared" si="42"/>
        <v>Tríceps</v>
      </c>
      <c r="Q200" s="11">
        <f t="shared" si="42"/>
        <v>0</v>
      </c>
      <c r="R200" s="11" t="str">
        <f t="shared" si="42"/>
        <v>AnteBraço</v>
      </c>
      <c r="S200" s="11">
        <f t="shared" si="41"/>
        <v>0</v>
      </c>
      <c r="T200" s="11" t="str">
        <f t="shared" si="41"/>
        <v xml:space="preserve">Glúteo </v>
      </c>
      <c r="U200" s="11">
        <f t="shared" si="41"/>
        <v>0</v>
      </c>
      <c r="V200" s="12" t="str">
        <f t="shared" si="41"/>
        <v xml:space="preserve">Abdutor </v>
      </c>
      <c r="W200" s="11">
        <f t="shared" si="41"/>
        <v>0</v>
      </c>
      <c r="X200" s="12" t="str">
        <f t="shared" si="41"/>
        <v xml:space="preserve">Adutor </v>
      </c>
      <c r="Y200" s="11">
        <f t="shared" si="41"/>
        <v>0</v>
      </c>
      <c r="Z200" s="12" t="str">
        <f t="shared" si="41"/>
        <v>Coxa (Ant)</v>
      </c>
      <c r="AA200" s="11">
        <f t="shared" si="41"/>
        <v>0</v>
      </c>
      <c r="AB200" s="12" t="str">
        <f t="shared" si="41"/>
        <v>Coxa (Pos)</v>
      </c>
      <c r="AC200" s="11">
        <f t="shared" si="41"/>
        <v>0</v>
      </c>
      <c r="AD200" s="12" t="str">
        <f t="shared" si="41"/>
        <v>Perna</v>
      </c>
      <c r="AE200" s="11">
        <f t="shared" si="41"/>
        <v>0</v>
      </c>
      <c r="AF200" s="12" t="str">
        <f t="shared" si="41"/>
        <v>Abdominal</v>
      </c>
      <c r="AG200" s="11">
        <f t="shared" si="41"/>
        <v>0</v>
      </c>
    </row>
    <row r="201" spans="1:3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  <row r="202" spans="1:33" x14ac:dyDescent="0.25">
      <c r="A202" s="11" t="s">
        <v>40</v>
      </c>
      <c r="B202" s="11" t="s">
        <v>41</v>
      </c>
      <c r="C202" s="11"/>
      <c r="D202" s="341" t="str">
        <f>D182</f>
        <v xml:space="preserve">Trapézio </v>
      </c>
      <c r="E202" s="341"/>
      <c r="F202" s="341" t="str">
        <f>F182</f>
        <v>Ombro (Cla/Acr)</v>
      </c>
      <c r="G202" s="341"/>
      <c r="H202" s="341" t="str">
        <f>H182</f>
        <v>Ombro (Esp)</v>
      </c>
      <c r="I202" s="341"/>
      <c r="J202" s="341" t="str">
        <f>J182</f>
        <v>Costa</v>
      </c>
      <c r="K202" s="341"/>
      <c r="L202" s="341" t="str">
        <f>L182</f>
        <v>Peito</v>
      </c>
      <c r="M202" s="341"/>
      <c r="N202" s="341" t="str">
        <f>N182</f>
        <v>Bíceps</v>
      </c>
      <c r="O202" s="341"/>
      <c r="P202" s="341" t="str">
        <f>P182</f>
        <v>Tríceps</v>
      </c>
      <c r="Q202" s="341"/>
      <c r="R202" s="341" t="str">
        <f>R182</f>
        <v>AnteBraço</v>
      </c>
      <c r="S202" s="341"/>
      <c r="T202" s="341" t="str">
        <f>T182</f>
        <v xml:space="preserve">Glúteo </v>
      </c>
      <c r="U202" s="341"/>
      <c r="V202" s="341" t="str">
        <f>V182</f>
        <v xml:space="preserve">Abdutor </v>
      </c>
      <c r="W202" s="341"/>
      <c r="X202" s="341" t="str">
        <f>X182</f>
        <v xml:space="preserve">Adutor </v>
      </c>
      <c r="Y202" s="341"/>
      <c r="Z202" s="341" t="str">
        <f>Z182</f>
        <v>Coxa (Ant)</v>
      </c>
      <c r="AA202" s="341"/>
      <c r="AB202" s="341" t="str">
        <f>AB182</f>
        <v>Coxa (Pos)</v>
      </c>
      <c r="AC202" s="341"/>
      <c r="AD202" s="341" t="str">
        <f>AD182</f>
        <v>Perna</v>
      </c>
      <c r="AE202" s="341"/>
      <c r="AF202" s="341" t="str">
        <f>AF182</f>
        <v>Abdominal</v>
      </c>
      <c r="AG202" s="341"/>
    </row>
    <row r="203" spans="1:33" x14ac:dyDescent="0.25">
      <c r="A203" s="11"/>
      <c r="B203" s="343">
        <f>Planilha!D265</f>
        <v>0</v>
      </c>
      <c r="C203" s="343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</row>
    <row r="204" spans="1:33" x14ac:dyDescent="0.25">
      <c r="A204" s="344">
        <v>11</v>
      </c>
      <c r="B204" s="11">
        <f>B203</f>
        <v>0</v>
      </c>
      <c r="C204" s="11" t="str">
        <f>IF(AND(B204=D204),E204,IF(AND(B204=F204),G204,IF(AND(B204=H204),I204,IF(AND(B204=J204),K204,IF(AND(B204=L204),M204,IF(AND(B204=N204),O204,IF(AND(B204=P204),Q204,IF(AND(B204=R204),S204,IF(AND(B204=T204),U204,IF(AND(B204=V204),W204,IF(AND(B204=X204),Y204,IF(AND(B204=Z204),AA204,IF(AND(B204=AB204),AC204,IF(AND(B204=AD204),AE204,IF(AND(B204=AF204),AG204," ")))))))))))))))</f>
        <v xml:space="preserve"> </v>
      </c>
      <c r="D204" s="11" t="str">
        <f t="shared" ref="D204:AG212" si="43">D184</f>
        <v xml:space="preserve">Trapézio </v>
      </c>
      <c r="E204" s="11" t="str">
        <f t="shared" si="43"/>
        <v>Elevação de ombros</v>
      </c>
      <c r="F204" s="11" t="str">
        <f t="shared" si="43"/>
        <v>Ombro (Cla/Acr)</v>
      </c>
      <c r="G204" s="11" t="str">
        <f t="shared" si="43"/>
        <v>Desenvolvimento</v>
      </c>
      <c r="H204" s="12" t="str">
        <f t="shared" si="43"/>
        <v>Ombro (Esp)</v>
      </c>
      <c r="I204" s="11" t="str">
        <f t="shared" si="43"/>
        <v>Voador inv.</v>
      </c>
      <c r="J204" s="12" t="str">
        <f t="shared" si="43"/>
        <v>Costa</v>
      </c>
      <c r="K204" s="11" t="str">
        <f t="shared" si="43"/>
        <v>Puxada à frente</v>
      </c>
      <c r="L204" s="12" t="str">
        <f t="shared" si="43"/>
        <v>Peito</v>
      </c>
      <c r="M204" s="11" t="str">
        <f t="shared" si="43"/>
        <v>Supino</v>
      </c>
      <c r="N204" s="12" t="str">
        <f t="shared" si="43"/>
        <v>Bíceps</v>
      </c>
      <c r="O204" s="11" t="str">
        <f t="shared" si="43"/>
        <v>Rosca direta</v>
      </c>
      <c r="P204" s="12" t="str">
        <f t="shared" si="43"/>
        <v>Tríceps</v>
      </c>
      <c r="Q204" s="11" t="str">
        <f t="shared" si="43"/>
        <v>Rosca testa</v>
      </c>
      <c r="R204" s="11" t="str">
        <f t="shared" si="43"/>
        <v>AnteBraço</v>
      </c>
      <c r="S204" s="11" t="str">
        <f t="shared" si="43"/>
        <v>Rosca punho</v>
      </c>
      <c r="T204" s="11" t="str">
        <f t="shared" si="43"/>
        <v xml:space="preserve">Glúteo </v>
      </c>
      <c r="U204" s="11" t="str">
        <f t="shared" si="43"/>
        <v>Glúteo em pé</v>
      </c>
      <c r="V204" s="12" t="str">
        <f t="shared" si="43"/>
        <v xml:space="preserve">Abdutor </v>
      </c>
      <c r="W204" s="11" t="str">
        <f t="shared" si="43"/>
        <v>Abdutor maq.</v>
      </c>
      <c r="X204" s="12" t="str">
        <f t="shared" si="43"/>
        <v xml:space="preserve">Adutor </v>
      </c>
      <c r="Y204" s="11" t="str">
        <f t="shared" si="43"/>
        <v>Adutor maq</v>
      </c>
      <c r="Z204" s="12" t="str">
        <f t="shared" si="43"/>
        <v>Coxa (Ant)</v>
      </c>
      <c r="AA204" s="11" t="str">
        <f t="shared" si="43"/>
        <v>Agachamento</v>
      </c>
      <c r="AB204" s="12" t="str">
        <f t="shared" si="43"/>
        <v>Coxa (Pos)</v>
      </c>
      <c r="AC204" s="11" t="str">
        <f t="shared" si="43"/>
        <v>Stiff</v>
      </c>
      <c r="AD204" s="12" t="str">
        <f t="shared" si="43"/>
        <v>Perna</v>
      </c>
      <c r="AE204" s="11" t="str">
        <f t="shared" si="43"/>
        <v>Gêmeos em pé</v>
      </c>
      <c r="AF204" s="12" t="str">
        <f t="shared" si="43"/>
        <v>Abdominal</v>
      </c>
      <c r="AG204" s="11" t="str">
        <f t="shared" si="43"/>
        <v>Elevação de pernas</v>
      </c>
    </row>
    <row r="205" spans="1:33" x14ac:dyDescent="0.25">
      <c r="A205" s="344"/>
      <c r="B205" s="11">
        <f t="shared" ref="B205:B220" si="44">B204</f>
        <v>0</v>
      </c>
      <c r="C205" s="11" t="str">
        <f t="shared" ref="C205:C220" si="45">IF(AND(B205=D205),E205,IF(AND(B205=F205),G205,IF(AND(B205=H205),I205,IF(AND(B205=J205),K205,IF(AND(B205=L205),M205,IF(AND(B205=N205),O205,IF(AND(B205=P205),Q205,IF(AND(B205=R205),S205,IF(AND(B205=T205),U205,IF(AND(B205=V205),W205,IF(AND(B205=X205),Y205,IF(AND(B205=Z205),AA205,IF(AND(B205=AB205),AC205,IF(AND(B205=AD205),AE205,IF(AND(B205=AF205),AG205," ")))))))))))))))</f>
        <v xml:space="preserve"> </v>
      </c>
      <c r="D205" s="11" t="str">
        <f t="shared" si="43"/>
        <v xml:space="preserve">Trapézio </v>
      </c>
      <c r="E205" s="11" t="str">
        <f t="shared" si="43"/>
        <v>Remada alta</v>
      </c>
      <c r="F205" s="11" t="str">
        <f t="shared" si="43"/>
        <v>Ombro (Cla/Acr)</v>
      </c>
      <c r="G205" s="11" t="str">
        <f t="shared" si="43"/>
        <v>Levantamento lateral</v>
      </c>
      <c r="H205" s="12" t="str">
        <f t="shared" si="43"/>
        <v>Ombro (Esp)</v>
      </c>
      <c r="I205" s="11" t="str">
        <f t="shared" si="43"/>
        <v>Crucifixo inv.</v>
      </c>
      <c r="J205" s="12" t="str">
        <f t="shared" si="43"/>
        <v>Costa</v>
      </c>
      <c r="K205" s="11" t="str">
        <f t="shared" si="43"/>
        <v>Remada sentada</v>
      </c>
      <c r="L205" s="12" t="str">
        <f t="shared" si="43"/>
        <v>Peito</v>
      </c>
      <c r="M205" s="11" t="str">
        <f t="shared" si="43"/>
        <v>Supino inclinado</v>
      </c>
      <c r="N205" s="12" t="str">
        <f t="shared" si="43"/>
        <v>Bíceps</v>
      </c>
      <c r="O205" s="11" t="str">
        <f t="shared" si="43"/>
        <v>Rosca alternada</v>
      </c>
      <c r="P205" s="12" t="str">
        <f t="shared" si="43"/>
        <v>Tríceps</v>
      </c>
      <c r="Q205" s="11" t="str">
        <f t="shared" si="43"/>
        <v>Rosca francesa</v>
      </c>
      <c r="R205" s="11" t="str">
        <f t="shared" si="43"/>
        <v>AnteBraço</v>
      </c>
      <c r="S205" s="11" t="str">
        <f t="shared" si="43"/>
        <v>Rosca punho inv.</v>
      </c>
      <c r="T205" s="11" t="str">
        <f t="shared" si="43"/>
        <v xml:space="preserve">Glúteo </v>
      </c>
      <c r="U205" s="11" t="str">
        <f t="shared" si="43"/>
        <v>Glúteo 4 apoios</v>
      </c>
      <c r="V205" s="12" t="str">
        <f t="shared" si="43"/>
        <v xml:space="preserve">Abdutor </v>
      </c>
      <c r="W205" s="11" t="str">
        <f t="shared" si="43"/>
        <v>Abdutor apo.</v>
      </c>
      <c r="X205" s="12" t="str">
        <f t="shared" si="43"/>
        <v xml:space="preserve">Adutor </v>
      </c>
      <c r="Y205" s="11" t="str">
        <f t="shared" si="43"/>
        <v>Adutor apo.</v>
      </c>
      <c r="Z205" s="12" t="str">
        <f t="shared" si="43"/>
        <v>Coxa (Ant)</v>
      </c>
      <c r="AA205" s="11" t="str">
        <f t="shared" si="43"/>
        <v>Agachamento hack</v>
      </c>
      <c r="AB205" s="12" t="str">
        <f t="shared" si="43"/>
        <v>Coxa (Pos)</v>
      </c>
      <c r="AC205" s="11" t="str">
        <f t="shared" si="43"/>
        <v>Flexão de perna</v>
      </c>
      <c r="AD205" s="12" t="str">
        <f t="shared" si="43"/>
        <v>Perna</v>
      </c>
      <c r="AE205" s="11" t="str">
        <f t="shared" si="43"/>
        <v>Gêmeos sentado</v>
      </c>
      <c r="AF205" s="12" t="str">
        <f t="shared" si="43"/>
        <v>Abdominal</v>
      </c>
      <c r="AG205" s="11" t="str">
        <f t="shared" si="43"/>
        <v>Supra-abdominal</v>
      </c>
    </row>
    <row r="206" spans="1:33" x14ac:dyDescent="0.25">
      <c r="A206" s="344"/>
      <c r="B206" s="11">
        <f t="shared" si="44"/>
        <v>0</v>
      </c>
      <c r="C206" s="11" t="str">
        <f t="shared" si="45"/>
        <v xml:space="preserve"> </v>
      </c>
      <c r="D206" s="11" t="str">
        <f t="shared" si="43"/>
        <v xml:space="preserve">Trapézio </v>
      </c>
      <c r="E206" s="11">
        <f t="shared" si="43"/>
        <v>0</v>
      </c>
      <c r="F206" s="11" t="str">
        <f t="shared" si="43"/>
        <v>Ombro (Cla/Acr)</v>
      </c>
      <c r="G206" s="11" t="str">
        <f t="shared" si="43"/>
        <v>Elevação frontal</v>
      </c>
      <c r="H206" s="12" t="str">
        <f t="shared" si="43"/>
        <v>Ombro (Esp)</v>
      </c>
      <c r="I206" s="11">
        <f t="shared" si="43"/>
        <v>0</v>
      </c>
      <c r="J206" s="12" t="str">
        <f t="shared" si="43"/>
        <v>Costa</v>
      </c>
      <c r="K206" s="11" t="str">
        <f t="shared" si="43"/>
        <v>Remada unilteral</v>
      </c>
      <c r="L206" s="12" t="str">
        <f t="shared" si="43"/>
        <v>Peito</v>
      </c>
      <c r="M206" s="11" t="str">
        <f t="shared" si="43"/>
        <v>Supino declinado</v>
      </c>
      <c r="N206" s="12" t="str">
        <f t="shared" si="43"/>
        <v>Bíceps</v>
      </c>
      <c r="O206" s="11" t="str">
        <f t="shared" si="43"/>
        <v>Rosca concentrada</v>
      </c>
      <c r="P206" s="12" t="str">
        <f t="shared" si="43"/>
        <v>Tríceps</v>
      </c>
      <c r="Q206" s="11" t="str">
        <f t="shared" si="43"/>
        <v>Extensão de cotovelo (cabo)</v>
      </c>
      <c r="R206" s="11" t="str">
        <f t="shared" si="43"/>
        <v>AnteBraço</v>
      </c>
      <c r="S206" s="11" t="str">
        <f t="shared" si="43"/>
        <v>Rosca direta peg. pro.</v>
      </c>
      <c r="T206" s="11" t="str">
        <f t="shared" si="43"/>
        <v xml:space="preserve">Glúteo </v>
      </c>
      <c r="U206" s="11">
        <f t="shared" si="43"/>
        <v>0</v>
      </c>
      <c r="V206" s="12" t="str">
        <f t="shared" si="43"/>
        <v xml:space="preserve">Abdutor </v>
      </c>
      <c r="W206" s="11" t="str">
        <f t="shared" si="43"/>
        <v>Abdutor cabo</v>
      </c>
      <c r="X206" s="12" t="str">
        <f t="shared" si="43"/>
        <v xml:space="preserve">Adutor </v>
      </c>
      <c r="Y206" s="11" t="str">
        <f t="shared" si="43"/>
        <v>Adutor cabo</v>
      </c>
      <c r="Z206" s="12" t="str">
        <f t="shared" si="43"/>
        <v>Coxa (Ant)</v>
      </c>
      <c r="AA206" s="11" t="str">
        <f t="shared" si="43"/>
        <v>Extensão de perna</v>
      </c>
      <c r="AB206" s="12" t="str">
        <f t="shared" si="43"/>
        <v>Coxa (Pos)</v>
      </c>
      <c r="AC206" s="11" t="str">
        <f t="shared" si="43"/>
        <v>Flexora em pé</v>
      </c>
      <c r="AD206" s="12" t="str">
        <f t="shared" si="43"/>
        <v>Perna</v>
      </c>
      <c r="AE206" s="11" t="str">
        <f t="shared" si="43"/>
        <v>Burrinho maq.</v>
      </c>
      <c r="AF206" s="12" t="str">
        <f t="shared" si="43"/>
        <v>Abdominal</v>
      </c>
      <c r="AG206" s="11" t="str">
        <f t="shared" si="43"/>
        <v>Flexão lateral</v>
      </c>
    </row>
    <row r="207" spans="1:33" x14ac:dyDescent="0.25">
      <c r="A207" s="344"/>
      <c r="B207" s="11">
        <f t="shared" si="44"/>
        <v>0</v>
      </c>
      <c r="C207" s="11" t="str">
        <f t="shared" si="45"/>
        <v xml:space="preserve"> </v>
      </c>
      <c r="D207" s="11" t="str">
        <f t="shared" si="43"/>
        <v xml:space="preserve">Trapézio </v>
      </c>
      <c r="E207" s="11">
        <f t="shared" si="43"/>
        <v>0</v>
      </c>
      <c r="F207" s="11" t="str">
        <f t="shared" si="43"/>
        <v>Ombro (Cla/Acr)</v>
      </c>
      <c r="G207" s="11">
        <f t="shared" si="43"/>
        <v>0</v>
      </c>
      <c r="H207" s="12" t="str">
        <f t="shared" si="43"/>
        <v>Ombro (Esp)</v>
      </c>
      <c r="I207" s="11">
        <f t="shared" si="43"/>
        <v>0</v>
      </c>
      <c r="J207" s="12" t="str">
        <f t="shared" si="43"/>
        <v>Costa</v>
      </c>
      <c r="K207" s="11" t="str">
        <f t="shared" si="43"/>
        <v>Remada curvada</v>
      </c>
      <c r="L207" s="12" t="str">
        <f t="shared" si="43"/>
        <v>Peito</v>
      </c>
      <c r="M207" s="11" t="str">
        <f t="shared" si="43"/>
        <v>Crucifixo</v>
      </c>
      <c r="N207" s="12" t="str">
        <f t="shared" si="43"/>
        <v>Bíceps</v>
      </c>
      <c r="O207" s="11" t="str">
        <f t="shared" si="43"/>
        <v>Rosca scott</v>
      </c>
      <c r="P207" s="12" t="str">
        <f t="shared" si="43"/>
        <v>Tríceps</v>
      </c>
      <c r="Q207" s="11">
        <f t="shared" si="43"/>
        <v>0</v>
      </c>
      <c r="R207" s="11" t="str">
        <f t="shared" si="43"/>
        <v>AnteBraço</v>
      </c>
      <c r="S207" s="11" t="str">
        <f t="shared" si="43"/>
        <v>Extensão de cotovelo</v>
      </c>
      <c r="T207" s="11" t="str">
        <f t="shared" si="43"/>
        <v xml:space="preserve">Glúteo </v>
      </c>
      <c r="U207" s="11">
        <f t="shared" si="43"/>
        <v>0</v>
      </c>
      <c r="V207" s="12" t="str">
        <f t="shared" si="43"/>
        <v xml:space="preserve">Abdutor </v>
      </c>
      <c r="W207" s="11">
        <f t="shared" si="43"/>
        <v>0</v>
      </c>
      <c r="X207" s="12" t="str">
        <f t="shared" si="43"/>
        <v xml:space="preserve">Adutor </v>
      </c>
      <c r="Y207" s="11">
        <f t="shared" si="43"/>
        <v>0</v>
      </c>
      <c r="Z207" s="12" t="str">
        <f t="shared" si="43"/>
        <v>Coxa (Ant)</v>
      </c>
      <c r="AA207" s="11" t="str">
        <f t="shared" si="43"/>
        <v>Leg press</v>
      </c>
      <c r="AB207" s="12" t="str">
        <f t="shared" si="43"/>
        <v>Coxa (Pos)</v>
      </c>
      <c r="AC207" s="11" t="str">
        <f t="shared" si="43"/>
        <v>Flexora sentado</v>
      </c>
      <c r="AD207" s="12" t="str">
        <f t="shared" si="43"/>
        <v>Perna</v>
      </c>
      <c r="AE207" s="11" t="str">
        <f t="shared" si="43"/>
        <v>Tibial</v>
      </c>
      <c r="AF207" s="12" t="str">
        <f t="shared" si="43"/>
        <v>Abdominal</v>
      </c>
      <c r="AG207" s="11">
        <f t="shared" si="43"/>
        <v>0</v>
      </c>
    </row>
    <row r="208" spans="1:33" x14ac:dyDescent="0.25">
      <c r="A208" s="344"/>
      <c r="B208" s="11">
        <f t="shared" si="44"/>
        <v>0</v>
      </c>
      <c r="C208" s="11" t="str">
        <f t="shared" si="45"/>
        <v xml:space="preserve"> </v>
      </c>
      <c r="D208" s="11" t="str">
        <f t="shared" si="43"/>
        <v xml:space="preserve">Trapézio </v>
      </c>
      <c r="E208" s="11">
        <f t="shared" si="43"/>
        <v>0</v>
      </c>
      <c r="F208" s="11" t="str">
        <f t="shared" si="43"/>
        <v>Ombro (Cla/Acr)</v>
      </c>
      <c r="G208" s="11">
        <f t="shared" si="43"/>
        <v>0</v>
      </c>
      <c r="H208" s="12" t="str">
        <f t="shared" si="43"/>
        <v>Ombro (Esp)</v>
      </c>
      <c r="I208" s="11">
        <f t="shared" si="43"/>
        <v>0</v>
      </c>
      <c r="J208" s="12" t="str">
        <f t="shared" si="43"/>
        <v>Costa</v>
      </c>
      <c r="K208" s="11" t="str">
        <f t="shared" si="43"/>
        <v>Levantamento terra</v>
      </c>
      <c r="L208" s="12" t="str">
        <f t="shared" si="43"/>
        <v>Peito</v>
      </c>
      <c r="M208" s="11" t="str">
        <f t="shared" si="43"/>
        <v>Cross over</v>
      </c>
      <c r="N208" s="12" t="str">
        <f t="shared" si="43"/>
        <v>Bíceps</v>
      </c>
      <c r="O208" s="11">
        <f t="shared" si="43"/>
        <v>0</v>
      </c>
      <c r="P208" s="12" t="str">
        <f t="shared" si="43"/>
        <v>Tríceps</v>
      </c>
      <c r="Q208" s="11">
        <f t="shared" si="43"/>
        <v>0</v>
      </c>
      <c r="R208" s="11" t="str">
        <f t="shared" si="43"/>
        <v>AnteBraço</v>
      </c>
      <c r="S208" s="11" t="str">
        <f t="shared" si="43"/>
        <v>Extensão cot. uni.</v>
      </c>
      <c r="T208" s="11" t="str">
        <f t="shared" si="43"/>
        <v xml:space="preserve">Glúteo </v>
      </c>
      <c r="U208" s="11">
        <f t="shared" si="43"/>
        <v>0</v>
      </c>
      <c r="V208" s="12" t="str">
        <f t="shared" si="43"/>
        <v xml:space="preserve">Abdutor </v>
      </c>
      <c r="W208" s="11">
        <f t="shared" si="43"/>
        <v>0</v>
      </c>
      <c r="X208" s="12" t="str">
        <f t="shared" si="43"/>
        <v xml:space="preserve">Adutor </v>
      </c>
      <c r="Y208" s="11">
        <f t="shared" si="43"/>
        <v>0</v>
      </c>
      <c r="Z208" s="12" t="str">
        <f t="shared" si="43"/>
        <v>Coxa (Ant)</v>
      </c>
      <c r="AA208" s="11" t="str">
        <f t="shared" si="43"/>
        <v>Avanço</v>
      </c>
      <c r="AB208" s="12" t="str">
        <f t="shared" si="43"/>
        <v>Coxa (Pos)</v>
      </c>
      <c r="AC208" s="11">
        <f t="shared" si="43"/>
        <v>0</v>
      </c>
      <c r="AD208" s="12" t="str">
        <f t="shared" si="43"/>
        <v>Perna</v>
      </c>
      <c r="AE208" s="11">
        <f t="shared" si="43"/>
        <v>0</v>
      </c>
      <c r="AF208" s="12" t="str">
        <f t="shared" si="43"/>
        <v>Abdominal</v>
      </c>
      <c r="AG208" s="11">
        <f t="shared" si="43"/>
        <v>0</v>
      </c>
    </row>
    <row r="209" spans="1:33" x14ac:dyDescent="0.25">
      <c r="A209" s="344"/>
      <c r="B209" s="11">
        <f t="shared" si="44"/>
        <v>0</v>
      </c>
      <c r="C209" s="11" t="str">
        <f t="shared" si="45"/>
        <v xml:space="preserve"> </v>
      </c>
      <c r="D209" s="11" t="str">
        <f t="shared" si="43"/>
        <v xml:space="preserve">Trapézio </v>
      </c>
      <c r="E209" s="11">
        <f t="shared" si="43"/>
        <v>0</v>
      </c>
      <c r="F209" s="11" t="str">
        <f t="shared" si="43"/>
        <v>Ombro (Cla/Acr)</v>
      </c>
      <c r="G209" s="11">
        <f t="shared" si="43"/>
        <v>0</v>
      </c>
      <c r="H209" s="12" t="str">
        <f t="shared" si="43"/>
        <v>Ombro (Esp)</v>
      </c>
      <c r="I209" s="11">
        <f t="shared" si="43"/>
        <v>0</v>
      </c>
      <c r="J209" s="12" t="str">
        <f t="shared" si="43"/>
        <v>Costa</v>
      </c>
      <c r="K209" s="11" t="str">
        <f t="shared" si="43"/>
        <v>Hiperextensão</v>
      </c>
      <c r="L209" s="12" t="str">
        <f t="shared" si="43"/>
        <v>Peito</v>
      </c>
      <c r="M209" s="11" t="str">
        <f t="shared" si="43"/>
        <v>Voador</v>
      </c>
      <c r="N209" s="12" t="str">
        <f t="shared" si="43"/>
        <v>Bíceps</v>
      </c>
      <c r="O209" s="11">
        <f t="shared" si="43"/>
        <v>0</v>
      </c>
      <c r="P209" s="12" t="str">
        <f t="shared" si="43"/>
        <v>Tríceps</v>
      </c>
      <c r="Q209" s="11">
        <f t="shared" si="43"/>
        <v>0</v>
      </c>
      <c r="R209" s="11" t="str">
        <f t="shared" si="43"/>
        <v>AnteBraço</v>
      </c>
      <c r="S209" s="11" t="str">
        <f t="shared" si="43"/>
        <v>Tríceps uni. Curvado</v>
      </c>
      <c r="T209" s="11" t="str">
        <f t="shared" si="43"/>
        <v xml:space="preserve">Glúteo </v>
      </c>
      <c r="U209" s="11">
        <f t="shared" si="43"/>
        <v>0</v>
      </c>
      <c r="V209" s="12" t="str">
        <f t="shared" si="43"/>
        <v xml:space="preserve">Abdutor </v>
      </c>
      <c r="W209" s="11">
        <f t="shared" si="43"/>
        <v>0</v>
      </c>
      <c r="X209" s="12" t="str">
        <f t="shared" si="43"/>
        <v xml:space="preserve">Adutor </v>
      </c>
      <c r="Y209" s="11">
        <f t="shared" si="43"/>
        <v>0</v>
      </c>
      <c r="Z209" s="12" t="str">
        <f t="shared" si="43"/>
        <v>Coxa (Ant)</v>
      </c>
      <c r="AA209" s="11">
        <f t="shared" si="43"/>
        <v>0</v>
      </c>
      <c r="AB209" s="12" t="str">
        <f t="shared" si="43"/>
        <v>Coxa (Pos)</v>
      </c>
      <c r="AC209" s="11">
        <f t="shared" si="43"/>
        <v>0</v>
      </c>
      <c r="AD209" s="12" t="str">
        <f t="shared" si="43"/>
        <v>Perna</v>
      </c>
      <c r="AE209" s="11">
        <f t="shared" si="43"/>
        <v>0</v>
      </c>
      <c r="AF209" s="12" t="str">
        <f t="shared" si="43"/>
        <v>Abdominal</v>
      </c>
      <c r="AG209" s="11">
        <f t="shared" si="43"/>
        <v>0</v>
      </c>
    </row>
    <row r="210" spans="1:33" x14ac:dyDescent="0.25">
      <c r="A210" s="344"/>
      <c r="B210" s="11">
        <f t="shared" si="44"/>
        <v>0</v>
      </c>
      <c r="C210" s="11" t="str">
        <f t="shared" si="45"/>
        <v xml:space="preserve"> </v>
      </c>
      <c r="D210" s="11" t="str">
        <f t="shared" si="43"/>
        <v xml:space="preserve">Trapézio </v>
      </c>
      <c r="E210" s="11">
        <f t="shared" si="43"/>
        <v>0</v>
      </c>
      <c r="F210" s="11" t="str">
        <f t="shared" si="43"/>
        <v>Ombro (Cla/Acr)</v>
      </c>
      <c r="G210" s="11">
        <f t="shared" si="43"/>
        <v>0</v>
      </c>
      <c r="H210" s="12" t="str">
        <f t="shared" si="43"/>
        <v>Ombro (Esp)</v>
      </c>
      <c r="I210" s="11">
        <f t="shared" si="43"/>
        <v>0</v>
      </c>
      <c r="J210" s="12" t="str">
        <f t="shared" si="43"/>
        <v>Costa</v>
      </c>
      <c r="K210" s="11">
        <f t="shared" si="43"/>
        <v>0</v>
      </c>
      <c r="L210" s="12" t="str">
        <f t="shared" si="43"/>
        <v>Peito</v>
      </c>
      <c r="M210" s="11" t="str">
        <f t="shared" si="43"/>
        <v>Paralelas</v>
      </c>
      <c r="N210" s="12" t="str">
        <f t="shared" si="43"/>
        <v>Bíceps</v>
      </c>
      <c r="O210" s="11">
        <f t="shared" si="43"/>
        <v>0</v>
      </c>
      <c r="P210" s="12" t="str">
        <f t="shared" si="43"/>
        <v>Tríceps</v>
      </c>
      <c r="Q210" s="11">
        <f t="shared" si="43"/>
        <v>0</v>
      </c>
      <c r="R210" s="11" t="str">
        <f t="shared" si="43"/>
        <v>AnteBraço</v>
      </c>
      <c r="S210" s="11">
        <f t="shared" si="43"/>
        <v>0</v>
      </c>
      <c r="T210" s="11" t="str">
        <f t="shared" si="43"/>
        <v xml:space="preserve">Glúteo </v>
      </c>
      <c r="U210" s="11">
        <f t="shared" si="43"/>
        <v>0</v>
      </c>
      <c r="V210" s="12" t="str">
        <f t="shared" si="43"/>
        <v xml:space="preserve">Abdutor </v>
      </c>
      <c r="W210" s="11">
        <f t="shared" si="43"/>
        <v>0</v>
      </c>
      <c r="X210" s="12" t="str">
        <f t="shared" si="43"/>
        <v xml:space="preserve">Adutor </v>
      </c>
      <c r="Y210" s="11">
        <f t="shared" si="43"/>
        <v>0</v>
      </c>
      <c r="Z210" s="12" t="str">
        <f t="shared" si="43"/>
        <v>Coxa (Ant)</v>
      </c>
      <c r="AA210" s="11">
        <f t="shared" si="43"/>
        <v>0</v>
      </c>
      <c r="AB210" s="12" t="str">
        <f t="shared" si="43"/>
        <v>Coxa (Pos)</v>
      </c>
      <c r="AC210" s="11">
        <f t="shared" si="43"/>
        <v>0</v>
      </c>
      <c r="AD210" s="12" t="str">
        <f t="shared" si="43"/>
        <v>Perna</v>
      </c>
      <c r="AE210" s="11">
        <f t="shared" si="43"/>
        <v>0</v>
      </c>
      <c r="AF210" s="12" t="str">
        <f t="shared" si="43"/>
        <v>Abdominal</v>
      </c>
      <c r="AG210" s="11">
        <f t="shared" si="43"/>
        <v>0</v>
      </c>
    </row>
    <row r="211" spans="1:33" x14ac:dyDescent="0.25">
      <c r="A211" s="344"/>
      <c r="B211" s="11">
        <f t="shared" si="44"/>
        <v>0</v>
      </c>
      <c r="C211" s="11" t="str">
        <f t="shared" si="45"/>
        <v xml:space="preserve"> </v>
      </c>
      <c r="D211" s="11" t="str">
        <f t="shared" si="43"/>
        <v xml:space="preserve">Trapézio </v>
      </c>
      <c r="E211" s="11">
        <f t="shared" si="43"/>
        <v>0</v>
      </c>
      <c r="F211" s="11" t="str">
        <f t="shared" si="43"/>
        <v>Ombro (Cla/Acr)</v>
      </c>
      <c r="G211" s="11">
        <f t="shared" si="43"/>
        <v>0</v>
      </c>
      <c r="H211" s="12" t="str">
        <f t="shared" si="43"/>
        <v>Ombro (Esp)</v>
      </c>
      <c r="I211" s="11">
        <f t="shared" si="43"/>
        <v>0</v>
      </c>
      <c r="J211" s="12" t="str">
        <f t="shared" si="43"/>
        <v>Costa</v>
      </c>
      <c r="K211" s="11">
        <f t="shared" si="43"/>
        <v>0</v>
      </c>
      <c r="L211" s="12" t="str">
        <f t="shared" si="43"/>
        <v>Peito</v>
      </c>
      <c r="M211" s="11">
        <f t="shared" si="43"/>
        <v>0</v>
      </c>
      <c r="N211" s="12" t="str">
        <f t="shared" si="43"/>
        <v>Bíceps</v>
      </c>
      <c r="O211" s="11">
        <f t="shared" si="43"/>
        <v>0</v>
      </c>
      <c r="P211" s="12" t="str">
        <f t="shared" si="43"/>
        <v>Tríceps</v>
      </c>
      <c r="Q211" s="11">
        <f t="shared" si="43"/>
        <v>0</v>
      </c>
      <c r="R211" s="11" t="str">
        <f t="shared" si="43"/>
        <v>AnteBraço</v>
      </c>
      <c r="S211" s="11">
        <f t="shared" si="43"/>
        <v>0</v>
      </c>
      <c r="T211" s="11" t="str">
        <f t="shared" si="43"/>
        <v xml:space="preserve">Glúteo </v>
      </c>
      <c r="U211" s="11">
        <f t="shared" si="43"/>
        <v>0</v>
      </c>
      <c r="V211" s="12" t="str">
        <f t="shared" si="43"/>
        <v xml:space="preserve">Abdutor </v>
      </c>
      <c r="W211" s="11">
        <f t="shared" si="43"/>
        <v>0</v>
      </c>
      <c r="X211" s="12" t="str">
        <f t="shared" si="43"/>
        <v xml:space="preserve">Adutor </v>
      </c>
      <c r="Y211" s="11">
        <f t="shared" si="43"/>
        <v>0</v>
      </c>
      <c r="Z211" s="12" t="str">
        <f t="shared" si="43"/>
        <v>Coxa (Ant)</v>
      </c>
      <c r="AA211" s="11">
        <f t="shared" si="43"/>
        <v>0</v>
      </c>
      <c r="AB211" s="12" t="str">
        <f t="shared" si="43"/>
        <v>Coxa (Pos)</v>
      </c>
      <c r="AC211" s="11">
        <f t="shared" si="43"/>
        <v>0</v>
      </c>
      <c r="AD211" s="12" t="str">
        <f t="shared" si="43"/>
        <v>Perna</v>
      </c>
      <c r="AE211" s="11">
        <f t="shared" si="43"/>
        <v>0</v>
      </c>
      <c r="AF211" s="12" t="str">
        <f t="shared" si="43"/>
        <v>Abdominal</v>
      </c>
      <c r="AG211" s="11">
        <f t="shared" si="43"/>
        <v>0</v>
      </c>
    </row>
    <row r="212" spans="1:33" x14ac:dyDescent="0.25">
      <c r="A212" s="344"/>
      <c r="B212" s="11">
        <f t="shared" si="44"/>
        <v>0</v>
      </c>
      <c r="C212" s="11" t="str">
        <f t="shared" si="45"/>
        <v xml:space="preserve"> </v>
      </c>
      <c r="D212" s="11" t="str">
        <f t="shared" si="43"/>
        <v xml:space="preserve">Trapézio </v>
      </c>
      <c r="E212" s="11">
        <f t="shared" si="43"/>
        <v>0</v>
      </c>
      <c r="F212" s="11" t="str">
        <f t="shared" si="43"/>
        <v>Ombro (Cla/Acr)</v>
      </c>
      <c r="G212" s="11">
        <f t="shared" si="43"/>
        <v>0</v>
      </c>
      <c r="H212" s="12" t="str">
        <f t="shared" si="43"/>
        <v>Ombro (Esp)</v>
      </c>
      <c r="I212" s="11">
        <f t="shared" si="43"/>
        <v>0</v>
      </c>
      <c r="J212" s="12" t="str">
        <f t="shared" si="43"/>
        <v>Costa</v>
      </c>
      <c r="K212" s="11">
        <f t="shared" si="43"/>
        <v>0</v>
      </c>
      <c r="L212" s="12" t="str">
        <f t="shared" si="43"/>
        <v>Peito</v>
      </c>
      <c r="M212" s="11">
        <f t="shared" si="43"/>
        <v>0</v>
      </c>
      <c r="N212" s="12" t="str">
        <f t="shared" si="43"/>
        <v>Bíceps</v>
      </c>
      <c r="O212" s="11">
        <f t="shared" si="43"/>
        <v>0</v>
      </c>
      <c r="P212" s="12" t="str">
        <f t="shared" si="43"/>
        <v>Tríceps</v>
      </c>
      <c r="Q212" s="11">
        <f t="shared" si="43"/>
        <v>0</v>
      </c>
      <c r="R212" s="11" t="str">
        <f t="shared" si="43"/>
        <v>AnteBraço</v>
      </c>
      <c r="S212" s="11">
        <f t="shared" ref="D212:AG220" si="46">S192</f>
        <v>0</v>
      </c>
      <c r="T212" s="11" t="str">
        <f t="shared" si="46"/>
        <v xml:space="preserve">Glúteo </v>
      </c>
      <c r="U212" s="11">
        <f t="shared" si="46"/>
        <v>0</v>
      </c>
      <c r="V212" s="12" t="str">
        <f t="shared" si="46"/>
        <v xml:space="preserve">Abdutor </v>
      </c>
      <c r="W212" s="11">
        <f t="shared" si="46"/>
        <v>0</v>
      </c>
      <c r="X212" s="12" t="str">
        <f t="shared" si="46"/>
        <v xml:space="preserve">Adutor </v>
      </c>
      <c r="Y212" s="11">
        <f t="shared" si="46"/>
        <v>0</v>
      </c>
      <c r="Z212" s="12" t="str">
        <f t="shared" si="46"/>
        <v>Coxa (Ant)</v>
      </c>
      <c r="AA212" s="11">
        <f t="shared" si="46"/>
        <v>0</v>
      </c>
      <c r="AB212" s="12" t="str">
        <f t="shared" si="46"/>
        <v>Coxa (Pos)</v>
      </c>
      <c r="AC212" s="11">
        <f t="shared" si="46"/>
        <v>0</v>
      </c>
      <c r="AD212" s="12" t="str">
        <f t="shared" si="46"/>
        <v>Perna</v>
      </c>
      <c r="AE212" s="11">
        <f t="shared" si="46"/>
        <v>0</v>
      </c>
      <c r="AF212" s="12" t="str">
        <f t="shared" si="46"/>
        <v>Abdominal</v>
      </c>
      <c r="AG212" s="11">
        <f t="shared" si="46"/>
        <v>0</v>
      </c>
    </row>
    <row r="213" spans="1:33" x14ac:dyDescent="0.25">
      <c r="A213" s="344"/>
      <c r="B213" s="11">
        <f t="shared" si="44"/>
        <v>0</v>
      </c>
      <c r="C213" s="11" t="str">
        <f t="shared" si="45"/>
        <v xml:space="preserve"> </v>
      </c>
      <c r="D213" s="11" t="str">
        <f t="shared" si="46"/>
        <v xml:space="preserve">Trapézio </v>
      </c>
      <c r="E213" s="11">
        <f t="shared" si="46"/>
        <v>0</v>
      </c>
      <c r="F213" s="11" t="str">
        <f t="shared" si="46"/>
        <v>Ombro (Cla/Acr)</v>
      </c>
      <c r="G213" s="11">
        <f t="shared" si="46"/>
        <v>0</v>
      </c>
      <c r="H213" s="12" t="str">
        <f t="shared" si="46"/>
        <v>Ombro (Esp)</v>
      </c>
      <c r="I213" s="11">
        <f t="shared" si="46"/>
        <v>0</v>
      </c>
      <c r="J213" s="12" t="str">
        <f t="shared" si="46"/>
        <v>Costa</v>
      </c>
      <c r="K213" s="11">
        <f t="shared" si="46"/>
        <v>0</v>
      </c>
      <c r="L213" s="12" t="str">
        <f t="shared" si="46"/>
        <v>Peito</v>
      </c>
      <c r="M213" s="11">
        <f t="shared" si="46"/>
        <v>0</v>
      </c>
      <c r="N213" s="12" t="str">
        <f t="shared" si="46"/>
        <v>Bíceps</v>
      </c>
      <c r="O213" s="11">
        <f t="shared" si="46"/>
        <v>0</v>
      </c>
      <c r="P213" s="12" t="str">
        <f t="shared" si="46"/>
        <v>Tríceps</v>
      </c>
      <c r="Q213" s="11">
        <f t="shared" si="46"/>
        <v>0</v>
      </c>
      <c r="R213" s="11" t="str">
        <f t="shared" si="46"/>
        <v>AnteBraço</v>
      </c>
      <c r="S213" s="11">
        <f t="shared" si="46"/>
        <v>0</v>
      </c>
      <c r="T213" s="11" t="str">
        <f t="shared" si="46"/>
        <v xml:space="preserve">Glúteo </v>
      </c>
      <c r="U213" s="11">
        <f t="shared" si="46"/>
        <v>0</v>
      </c>
      <c r="V213" s="12" t="str">
        <f t="shared" si="46"/>
        <v xml:space="preserve">Abdutor </v>
      </c>
      <c r="W213" s="11">
        <f t="shared" si="46"/>
        <v>0</v>
      </c>
      <c r="X213" s="12" t="str">
        <f t="shared" si="46"/>
        <v xml:space="preserve">Adutor </v>
      </c>
      <c r="Y213" s="11">
        <f t="shared" si="46"/>
        <v>0</v>
      </c>
      <c r="Z213" s="12" t="str">
        <f t="shared" si="46"/>
        <v>Coxa (Ant)</v>
      </c>
      <c r="AA213" s="11">
        <f t="shared" si="46"/>
        <v>0</v>
      </c>
      <c r="AB213" s="12" t="str">
        <f t="shared" si="46"/>
        <v>Coxa (Pos)</v>
      </c>
      <c r="AC213" s="11">
        <f t="shared" si="46"/>
        <v>0</v>
      </c>
      <c r="AD213" s="12" t="str">
        <f t="shared" si="46"/>
        <v>Perna</v>
      </c>
      <c r="AE213" s="11">
        <f t="shared" si="46"/>
        <v>0</v>
      </c>
      <c r="AF213" s="12" t="str">
        <f t="shared" si="46"/>
        <v>Abdominal</v>
      </c>
      <c r="AG213" s="11">
        <f t="shared" si="46"/>
        <v>0</v>
      </c>
    </row>
    <row r="214" spans="1:33" x14ac:dyDescent="0.25">
      <c r="A214" s="344"/>
      <c r="B214" s="11">
        <f t="shared" si="44"/>
        <v>0</v>
      </c>
      <c r="C214" s="11" t="str">
        <f t="shared" si="45"/>
        <v xml:space="preserve"> </v>
      </c>
      <c r="D214" s="11" t="str">
        <f t="shared" si="46"/>
        <v xml:space="preserve">Trapézio </v>
      </c>
      <c r="E214" s="11">
        <f t="shared" si="46"/>
        <v>0</v>
      </c>
      <c r="F214" s="11" t="str">
        <f t="shared" si="46"/>
        <v>Ombro (Cla/Acr)</v>
      </c>
      <c r="G214" s="11">
        <f t="shared" si="46"/>
        <v>0</v>
      </c>
      <c r="H214" s="12" t="str">
        <f t="shared" si="46"/>
        <v>Ombro (Esp)</v>
      </c>
      <c r="I214" s="11">
        <f t="shared" si="46"/>
        <v>0</v>
      </c>
      <c r="J214" s="12" t="str">
        <f t="shared" si="46"/>
        <v>Costa</v>
      </c>
      <c r="K214" s="11">
        <f t="shared" si="46"/>
        <v>0</v>
      </c>
      <c r="L214" s="12" t="str">
        <f t="shared" si="46"/>
        <v>Peito</v>
      </c>
      <c r="M214" s="11">
        <f t="shared" si="46"/>
        <v>0</v>
      </c>
      <c r="N214" s="12" t="str">
        <f t="shared" si="46"/>
        <v>Bíceps</v>
      </c>
      <c r="O214" s="11">
        <f t="shared" si="46"/>
        <v>0</v>
      </c>
      <c r="P214" s="12" t="str">
        <f t="shared" si="46"/>
        <v>Tríceps</v>
      </c>
      <c r="Q214" s="11">
        <f t="shared" si="46"/>
        <v>0</v>
      </c>
      <c r="R214" s="11" t="str">
        <f t="shared" si="46"/>
        <v>AnteBraço</v>
      </c>
      <c r="S214" s="11">
        <f t="shared" si="46"/>
        <v>0</v>
      </c>
      <c r="T214" s="11" t="str">
        <f t="shared" si="46"/>
        <v xml:space="preserve">Glúteo </v>
      </c>
      <c r="U214" s="11">
        <f t="shared" si="46"/>
        <v>0</v>
      </c>
      <c r="V214" s="12" t="str">
        <f t="shared" si="46"/>
        <v xml:space="preserve">Abdutor </v>
      </c>
      <c r="W214" s="11">
        <f t="shared" si="46"/>
        <v>0</v>
      </c>
      <c r="X214" s="12" t="str">
        <f t="shared" si="46"/>
        <v xml:space="preserve">Adutor </v>
      </c>
      <c r="Y214" s="11">
        <f t="shared" si="46"/>
        <v>0</v>
      </c>
      <c r="Z214" s="12" t="str">
        <f t="shared" si="46"/>
        <v>Coxa (Ant)</v>
      </c>
      <c r="AA214" s="11">
        <f t="shared" si="46"/>
        <v>0</v>
      </c>
      <c r="AB214" s="12" t="str">
        <f t="shared" si="46"/>
        <v>Coxa (Pos)</v>
      </c>
      <c r="AC214" s="11">
        <f t="shared" si="46"/>
        <v>0</v>
      </c>
      <c r="AD214" s="12" t="str">
        <f t="shared" si="46"/>
        <v>Perna</v>
      </c>
      <c r="AE214" s="11">
        <f t="shared" si="46"/>
        <v>0</v>
      </c>
      <c r="AF214" s="12" t="str">
        <f t="shared" si="46"/>
        <v>Abdominal</v>
      </c>
      <c r="AG214" s="11">
        <f t="shared" si="46"/>
        <v>0</v>
      </c>
    </row>
    <row r="215" spans="1:33" x14ac:dyDescent="0.25">
      <c r="A215" s="344"/>
      <c r="B215" s="11">
        <f t="shared" si="44"/>
        <v>0</v>
      </c>
      <c r="C215" s="11" t="str">
        <f t="shared" si="45"/>
        <v xml:space="preserve"> </v>
      </c>
      <c r="D215" s="11" t="str">
        <f t="shared" si="46"/>
        <v xml:space="preserve">Trapézio </v>
      </c>
      <c r="E215" s="11">
        <f t="shared" si="46"/>
        <v>0</v>
      </c>
      <c r="F215" s="11" t="str">
        <f t="shared" si="46"/>
        <v>Ombro (Cla/Acr)</v>
      </c>
      <c r="G215" s="11">
        <f t="shared" si="46"/>
        <v>0</v>
      </c>
      <c r="H215" s="12" t="str">
        <f t="shared" si="46"/>
        <v>Ombro (Esp)</v>
      </c>
      <c r="I215" s="11">
        <f t="shared" si="46"/>
        <v>0</v>
      </c>
      <c r="J215" s="12" t="str">
        <f t="shared" si="46"/>
        <v>Costa</v>
      </c>
      <c r="K215" s="11">
        <f t="shared" si="46"/>
        <v>0</v>
      </c>
      <c r="L215" s="12" t="str">
        <f t="shared" si="46"/>
        <v>Peito</v>
      </c>
      <c r="M215" s="11">
        <f t="shared" si="46"/>
        <v>0</v>
      </c>
      <c r="N215" s="12" t="str">
        <f t="shared" si="46"/>
        <v>Bíceps</v>
      </c>
      <c r="O215" s="11">
        <f t="shared" si="46"/>
        <v>0</v>
      </c>
      <c r="P215" s="12" t="str">
        <f t="shared" si="46"/>
        <v>Tríceps</v>
      </c>
      <c r="Q215" s="11">
        <f t="shared" si="46"/>
        <v>0</v>
      </c>
      <c r="R215" s="11" t="str">
        <f t="shared" si="46"/>
        <v>AnteBraço</v>
      </c>
      <c r="S215" s="11">
        <f t="shared" si="46"/>
        <v>0</v>
      </c>
      <c r="T215" s="11" t="str">
        <f t="shared" si="46"/>
        <v xml:space="preserve">Glúteo </v>
      </c>
      <c r="U215" s="11">
        <f t="shared" si="46"/>
        <v>0</v>
      </c>
      <c r="V215" s="12" t="str">
        <f t="shared" si="46"/>
        <v xml:space="preserve">Abdutor </v>
      </c>
      <c r="W215" s="11">
        <f t="shared" si="46"/>
        <v>0</v>
      </c>
      <c r="X215" s="12" t="str">
        <f t="shared" si="46"/>
        <v xml:space="preserve">Adutor </v>
      </c>
      <c r="Y215" s="11">
        <f t="shared" si="46"/>
        <v>0</v>
      </c>
      <c r="Z215" s="12" t="str">
        <f t="shared" si="46"/>
        <v>Coxa (Ant)</v>
      </c>
      <c r="AA215" s="11">
        <f t="shared" si="46"/>
        <v>0</v>
      </c>
      <c r="AB215" s="12" t="str">
        <f t="shared" si="46"/>
        <v>Coxa (Pos)</v>
      </c>
      <c r="AC215" s="11">
        <f t="shared" si="46"/>
        <v>0</v>
      </c>
      <c r="AD215" s="12" t="str">
        <f t="shared" si="46"/>
        <v>Perna</v>
      </c>
      <c r="AE215" s="11">
        <f t="shared" si="46"/>
        <v>0</v>
      </c>
      <c r="AF215" s="12" t="str">
        <f t="shared" si="46"/>
        <v>Abdominal</v>
      </c>
      <c r="AG215" s="11">
        <f t="shared" si="46"/>
        <v>0</v>
      </c>
    </row>
    <row r="216" spans="1:33" x14ac:dyDescent="0.25">
      <c r="A216" s="344"/>
      <c r="B216" s="11">
        <f t="shared" si="44"/>
        <v>0</v>
      </c>
      <c r="C216" s="11" t="str">
        <f t="shared" si="45"/>
        <v xml:space="preserve"> </v>
      </c>
      <c r="D216" s="11" t="str">
        <f t="shared" si="46"/>
        <v xml:space="preserve">Trapézio </v>
      </c>
      <c r="E216" s="11">
        <f t="shared" si="46"/>
        <v>0</v>
      </c>
      <c r="F216" s="11" t="str">
        <f t="shared" si="46"/>
        <v>Ombro (Cla/Acr)</v>
      </c>
      <c r="G216" s="11">
        <f t="shared" si="46"/>
        <v>0</v>
      </c>
      <c r="H216" s="12" t="str">
        <f t="shared" si="46"/>
        <v>Ombro (Esp)</v>
      </c>
      <c r="I216" s="11">
        <f t="shared" si="46"/>
        <v>0</v>
      </c>
      <c r="J216" s="12" t="str">
        <f t="shared" si="46"/>
        <v>Costa</v>
      </c>
      <c r="K216" s="11">
        <f t="shared" si="46"/>
        <v>0</v>
      </c>
      <c r="L216" s="12" t="str">
        <f t="shared" si="46"/>
        <v>Peito</v>
      </c>
      <c r="M216" s="11">
        <f t="shared" si="46"/>
        <v>0</v>
      </c>
      <c r="N216" s="12" t="str">
        <f t="shared" si="46"/>
        <v>Bíceps</v>
      </c>
      <c r="O216" s="11">
        <f t="shared" si="46"/>
        <v>0</v>
      </c>
      <c r="P216" s="12" t="str">
        <f t="shared" si="46"/>
        <v>Tríceps</v>
      </c>
      <c r="Q216" s="11">
        <f t="shared" si="46"/>
        <v>0</v>
      </c>
      <c r="R216" s="11" t="str">
        <f t="shared" si="46"/>
        <v>AnteBraço</v>
      </c>
      <c r="S216" s="11">
        <f t="shared" si="46"/>
        <v>0</v>
      </c>
      <c r="T216" s="11" t="str">
        <f t="shared" si="46"/>
        <v xml:space="preserve">Glúteo </v>
      </c>
      <c r="U216" s="11">
        <f t="shared" si="46"/>
        <v>0</v>
      </c>
      <c r="V216" s="12" t="str">
        <f t="shared" si="46"/>
        <v xml:space="preserve">Abdutor </v>
      </c>
      <c r="W216" s="11">
        <f t="shared" si="46"/>
        <v>0</v>
      </c>
      <c r="X216" s="12" t="str">
        <f t="shared" si="46"/>
        <v xml:space="preserve">Adutor </v>
      </c>
      <c r="Y216" s="11">
        <f t="shared" si="46"/>
        <v>0</v>
      </c>
      <c r="Z216" s="12" t="str">
        <f t="shared" si="46"/>
        <v>Coxa (Ant)</v>
      </c>
      <c r="AA216" s="11">
        <f t="shared" si="46"/>
        <v>0</v>
      </c>
      <c r="AB216" s="12" t="str">
        <f t="shared" si="46"/>
        <v>Coxa (Pos)</v>
      </c>
      <c r="AC216" s="11">
        <f t="shared" si="46"/>
        <v>0</v>
      </c>
      <c r="AD216" s="12" t="str">
        <f t="shared" si="46"/>
        <v>Perna</v>
      </c>
      <c r="AE216" s="11">
        <f t="shared" si="46"/>
        <v>0</v>
      </c>
      <c r="AF216" s="12" t="str">
        <f t="shared" si="46"/>
        <v>Abdominal</v>
      </c>
      <c r="AG216" s="11">
        <f t="shared" si="46"/>
        <v>0</v>
      </c>
    </row>
    <row r="217" spans="1:33" x14ac:dyDescent="0.25">
      <c r="A217" s="344"/>
      <c r="B217" s="11">
        <f t="shared" si="44"/>
        <v>0</v>
      </c>
      <c r="C217" s="11" t="str">
        <f t="shared" si="45"/>
        <v xml:space="preserve"> </v>
      </c>
      <c r="D217" s="11" t="str">
        <f t="shared" si="46"/>
        <v xml:space="preserve">Trapézio </v>
      </c>
      <c r="E217" s="11">
        <f t="shared" si="46"/>
        <v>0</v>
      </c>
      <c r="F217" s="11" t="str">
        <f t="shared" si="46"/>
        <v>Ombro (Cla/Acr)</v>
      </c>
      <c r="G217" s="11">
        <f t="shared" si="46"/>
        <v>0</v>
      </c>
      <c r="H217" s="12" t="str">
        <f t="shared" si="46"/>
        <v>Ombro (Esp)</v>
      </c>
      <c r="I217" s="11">
        <f t="shared" si="46"/>
        <v>0</v>
      </c>
      <c r="J217" s="12" t="str">
        <f t="shared" si="46"/>
        <v>Costa</v>
      </c>
      <c r="K217" s="11">
        <f t="shared" si="46"/>
        <v>0</v>
      </c>
      <c r="L217" s="12" t="str">
        <f t="shared" si="46"/>
        <v>Peito</v>
      </c>
      <c r="M217" s="11">
        <f t="shared" si="46"/>
        <v>0</v>
      </c>
      <c r="N217" s="12" t="str">
        <f t="shared" si="46"/>
        <v>Bíceps</v>
      </c>
      <c r="O217" s="11">
        <f t="shared" si="46"/>
        <v>0</v>
      </c>
      <c r="P217" s="12" t="str">
        <f t="shared" si="46"/>
        <v>Tríceps</v>
      </c>
      <c r="Q217" s="11">
        <f t="shared" si="46"/>
        <v>0</v>
      </c>
      <c r="R217" s="11" t="str">
        <f t="shared" si="46"/>
        <v>AnteBraço</v>
      </c>
      <c r="S217" s="11">
        <f t="shared" si="46"/>
        <v>0</v>
      </c>
      <c r="T217" s="11" t="str">
        <f t="shared" si="46"/>
        <v xml:space="preserve">Glúteo </v>
      </c>
      <c r="U217" s="11">
        <f t="shared" si="46"/>
        <v>0</v>
      </c>
      <c r="V217" s="12" t="str">
        <f t="shared" si="46"/>
        <v xml:space="preserve">Abdutor </v>
      </c>
      <c r="W217" s="11">
        <f t="shared" si="46"/>
        <v>0</v>
      </c>
      <c r="X217" s="12" t="str">
        <f t="shared" si="46"/>
        <v xml:space="preserve">Adutor </v>
      </c>
      <c r="Y217" s="11">
        <f t="shared" si="46"/>
        <v>0</v>
      </c>
      <c r="Z217" s="12" t="str">
        <f t="shared" si="46"/>
        <v>Coxa (Ant)</v>
      </c>
      <c r="AA217" s="11">
        <f t="shared" si="46"/>
        <v>0</v>
      </c>
      <c r="AB217" s="12" t="str">
        <f t="shared" si="46"/>
        <v>Coxa (Pos)</v>
      </c>
      <c r="AC217" s="11">
        <f t="shared" si="46"/>
        <v>0</v>
      </c>
      <c r="AD217" s="12" t="str">
        <f t="shared" si="46"/>
        <v>Perna</v>
      </c>
      <c r="AE217" s="11">
        <f t="shared" si="46"/>
        <v>0</v>
      </c>
      <c r="AF217" s="12" t="str">
        <f t="shared" si="46"/>
        <v>Abdominal</v>
      </c>
      <c r="AG217" s="11">
        <f t="shared" si="46"/>
        <v>0</v>
      </c>
    </row>
    <row r="218" spans="1:33" x14ac:dyDescent="0.25">
      <c r="A218" s="344"/>
      <c r="B218" s="11">
        <f t="shared" si="44"/>
        <v>0</v>
      </c>
      <c r="C218" s="11" t="str">
        <f t="shared" si="45"/>
        <v xml:space="preserve"> </v>
      </c>
      <c r="D218" s="11" t="str">
        <f t="shared" si="46"/>
        <v xml:space="preserve">Trapézio </v>
      </c>
      <c r="E218" s="11">
        <f t="shared" si="46"/>
        <v>0</v>
      </c>
      <c r="F218" s="11" t="str">
        <f t="shared" si="46"/>
        <v>Ombro (Cla/Acr)</v>
      </c>
      <c r="G218" s="11">
        <f t="shared" si="46"/>
        <v>0</v>
      </c>
      <c r="H218" s="12" t="str">
        <f t="shared" si="46"/>
        <v>Ombro (Esp)</v>
      </c>
      <c r="I218" s="11">
        <f t="shared" si="46"/>
        <v>0</v>
      </c>
      <c r="J218" s="12" t="str">
        <f t="shared" si="46"/>
        <v>Costa</v>
      </c>
      <c r="K218" s="11">
        <f t="shared" si="46"/>
        <v>0</v>
      </c>
      <c r="L218" s="12" t="str">
        <f t="shared" si="46"/>
        <v>Peito</v>
      </c>
      <c r="M218" s="11">
        <f t="shared" si="46"/>
        <v>0</v>
      </c>
      <c r="N218" s="12" t="str">
        <f t="shared" si="46"/>
        <v>Bíceps</v>
      </c>
      <c r="O218" s="11">
        <f t="shared" si="46"/>
        <v>0</v>
      </c>
      <c r="P218" s="12" t="str">
        <f t="shared" si="46"/>
        <v>Tríceps</v>
      </c>
      <c r="Q218" s="11">
        <f t="shared" si="46"/>
        <v>0</v>
      </c>
      <c r="R218" s="11" t="str">
        <f t="shared" si="46"/>
        <v>AnteBraço</v>
      </c>
      <c r="S218" s="11">
        <f t="shared" si="46"/>
        <v>0</v>
      </c>
      <c r="T218" s="11" t="str">
        <f t="shared" si="46"/>
        <v xml:space="preserve">Glúteo </v>
      </c>
      <c r="U218" s="11">
        <f t="shared" si="46"/>
        <v>0</v>
      </c>
      <c r="V218" s="12" t="str">
        <f t="shared" si="46"/>
        <v xml:space="preserve">Abdutor </v>
      </c>
      <c r="W218" s="11">
        <f t="shared" si="46"/>
        <v>0</v>
      </c>
      <c r="X218" s="12" t="str">
        <f t="shared" si="46"/>
        <v xml:space="preserve">Adutor </v>
      </c>
      <c r="Y218" s="11">
        <f t="shared" si="46"/>
        <v>0</v>
      </c>
      <c r="Z218" s="12" t="str">
        <f t="shared" si="46"/>
        <v>Coxa (Ant)</v>
      </c>
      <c r="AA218" s="11">
        <f t="shared" si="46"/>
        <v>0</v>
      </c>
      <c r="AB218" s="12" t="str">
        <f t="shared" si="46"/>
        <v>Coxa (Pos)</v>
      </c>
      <c r="AC218" s="11">
        <f t="shared" si="46"/>
        <v>0</v>
      </c>
      <c r="AD218" s="12" t="str">
        <f t="shared" si="46"/>
        <v>Perna</v>
      </c>
      <c r="AE218" s="11">
        <f t="shared" si="46"/>
        <v>0</v>
      </c>
      <c r="AF218" s="12" t="str">
        <f t="shared" si="46"/>
        <v>Abdominal</v>
      </c>
      <c r="AG218" s="11">
        <f t="shared" si="46"/>
        <v>0</v>
      </c>
    </row>
    <row r="219" spans="1:33" x14ac:dyDescent="0.25">
      <c r="A219" s="344"/>
      <c r="B219" s="11">
        <f t="shared" si="44"/>
        <v>0</v>
      </c>
      <c r="C219" s="11" t="str">
        <f t="shared" si="45"/>
        <v xml:space="preserve"> </v>
      </c>
      <c r="D219" s="11" t="str">
        <f t="shared" si="46"/>
        <v xml:space="preserve">Trapézio </v>
      </c>
      <c r="E219" s="11">
        <f t="shared" si="46"/>
        <v>0</v>
      </c>
      <c r="F219" s="11" t="str">
        <f t="shared" si="46"/>
        <v>Ombro (Cla/Acr)</v>
      </c>
      <c r="G219" s="11">
        <f t="shared" si="46"/>
        <v>0</v>
      </c>
      <c r="H219" s="12" t="str">
        <f t="shared" si="46"/>
        <v>Ombro (Esp)</v>
      </c>
      <c r="I219" s="11">
        <f t="shared" si="46"/>
        <v>0</v>
      </c>
      <c r="J219" s="12" t="str">
        <f t="shared" si="46"/>
        <v>Costa</v>
      </c>
      <c r="K219" s="11">
        <f t="shared" si="46"/>
        <v>0</v>
      </c>
      <c r="L219" s="12" t="str">
        <f t="shared" si="46"/>
        <v>Peito</v>
      </c>
      <c r="M219" s="11">
        <f t="shared" si="46"/>
        <v>0</v>
      </c>
      <c r="N219" s="12" t="str">
        <f t="shared" si="46"/>
        <v>Bíceps</v>
      </c>
      <c r="O219" s="11">
        <f t="shared" si="46"/>
        <v>0</v>
      </c>
      <c r="P219" s="12" t="str">
        <f t="shared" si="46"/>
        <v>Tríceps</v>
      </c>
      <c r="Q219" s="11">
        <f t="shared" si="46"/>
        <v>0</v>
      </c>
      <c r="R219" s="11" t="str">
        <f t="shared" si="46"/>
        <v>AnteBraço</v>
      </c>
      <c r="S219" s="11">
        <f t="shared" si="46"/>
        <v>0</v>
      </c>
      <c r="T219" s="11" t="str">
        <f t="shared" si="46"/>
        <v xml:space="preserve">Glúteo </v>
      </c>
      <c r="U219" s="11">
        <f t="shared" si="46"/>
        <v>0</v>
      </c>
      <c r="V219" s="12" t="str">
        <f t="shared" si="46"/>
        <v xml:space="preserve">Abdutor </v>
      </c>
      <c r="W219" s="11">
        <f t="shared" si="46"/>
        <v>0</v>
      </c>
      <c r="X219" s="12" t="str">
        <f t="shared" si="46"/>
        <v xml:space="preserve">Adutor </v>
      </c>
      <c r="Y219" s="11">
        <f t="shared" si="46"/>
        <v>0</v>
      </c>
      <c r="Z219" s="12" t="str">
        <f t="shared" si="46"/>
        <v>Coxa (Ant)</v>
      </c>
      <c r="AA219" s="11">
        <f t="shared" si="46"/>
        <v>0</v>
      </c>
      <c r="AB219" s="12" t="str">
        <f t="shared" si="46"/>
        <v>Coxa (Pos)</v>
      </c>
      <c r="AC219" s="11">
        <f t="shared" si="46"/>
        <v>0</v>
      </c>
      <c r="AD219" s="12" t="str">
        <f t="shared" si="46"/>
        <v>Perna</v>
      </c>
      <c r="AE219" s="11">
        <f t="shared" si="46"/>
        <v>0</v>
      </c>
      <c r="AF219" s="12" t="str">
        <f t="shared" si="46"/>
        <v>Abdominal</v>
      </c>
      <c r="AG219" s="11">
        <f t="shared" si="46"/>
        <v>0</v>
      </c>
    </row>
    <row r="220" spans="1:33" x14ac:dyDescent="0.25">
      <c r="A220" s="344"/>
      <c r="B220" s="11">
        <f t="shared" si="44"/>
        <v>0</v>
      </c>
      <c r="C220" s="11" t="str">
        <f t="shared" si="45"/>
        <v xml:space="preserve"> </v>
      </c>
      <c r="D220" s="11" t="str">
        <f t="shared" si="46"/>
        <v xml:space="preserve">Trapézio </v>
      </c>
      <c r="E220" s="11">
        <f t="shared" si="46"/>
        <v>0</v>
      </c>
      <c r="F220" s="11" t="str">
        <f t="shared" si="46"/>
        <v>Ombro (Cla/Acr)</v>
      </c>
      <c r="G220" s="11">
        <f t="shared" si="46"/>
        <v>0</v>
      </c>
      <c r="H220" s="12" t="str">
        <f t="shared" si="46"/>
        <v>Ombro (Esp)</v>
      </c>
      <c r="I220" s="11">
        <f t="shared" si="46"/>
        <v>0</v>
      </c>
      <c r="J220" s="12" t="str">
        <f t="shared" si="46"/>
        <v>Costa</v>
      </c>
      <c r="K220" s="11">
        <f t="shared" si="46"/>
        <v>0</v>
      </c>
      <c r="L220" s="12" t="str">
        <f t="shared" si="46"/>
        <v>Peito</v>
      </c>
      <c r="M220" s="11">
        <f t="shared" si="46"/>
        <v>0</v>
      </c>
      <c r="N220" s="12" t="str">
        <f t="shared" si="46"/>
        <v>Bíceps</v>
      </c>
      <c r="O220" s="11">
        <f t="shared" si="46"/>
        <v>0</v>
      </c>
      <c r="P220" s="12" t="str">
        <f t="shared" si="46"/>
        <v>Tríceps</v>
      </c>
      <c r="Q220" s="11">
        <f t="shared" si="46"/>
        <v>0</v>
      </c>
      <c r="R220" s="11" t="str">
        <f t="shared" si="46"/>
        <v>AnteBraço</v>
      </c>
      <c r="S220" s="11">
        <f t="shared" si="46"/>
        <v>0</v>
      </c>
      <c r="T220" s="11" t="str">
        <f t="shared" si="46"/>
        <v xml:space="preserve">Glúteo </v>
      </c>
      <c r="U220" s="11">
        <f t="shared" si="46"/>
        <v>0</v>
      </c>
      <c r="V220" s="12" t="str">
        <f t="shared" si="46"/>
        <v xml:space="preserve">Abdutor </v>
      </c>
      <c r="W220" s="11">
        <f t="shared" si="46"/>
        <v>0</v>
      </c>
      <c r="X220" s="12" t="str">
        <f t="shared" si="46"/>
        <v xml:space="preserve">Adutor </v>
      </c>
      <c r="Y220" s="11">
        <f t="shared" si="46"/>
        <v>0</v>
      </c>
      <c r="Z220" s="12" t="str">
        <f t="shared" si="46"/>
        <v>Coxa (Ant)</v>
      </c>
      <c r="AA220" s="11">
        <f t="shared" si="46"/>
        <v>0</v>
      </c>
      <c r="AB220" s="12" t="str">
        <f t="shared" si="46"/>
        <v>Coxa (Pos)</v>
      </c>
      <c r="AC220" s="11">
        <f t="shared" si="46"/>
        <v>0</v>
      </c>
      <c r="AD220" s="12" t="str">
        <f t="shared" si="46"/>
        <v>Perna</v>
      </c>
      <c r="AE220" s="11">
        <f t="shared" si="46"/>
        <v>0</v>
      </c>
      <c r="AF220" s="12" t="str">
        <f t="shared" si="46"/>
        <v>Abdominal</v>
      </c>
      <c r="AG220" s="11">
        <f t="shared" si="46"/>
        <v>0</v>
      </c>
    </row>
    <row r="221" spans="1:3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</row>
    <row r="222" spans="1:33" x14ac:dyDescent="0.25">
      <c r="A222" s="11" t="s">
        <v>40</v>
      </c>
      <c r="B222" s="11" t="s">
        <v>41</v>
      </c>
      <c r="C222" s="11"/>
      <c r="D222" s="341" t="str">
        <f>D202</f>
        <v xml:space="preserve">Trapézio </v>
      </c>
      <c r="E222" s="341"/>
      <c r="F222" s="341" t="str">
        <f>F202</f>
        <v>Ombro (Cla/Acr)</v>
      </c>
      <c r="G222" s="341"/>
      <c r="H222" s="341" t="str">
        <f>H202</f>
        <v>Ombro (Esp)</v>
      </c>
      <c r="I222" s="341"/>
      <c r="J222" s="341" t="str">
        <f>J202</f>
        <v>Costa</v>
      </c>
      <c r="K222" s="341"/>
      <c r="L222" s="341" t="str">
        <f>L202</f>
        <v>Peito</v>
      </c>
      <c r="M222" s="341"/>
      <c r="N222" s="341" t="str">
        <f>N202</f>
        <v>Bíceps</v>
      </c>
      <c r="O222" s="341"/>
      <c r="P222" s="341" t="str">
        <f>P202</f>
        <v>Tríceps</v>
      </c>
      <c r="Q222" s="341"/>
      <c r="R222" s="341" t="str">
        <f>R202</f>
        <v>AnteBraço</v>
      </c>
      <c r="S222" s="341"/>
      <c r="T222" s="341" t="str">
        <f>T202</f>
        <v xml:space="preserve">Glúteo </v>
      </c>
      <c r="U222" s="341"/>
      <c r="V222" s="341" t="str">
        <f>V202</f>
        <v xml:space="preserve">Abdutor </v>
      </c>
      <c r="W222" s="341"/>
      <c r="X222" s="341" t="str">
        <f>X202</f>
        <v xml:space="preserve">Adutor </v>
      </c>
      <c r="Y222" s="341"/>
      <c r="Z222" s="341" t="str">
        <f>Z202</f>
        <v>Coxa (Ant)</v>
      </c>
      <c r="AA222" s="341"/>
      <c r="AB222" s="341" t="str">
        <f>AB202</f>
        <v>Coxa (Pos)</v>
      </c>
      <c r="AC222" s="341"/>
      <c r="AD222" s="341" t="str">
        <f>AD202</f>
        <v>Perna</v>
      </c>
      <c r="AE222" s="341"/>
      <c r="AF222" s="341" t="str">
        <f>AF202</f>
        <v>Abdominal</v>
      </c>
      <c r="AG222" s="341"/>
    </row>
    <row r="223" spans="1:33" x14ac:dyDescent="0.25">
      <c r="A223" s="11"/>
      <c r="B223" s="343">
        <f>Planilha!D266</f>
        <v>0</v>
      </c>
      <c r="C223" s="343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</row>
    <row r="224" spans="1:33" x14ac:dyDescent="0.25">
      <c r="A224" s="344">
        <v>12</v>
      </c>
      <c r="B224" s="11">
        <f>B223</f>
        <v>0</v>
      </c>
      <c r="C224" s="11" t="str">
        <f>IF(AND(B224=D224),E224,IF(AND(B224=F224),G224,IF(AND(B224=H224),I224,IF(AND(B224=J224),K224,IF(AND(B224=L224),M224,IF(AND(B224=N224),O224,IF(AND(B224=P224),Q224,IF(AND(B224=R224),S224,IF(AND(B224=T224),U224,IF(AND(B224=V224),W224,IF(AND(B224=X224),Y224,IF(AND(B224=Z224),AA224,IF(AND(B224=AB224),AC224,IF(AND(B224=AD224),AE224,IF(AND(B224=AF224),AG224," ")))))))))))))))</f>
        <v xml:space="preserve"> </v>
      </c>
      <c r="D224" s="11" t="str">
        <f t="shared" ref="D224:AG232" si="47">D204</f>
        <v xml:space="preserve">Trapézio </v>
      </c>
      <c r="E224" s="11" t="str">
        <f t="shared" si="47"/>
        <v>Elevação de ombros</v>
      </c>
      <c r="F224" s="11" t="str">
        <f t="shared" si="47"/>
        <v>Ombro (Cla/Acr)</v>
      </c>
      <c r="G224" s="11" t="str">
        <f t="shared" si="47"/>
        <v>Desenvolvimento</v>
      </c>
      <c r="H224" s="12" t="str">
        <f t="shared" si="47"/>
        <v>Ombro (Esp)</v>
      </c>
      <c r="I224" s="11" t="str">
        <f t="shared" si="47"/>
        <v>Voador inv.</v>
      </c>
      <c r="J224" s="12" t="str">
        <f t="shared" si="47"/>
        <v>Costa</v>
      </c>
      <c r="K224" s="11" t="str">
        <f t="shared" si="47"/>
        <v>Puxada à frente</v>
      </c>
      <c r="L224" s="12" t="str">
        <f t="shared" si="47"/>
        <v>Peito</v>
      </c>
      <c r="M224" s="11" t="str">
        <f t="shared" si="47"/>
        <v>Supino</v>
      </c>
      <c r="N224" s="12" t="str">
        <f t="shared" si="47"/>
        <v>Bíceps</v>
      </c>
      <c r="O224" s="11" t="str">
        <f t="shared" si="47"/>
        <v>Rosca direta</v>
      </c>
      <c r="P224" s="12" t="str">
        <f t="shared" si="47"/>
        <v>Tríceps</v>
      </c>
      <c r="Q224" s="11" t="str">
        <f t="shared" si="47"/>
        <v>Rosca testa</v>
      </c>
      <c r="R224" s="11" t="str">
        <f t="shared" si="47"/>
        <v>AnteBraço</v>
      </c>
      <c r="S224" s="11" t="str">
        <f t="shared" si="47"/>
        <v>Rosca punho</v>
      </c>
      <c r="T224" s="11" t="str">
        <f t="shared" si="47"/>
        <v xml:space="preserve">Glúteo </v>
      </c>
      <c r="U224" s="11" t="str">
        <f t="shared" si="47"/>
        <v>Glúteo em pé</v>
      </c>
      <c r="V224" s="12" t="str">
        <f t="shared" si="47"/>
        <v xml:space="preserve">Abdutor </v>
      </c>
      <c r="W224" s="11" t="str">
        <f t="shared" si="47"/>
        <v>Abdutor maq.</v>
      </c>
      <c r="X224" s="12" t="str">
        <f t="shared" si="47"/>
        <v xml:space="preserve">Adutor </v>
      </c>
      <c r="Y224" s="11" t="str">
        <f t="shared" si="47"/>
        <v>Adutor maq</v>
      </c>
      <c r="Z224" s="12" t="str">
        <f t="shared" si="47"/>
        <v>Coxa (Ant)</v>
      </c>
      <c r="AA224" s="11" t="str">
        <f t="shared" si="47"/>
        <v>Agachamento</v>
      </c>
      <c r="AB224" s="12" t="str">
        <f t="shared" si="47"/>
        <v>Coxa (Pos)</v>
      </c>
      <c r="AC224" s="11" t="str">
        <f t="shared" si="47"/>
        <v>Stiff</v>
      </c>
      <c r="AD224" s="12" t="str">
        <f t="shared" si="47"/>
        <v>Perna</v>
      </c>
      <c r="AE224" s="11" t="str">
        <f t="shared" si="47"/>
        <v>Gêmeos em pé</v>
      </c>
      <c r="AF224" s="12" t="str">
        <f t="shared" si="47"/>
        <v>Abdominal</v>
      </c>
      <c r="AG224" s="11" t="str">
        <f t="shared" si="47"/>
        <v>Elevação de pernas</v>
      </c>
    </row>
    <row r="225" spans="1:33" x14ac:dyDescent="0.25">
      <c r="A225" s="344"/>
      <c r="B225" s="11">
        <f t="shared" ref="B225:B240" si="48">B224</f>
        <v>0</v>
      </c>
      <c r="C225" s="11" t="str">
        <f t="shared" ref="C225:C240" si="49">IF(AND(B225=D225),E225,IF(AND(B225=F225),G225,IF(AND(B225=H225),I225,IF(AND(B225=J225),K225,IF(AND(B225=L225),M225,IF(AND(B225=N225),O225,IF(AND(B225=P225),Q225,IF(AND(B225=R225),S225,IF(AND(B225=T225),U225,IF(AND(B225=V225),W225,IF(AND(B225=X225),Y225,IF(AND(B225=Z225),AA225,IF(AND(B225=AB225),AC225,IF(AND(B225=AD225),AE225,IF(AND(B225=AF225),AG225," ")))))))))))))))</f>
        <v xml:space="preserve"> </v>
      </c>
      <c r="D225" s="11" t="str">
        <f t="shared" si="47"/>
        <v xml:space="preserve">Trapézio </v>
      </c>
      <c r="E225" s="11" t="str">
        <f t="shared" si="47"/>
        <v>Remada alta</v>
      </c>
      <c r="F225" s="11" t="str">
        <f t="shared" si="47"/>
        <v>Ombro (Cla/Acr)</v>
      </c>
      <c r="G225" s="11" t="str">
        <f t="shared" si="47"/>
        <v>Levantamento lateral</v>
      </c>
      <c r="H225" s="12" t="str">
        <f t="shared" si="47"/>
        <v>Ombro (Esp)</v>
      </c>
      <c r="I225" s="11" t="str">
        <f t="shared" si="47"/>
        <v>Crucifixo inv.</v>
      </c>
      <c r="J225" s="12" t="str">
        <f t="shared" si="47"/>
        <v>Costa</v>
      </c>
      <c r="K225" s="11" t="str">
        <f t="shared" si="47"/>
        <v>Remada sentada</v>
      </c>
      <c r="L225" s="12" t="str">
        <f t="shared" si="47"/>
        <v>Peito</v>
      </c>
      <c r="M225" s="11" t="str">
        <f t="shared" si="47"/>
        <v>Supino inclinado</v>
      </c>
      <c r="N225" s="12" t="str">
        <f t="shared" si="47"/>
        <v>Bíceps</v>
      </c>
      <c r="O225" s="11" t="str">
        <f t="shared" si="47"/>
        <v>Rosca alternada</v>
      </c>
      <c r="P225" s="12" t="str">
        <f t="shared" si="47"/>
        <v>Tríceps</v>
      </c>
      <c r="Q225" s="11" t="str">
        <f t="shared" si="47"/>
        <v>Rosca francesa</v>
      </c>
      <c r="R225" s="11" t="str">
        <f t="shared" si="47"/>
        <v>AnteBraço</v>
      </c>
      <c r="S225" s="11" t="str">
        <f t="shared" si="47"/>
        <v>Rosca punho inv.</v>
      </c>
      <c r="T225" s="11" t="str">
        <f t="shared" si="47"/>
        <v xml:space="preserve">Glúteo </v>
      </c>
      <c r="U225" s="11" t="str">
        <f t="shared" si="47"/>
        <v>Glúteo 4 apoios</v>
      </c>
      <c r="V225" s="12" t="str">
        <f t="shared" si="47"/>
        <v xml:space="preserve">Abdutor </v>
      </c>
      <c r="W225" s="11" t="str">
        <f t="shared" si="47"/>
        <v>Abdutor apo.</v>
      </c>
      <c r="X225" s="12" t="str">
        <f t="shared" si="47"/>
        <v xml:space="preserve">Adutor </v>
      </c>
      <c r="Y225" s="11" t="str">
        <f t="shared" si="47"/>
        <v>Adutor apo.</v>
      </c>
      <c r="Z225" s="12" t="str">
        <f t="shared" si="47"/>
        <v>Coxa (Ant)</v>
      </c>
      <c r="AA225" s="11" t="str">
        <f t="shared" si="47"/>
        <v>Agachamento hack</v>
      </c>
      <c r="AB225" s="12" t="str">
        <f t="shared" si="47"/>
        <v>Coxa (Pos)</v>
      </c>
      <c r="AC225" s="11" t="str">
        <f t="shared" si="47"/>
        <v>Flexão de perna</v>
      </c>
      <c r="AD225" s="12" t="str">
        <f t="shared" si="47"/>
        <v>Perna</v>
      </c>
      <c r="AE225" s="11" t="str">
        <f t="shared" si="47"/>
        <v>Gêmeos sentado</v>
      </c>
      <c r="AF225" s="12" t="str">
        <f t="shared" si="47"/>
        <v>Abdominal</v>
      </c>
      <c r="AG225" s="11" t="str">
        <f t="shared" si="47"/>
        <v>Supra-abdominal</v>
      </c>
    </row>
    <row r="226" spans="1:33" x14ac:dyDescent="0.25">
      <c r="A226" s="344"/>
      <c r="B226" s="11">
        <f t="shared" si="48"/>
        <v>0</v>
      </c>
      <c r="C226" s="11" t="str">
        <f t="shared" si="49"/>
        <v xml:space="preserve"> </v>
      </c>
      <c r="D226" s="11" t="str">
        <f t="shared" si="47"/>
        <v xml:space="preserve">Trapézio </v>
      </c>
      <c r="E226" s="11">
        <f t="shared" si="47"/>
        <v>0</v>
      </c>
      <c r="F226" s="11" t="str">
        <f t="shared" si="47"/>
        <v>Ombro (Cla/Acr)</v>
      </c>
      <c r="G226" s="11" t="str">
        <f t="shared" si="47"/>
        <v>Elevação frontal</v>
      </c>
      <c r="H226" s="12" t="str">
        <f t="shared" si="47"/>
        <v>Ombro (Esp)</v>
      </c>
      <c r="I226" s="11">
        <f t="shared" si="47"/>
        <v>0</v>
      </c>
      <c r="J226" s="12" t="str">
        <f t="shared" si="47"/>
        <v>Costa</v>
      </c>
      <c r="K226" s="11" t="str">
        <f t="shared" si="47"/>
        <v>Remada unilteral</v>
      </c>
      <c r="L226" s="12" t="str">
        <f t="shared" si="47"/>
        <v>Peito</v>
      </c>
      <c r="M226" s="11" t="str">
        <f t="shared" si="47"/>
        <v>Supino declinado</v>
      </c>
      <c r="N226" s="12" t="str">
        <f t="shared" si="47"/>
        <v>Bíceps</v>
      </c>
      <c r="O226" s="11" t="str">
        <f t="shared" si="47"/>
        <v>Rosca concentrada</v>
      </c>
      <c r="P226" s="12" t="str">
        <f t="shared" si="47"/>
        <v>Tríceps</v>
      </c>
      <c r="Q226" s="11" t="str">
        <f t="shared" si="47"/>
        <v>Extensão de cotovelo (cabo)</v>
      </c>
      <c r="R226" s="11" t="str">
        <f t="shared" si="47"/>
        <v>AnteBraço</v>
      </c>
      <c r="S226" s="11" t="str">
        <f t="shared" si="47"/>
        <v>Rosca direta peg. pro.</v>
      </c>
      <c r="T226" s="11" t="str">
        <f t="shared" si="47"/>
        <v xml:space="preserve">Glúteo </v>
      </c>
      <c r="U226" s="11">
        <f t="shared" si="47"/>
        <v>0</v>
      </c>
      <c r="V226" s="12" t="str">
        <f t="shared" si="47"/>
        <v xml:space="preserve">Abdutor </v>
      </c>
      <c r="W226" s="11" t="str">
        <f t="shared" si="47"/>
        <v>Abdutor cabo</v>
      </c>
      <c r="X226" s="12" t="str">
        <f t="shared" si="47"/>
        <v xml:space="preserve">Adutor </v>
      </c>
      <c r="Y226" s="11" t="str">
        <f t="shared" si="47"/>
        <v>Adutor cabo</v>
      </c>
      <c r="Z226" s="12" t="str">
        <f t="shared" si="47"/>
        <v>Coxa (Ant)</v>
      </c>
      <c r="AA226" s="11" t="str">
        <f t="shared" si="47"/>
        <v>Extensão de perna</v>
      </c>
      <c r="AB226" s="12" t="str">
        <f t="shared" si="47"/>
        <v>Coxa (Pos)</v>
      </c>
      <c r="AC226" s="11" t="str">
        <f t="shared" si="47"/>
        <v>Flexora em pé</v>
      </c>
      <c r="AD226" s="12" t="str">
        <f t="shared" si="47"/>
        <v>Perna</v>
      </c>
      <c r="AE226" s="11" t="str">
        <f t="shared" si="47"/>
        <v>Burrinho maq.</v>
      </c>
      <c r="AF226" s="12" t="str">
        <f t="shared" si="47"/>
        <v>Abdominal</v>
      </c>
      <c r="AG226" s="11" t="str">
        <f t="shared" si="47"/>
        <v>Flexão lateral</v>
      </c>
    </row>
    <row r="227" spans="1:33" x14ac:dyDescent="0.25">
      <c r="A227" s="344"/>
      <c r="B227" s="11">
        <f t="shared" si="48"/>
        <v>0</v>
      </c>
      <c r="C227" s="11" t="str">
        <f t="shared" si="49"/>
        <v xml:space="preserve"> </v>
      </c>
      <c r="D227" s="11" t="str">
        <f t="shared" si="47"/>
        <v xml:space="preserve">Trapézio </v>
      </c>
      <c r="E227" s="11">
        <f t="shared" si="47"/>
        <v>0</v>
      </c>
      <c r="F227" s="11" t="str">
        <f t="shared" si="47"/>
        <v>Ombro (Cla/Acr)</v>
      </c>
      <c r="G227" s="11">
        <f t="shared" si="47"/>
        <v>0</v>
      </c>
      <c r="H227" s="12" t="str">
        <f t="shared" si="47"/>
        <v>Ombro (Esp)</v>
      </c>
      <c r="I227" s="11">
        <f t="shared" si="47"/>
        <v>0</v>
      </c>
      <c r="J227" s="12" t="str">
        <f t="shared" si="47"/>
        <v>Costa</v>
      </c>
      <c r="K227" s="11" t="str">
        <f t="shared" si="47"/>
        <v>Remada curvada</v>
      </c>
      <c r="L227" s="12" t="str">
        <f t="shared" si="47"/>
        <v>Peito</v>
      </c>
      <c r="M227" s="11" t="str">
        <f t="shared" si="47"/>
        <v>Crucifixo</v>
      </c>
      <c r="N227" s="12" t="str">
        <f t="shared" si="47"/>
        <v>Bíceps</v>
      </c>
      <c r="O227" s="11" t="str">
        <f t="shared" si="47"/>
        <v>Rosca scott</v>
      </c>
      <c r="P227" s="12" t="str">
        <f t="shared" si="47"/>
        <v>Tríceps</v>
      </c>
      <c r="Q227" s="11">
        <f t="shared" si="47"/>
        <v>0</v>
      </c>
      <c r="R227" s="11" t="str">
        <f t="shared" si="47"/>
        <v>AnteBraço</v>
      </c>
      <c r="S227" s="11" t="str">
        <f t="shared" si="47"/>
        <v>Extensão de cotovelo</v>
      </c>
      <c r="T227" s="11" t="str">
        <f t="shared" si="47"/>
        <v xml:space="preserve">Glúteo </v>
      </c>
      <c r="U227" s="11">
        <f t="shared" si="47"/>
        <v>0</v>
      </c>
      <c r="V227" s="12" t="str">
        <f t="shared" si="47"/>
        <v xml:space="preserve">Abdutor </v>
      </c>
      <c r="W227" s="11">
        <f t="shared" si="47"/>
        <v>0</v>
      </c>
      <c r="X227" s="12" t="str">
        <f t="shared" si="47"/>
        <v xml:space="preserve">Adutor </v>
      </c>
      <c r="Y227" s="11">
        <f t="shared" si="47"/>
        <v>0</v>
      </c>
      <c r="Z227" s="12" t="str">
        <f t="shared" si="47"/>
        <v>Coxa (Ant)</v>
      </c>
      <c r="AA227" s="11" t="str">
        <f t="shared" si="47"/>
        <v>Leg press</v>
      </c>
      <c r="AB227" s="12" t="str">
        <f t="shared" si="47"/>
        <v>Coxa (Pos)</v>
      </c>
      <c r="AC227" s="11" t="str">
        <f t="shared" si="47"/>
        <v>Flexora sentado</v>
      </c>
      <c r="AD227" s="12" t="str">
        <f t="shared" si="47"/>
        <v>Perna</v>
      </c>
      <c r="AE227" s="11" t="str">
        <f t="shared" si="47"/>
        <v>Tibial</v>
      </c>
      <c r="AF227" s="12" t="str">
        <f t="shared" si="47"/>
        <v>Abdominal</v>
      </c>
      <c r="AG227" s="11">
        <f t="shared" si="47"/>
        <v>0</v>
      </c>
    </row>
    <row r="228" spans="1:33" x14ac:dyDescent="0.25">
      <c r="A228" s="344"/>
      <c r="B228" s="11">
        <f t="shared" si="48"/>
        <v>0</v>
      </c>
      <c r="C228" s="11" t="str">
        <f t="shared" si="49"/>
        <v xml:space="preserve"> </v>
      </c>
      <c r="D228" s="11" t="str">
        <f t="shared" si="47"/>
        <v xml:space="preserve">Trapézio </v>
      </c>
      <c r="E228" s="11">
        <f t="shared" si="47"/>
        <v>0</v>
      </c>
      <c r="F228" s="11" t="str">
        <f t="shared" si="47"/>
        <v>Ombro (Cla/Acr)</v>
      </c>
      <c r="G228" s="11">
        <f t="shared" si="47"/>
        <v>0</v>
      </c>
      <c r="H228" s="12" t="str">
        <f t="shared" si="47"/>
        <v>Ombro (Esp)</v>
      </c>
      <c r="I228" s="11">
        <f t="shared" si="47"/>
        <v>0</v>
      </c>
      <c r="J228" s="12" t="str">
        <f t="shared" si="47"/>
        <v>Costa</v>
      </c>
      <c r="K228" s="11" t="str">
        <f t="shared" si="47"/>
        <v>Levantamento terra</v>
      </c>
      <c r="L228" s="12" t="str">
        <f t="shared" si="47"/>
        <v>Peito</v>
      </c>
      <c r="M228" s="11" t="str">
        <f t="shared" si="47"/>
        <v>Cross over</v>
      </c>
      <c r="N228" s="12" t="str">
        <f t="shared" si="47"/>
        <v>Bíceps</v>
      </c>
      <c r="O228" s="11">
        <f t="shared" si="47"/>
        <v>0</v>
      </c>
      <c r="P228" s="12" t="str">
        <f t="shared" si="47"/>
        <v>Tríceps</v>
      </c>
      <c r="Q228" s="11">
        <f t="shared" si="47"/>
        <v>0</v>
      </c>
      <c r="R228" s="11" t="str">
        <f t="shared" si="47"/>
        <v>AnteBraço</v>
      </c>
      <c r="S228" s="11" t="str">
        <f t="shared" si="47"/>
        <v>Extensão cot. uni.</v>
      </c>
      <c r="T228" s="11" t="str">
        <f t="shared" si="47"/>
        <v xml:space="preserve">Glúteo </v>
      </c>
      <c r="U228" s="11">
        <f t="shared" si="47"/>
        <v>0</v>
      </c>
      <c r="V228" s="12" t="str">
        <f t="shared" si="47"/>
        <v xml:space="preserve">Abdutor </v>
      </c>
      <c r="W228" s="11">
        <f t="shared" si="47"/>
        <v>0</v>
      </c>
      <c r="X228" s="12" t="str">
        <f t="shared" si="47"/>
        <v xml:space="preserve">Adutor </v>
      </c>
      <c r="Y228" s="11">
        <f t="shared" si="47"/>
        <v>0</v>
      </c>
      <c r="Z228" s="12" t="str">
        <f t="shared" si="47"/>
        <v>Coxa (Ant)</v>
      </c>
      <c r="AA228" s="11" t="str">
        <f t="shared" si="47"/>
        <v>Avanço</v>
      </c>
      <c r="AB228" s="12" t="str">
        <f t="shared" si="47"/>
        <v>Coxa (Pos)</v>
      </c>
      <c r="AC228" s="11">
        <f t="shared" si="47"/>
        <v>0</v>
      </c>
      <c r="AD228" s="12" t="str">
        <f t="shared" si="47"/>
        <v>Perna</v>
      </c>
      <c r="AE228" s="11">
        <f t="shared" si="47"/>
        <v>0</v>
      </c>
      <c r="AF228" s="12" t="str">
        <f t="shared" si="47"/>
        <v>Abdominal</v>
      </c>
      <c r="AG228" s="11">
        <f t="shared" si="47"/>
        <v>0</v>
      </c>
    </row>
    <row r="229" spans="1:33" x14ac:dyDescent="0.25">
      <c r="A229" s="344"/>
      <c r="B229" s="11">
        <f t="shared" si="48"/>
        <v>0</v>
      </c>
      <c r="C229" s="11" t="str">
        <f t="shared" si="49"/>
        <v xml:space="preserve"> </v>
      </c>
      <c r="D229" s="11" t="str">
        <f t="shared" si="47"/>
        <v xml:space="preserve">Trapézio </v>
      </c>
      <c r="E229" s="11">
        <f t="shared" si="47"/>
        <v>0</v>
      </c>
      <c r="F229" s="11" t="str">
        <f t="shared" si="47"/>
        <v>Ombro (Cla/Acr)</v>
      </c>
      <c r="G229" s="11">
        <f t="shared" si="47"/>
        <v>0</v>
      </c>
      <c r="H229" s="12" t="str">
        <f t="shared" si="47"/>
        <v>Ombro (Esp)</v>
      </c>
      <c r="I229" s="11">
        <f t="shared" si="47"/>
        <v>0</v>
      </c>
      <c r="J229" s="12" t="str">
        <f t="shared" si="47"/>
        <v>Costa</v>
      </c>
      <c r="K229" s="11" t="str">
        <f t="shared" si="47"/>
        <v>Hiperextensão</v>
      </c>
      <c r="L229" s="12" t="str">
        <f t="shared" si="47"/>
        <v>Peito</v>
      </c>
      <c r="M229" s="11" t="str">
        <f t="shared" si="47"/>
        <v>Voador</v>
      </c>
      <c r="N229" s="12" t="str">
        <f t="shared" si="47"/>
        <v>Bíceps</v>
      </c>
      <c r="O229" s="11">
        <f t="shared" si="47"/>
        <v>0</v>
      </c>
      <c r="P229" s="12" t="str">
        <f t="shared" si="47"/>
        <v>Tríceps</v>
      </c>
      <c r="Q229" s="11">
        <f t="shared" si="47"/>
        <v>0</v>
      </c>
      <c r="R229" s="11" t="str">
        <f t="shared" si="47"/>
        <v>AnteBraço</v>
      </c>
      <c r="S229" s="11" t="str">
        <f t="shared" si="47"/>
        <v>Tríceps uni. Curvado</v>
      </c>
      <c r="T229" s="11" t="str">
        <f t="shared" si="47"/>
        <v xml:space="preserve">Glúteo </v>
      </c>
      <c r="U229" s="11">
        <f t="shared" si="47"/>
        <v>0</v>
      </c>
      <c r="V229" s="12" t="str">
        <f t="shared" si="47"/>
        <v xml:space="preserve">Abdutor </v>
      </c>
      <c r="W229" s="11">
        <f t="shared" si="47"/>
        <v>0</v>
      </c>
      <c r="X229" s="12" t="str">
        <f t="shared" si="47"/>
        <v xml:space="preserve">Adutor </v>
      </c>
      <c r="Y229" s="11">
        <f t="shared" si="47"/>
        <v>0</v>
      </c>
      <c r="Z229" s="12" t="str">
        <f t="shared" si="47"/>
        <v>Coxa (Ant)</v>
      </c>
      <c r="AA229" s="11">
        <f t="shared" si="47"/>
        <v>0</v>
      </c>
      <c r="AB229" s="12" t="str">
        <f t="shared" si="47"/>
        <v>Coxa (Pos)</v>
      </c>
      <c r="AC229" s="11">
        <f t="shared" si="47"/>
        <v>0</v>
      </c>
      <c r="AD229" s="12" t="str">
        <f t="shared" si="47"/>
        <v>Perna</v>
      </c>
      <c r="AE229" s="11">
        <f t="shared" si="47"/>
        <v>0</v>
      </c>
      <c r="AF229" s="12" t="str">
        <f t="shared" si="47"/>
        <v>Abdominal</v>
      </c>
      <c r="AG229" s="11">
        <f t="shared" si="47"/>
        <v>0</v>
      </c>
    </row>
    <row r="230" spans="1:33" x14ac:dyDescent="0.25">
      <c r="A230" s="344"/>
      <c r="B230" s="11">
        <f t="shared" si="48"/>
        <v>0</v>
      </c>
      <c r="C230" s="11" t="str">
        <f t="shared" si="49"/>
        <v xml:space="preserve"> </v>
      </c>
      <c r="D230" s="11" t="str">
        <f t="shared" si="47"/>
        <v xml:space="preserve">Trapézio </v>
      </c>
      <c r="E230" s="11">
        <f t="shared" si="47"/>
        <v>0</v>
      </c>
      <c r="F230" s="11" t="str">
        <f t="shared" si="47"/>
        <v>Ombro (Cla/Acr)</v>
      </c>
      <c r="G230" s="11">
        <f t="shared" si="47"/>
        <v>0</v>
      </c>
      <c r="H230" s="12" t="str">
        <f t="shared" si="47"/>
        <v>Ombro (Esp)</v>
      </c>
      <c r="I230" s="11">
        <f t="shared" si="47"/>
        <v>0</v>
      </c>
      <c r="J230" s="12" t="str">
        <f t="shared" si="47"/>
        <v>Costa</v>
      </c>
      <c r="K230" s="11">
        <f t="shared" si="47"/>
        <v>0</v>
      </c>
      <c r="L230" s="12" t="str">
        <f t="shared" si="47"/>
        <v>Peito</v>
      </c>
      <c r="M230" s="11" t="str">
        <f t="shared" si="47"/>
        <v>Paralelas</v>
      </c>
      <c r="N230" s="12" t="str">
        <f t="shared" si="47"/>
        <v>Bíceps</v>
      </c>
      <c r="O230" s="11">
        <f t="shared" si="47"/>
        <v>0</v>
      </c>
      <c r="P230" s="12" t="str">
        <f t="shared" si="47"/>
        <v>Tríceps</v>
      </c>
      <c r="Q230" s="11">
        <f t="shared" si="47"/>
        <v>0</v>
      </c>
      <c r="R230" s="11" t="str">
        <f t="shared" si="47"/>
        <v>AnteBraço</v>
      </c>
      <c r="S230" s="11">
        <f t="shared" si="47"/>
        <v>0</v>
      </c>
      <c r="T230" s="11" t="str">
        <f t="shared" si="47"/>
        <v xml:space="preserve">Glúteo </v>
      </c>
      <c r="U230" s="11">
        <f t="shared" si="47"/>
        <v>0</v>
      </c>
      <c r="V230" s="12" t="str">
        <f t="shared" si="47"/>
        <v xml:space="preserve">Abdutor </v>
      </c>
      <c r="W230" s="11">
        <f t="shared" si="47"/>
        <v>0</v>
      </c>
      <c r="X230" s="12" t="str">
        <f t="shared" si="47"/>
        <v xml:space="preserve">Adutor </v>
      </c>
      <c r="Y230" s="11">
        <f t="shared" si="47"/>
        <v>0</v>
      </c>
      <c r="Z230" s="12" t="str">
        <f t="shared" si="47"/>
        <v>Coxa (Ant)</v>
      </c>
      <c r="AA230" s="11">
        <f t="shared" si="47"/>
        <v>0</v>
      </c>
      <c r="AB230" s="12" t="str">
        <f t="shared" si="47"/>
        <v>Coxa (Pos)</v>
      </c>
      <c r="AC230" s="11">
        <f t="shared" si="47"/>
        <v>0</v>
      </c>
      <c r="AD230" s="12" t="str">
        <f t="shared" si="47"/>
        <v>Perna</v>
      </c>
      <c r="AE230" s="11">
        <f t="shared" si="47"/>
        <v>0</v>
      </c>
      <c r="AF230" s="12" t="str">
        <f t="shared" si="47"/>
        <v>Abdominal</v>
      </c>
      <c r="AG230" s="11">
        <f t="shared" si="47"/>
        <v>0</v>
      </c>
    </row>
    <row r="231" spans="1:33" x14ac:dyDescent="0.25">
      <c r="A231" s="344"/>
      <c r="B231" s="11">
        <f t="shared" si="48"/>
        <v>0</v>
      </c>
      <c r="C231" s="11" t="str">
        <f t="shared" si="49"/>
        <v xml:space="preserve"> </v>
      </c>
      <c r="D231" s="11" t="str">
        <f t="shared" si="47"/>
        <v xml:space="preserve">Trapézio </v>
      </c>
      <c r="E231" s="11">
        <f t="shared" si="47"/>
        <v>0</v>
      </c>
      <c r="F231" s="11" t="str">
        <f t="shared" si="47"/>
        <v>Ombro (Cla/Acr)</v>
      </c>
      <c r="G231" s="11">
        <f t="shared" si="47"/>
        <v>0</v>
      </c>
      <c r="H231" s="12" t="str">
        <f t="shared" si="47"/>
        <v>Ombro (Esp)</v>
      </c>
      <c r="I231" s="11">
        <f t="shared" si="47"/>
        <v>0</v>
      </c>
      <c r="J231" s="12" t="str">
        <f t="shared" si="47"/>
        <v>Costa</v>
      </c>
      <c r="K231" s="11">
        <f t="shared" si="47"/>
        <v>0</v>
      </c>
      <c r="L231" s="12" t="str">
        <f t="shared" si="47"/>
        <v>Peito</v>
      </c>
      <c r="M231" s="11">
        <f t="shared" si="47"/>
        <v>0</v>
      </c>
      <c r="N231" s="12" t="str">
        <f t="shared" si="47"/>
        <v>Bíceps</v>
      </c>
      <c r="O231" s="11">
        <f t="shared" si="47"/>
        <v>0</v>
      </c>
      <c r="P231" s="12" t="str">
        <f t="shared" si="47"/>
        <v>Tríceps</v>
      </c>
      <c r="Q231" s="11">
        <f t="shared" si="47"/>
        <v>0</v>
      </c>
      <c r="R231" s="11" t="str">
        <f t="shared" si="47"/>
        <v>AnteBraço</v>
      </c>
      <c r="S231" s="11">
        <f t="shared" si="47"/>
        <v>0</v>
      </c>
      <c r="T231" s="11" t="str">
        <f t="shared" si="47"/>
        <v xml:space="preserve">Glúteo </v>
      </c>
      <c r="U231" s="11">
        <f t="shared" si="47"/>
        <v>0</v>
      </c>
      <c r="V231" s="12" t="str">
        <f t="shared" si="47"/>
        <v xml:space="preserve">Abdutor </v>
      </c>
      <c r="W231" s="11">
        <f t="shared" si="47"/>
        <v>0</v>
      </c>
      <c r="X231" s="12" t="str">
        <f t="shared" si="47"/>
        <v xml:space="preserve">Adutor </v>
      </c>
      <c r="Y231" s="11">
        <f t="shared" si="47"/>
        <v>0</v>
      </c>
      <c r="Z231" s="12" t="str">
        <f t="shared" si="47"/>
        <v>Coxa (Ant)</v>
      </c>
      <c r="AA231" s="11">
        <f t="shared" si="47"/>
        <v>0</v>
      </c>
      <c r="AB231" s="12" t="str">
        <f t="shared" si="47"/>
        <v>Coxa (Pos)</v>
      </c>
      <c r="AC231" s="11">
        <f t="shared" si="47"/>
        <v>0</v>
      </c>
      <c r="AD231" s="12" t="str">
        <f t="shared" si="47"/>
        <v>Perna</v>
      </c>
      <c r="AE231" s="11">
        <f t="shared" si="47"/>
        <v>0</v>
      </c>
      <c r="AF231" s="12" t="str">
        <f t="shared" si="47"/>
        <v>Abdominal</v>
      </c>
      <c r="AG231" s="11">
        <f t="shared" si="47"/>
        <v>0</v>
      </c>
    </row>
    <row r="232" spans="1:33" x14ac:dyDescent="0.25">
      <c r="A232" s="344"/>
      <c r="B232" s="11">
        <f t="shared" si="48"/>
        <v>0</v>
      </c>
      <c r="C232" s="11" t="str">
        <f t="shared" si="49"/>
        <v xml:space="preserve"> </v>
      </c>
      <c r="D232" s="11" t="str">
        <f t="shared" si="47"/>
        <v xml:space="preserve">Trapézio </v>
      </c>
      <c r="E232" s="11">
        <f t="shared" si="47"/>
        <v>0</v>
      </c>
      <c r="F232" s="11" t="str">
        <f t="shared" si="47"/>
        <v>Ombro (Cla/Acr)</v>
      </c>
      <c r="G232" s="11">
        <f t="shared" si="47"/>
        <v>0</v>
      </c>
      <c r="H232" s="12" t="str">
        <f t="shared" si="47"/>
        <v>Ombro (Esp)</v>
      </c>
      <c r="I232" s="11">
        <f t="shared" si="47"/>
        <v>0</v>
      </c>
      <c r="J232" s="12" t="str">
        <f t="shared" si="47"/>
        <v>Costa</v>
      </c>
      <c r="K232" s="11">
        <f t="shared" si="47"/>
        <v>0</v>
      </c>
      <c r="L232" s="12" t="str">
        <f t="shared" si="47"/>
        <v>Peito</v>
      </c>
      <c r="M232" s="11">
        <f t="shared" si="47"/>
        <v>0</v>
      </c>
      <c r="N232" s="12" t="str">
        <f t="shared" si="47"/>
        <v>Bíceps</v>
      </c>
      <c r="O232" s="11">
        <f t="shared" si="47"/>
        <v>0</v>
      </c>
      <c r="P232" s="12" t="str">
        <f t="shared" si="47"/>
        <v>Tríceps</v>
      </c>
      <c r="Q232" s="11">
        <f t="shared" si="47"/>
        <v>0</v>
      </c>
      <c r="R232" s="11" t="str">
        <f t="shared" si="47"/>
        <v>AnteBraço</v>
      </c>
      <c r="S232" s="11">
        <f t="shared" ref="D232:AG240" si="50">S212</f>
        <v>0</v>
      </c>
      <c r="T232" s="11" t="str">
        <f t="shared" si="50"/>
        <v xml:space="preserve">Glúteo </v>
      </c>
      <c r="U232" s="11">
        <f t="shared" si="50"/>
        <v>0</v>
      </c>
      <c r="V232" s="12" t="str">
        <f t="shared" si="50"/>
        <v xml:space="preserve">Abdutor </v>
      </c>
      <c r="W232" s="11">
        <f t="shared" si="50"/>
        <v>0</v>
      </c>
      <c r="X232" s="12" t="str">
        <f t="shared" si="50"/>
        <v xml:space="preserve">Adutor </v>
      </c>
      <c r="Y232" s="11">
        <f t="shared" si="50"/>
        <v>0</v>
      </c>
      <c r="Z232" s="12" t="str">
        <f t="shared" si="50"/>
        <v>Coxa (Ant)</v>
      </c>
      <c r="AA232" s="11">
        <f t="shared" si="50"/>
        <v>0</v>
      </c>
      <c r="AB232" s="12" t="str">
        <f t="shared" si="50"/>
        <v>Coxa (Pos)</v>
      </c>
      <c r="AC232" s="11">
        <f t="shared" si="50"/>
        <v>0</v>
      </c>
      <c r="AD232" s="12" t="str">
        <f t="shared" si="50"/>
        <v>Perna</v>
      </c>
      <c r="AE232" s="11">
        <f t="shared" si="50"/>
        <v>0</v>
      </c>
      <c r="AF232" s="12" t="str">
        <f t="shared" si="50"/>
        <v>Abdominal</v>
      </c>
      <c r="AG232" s="11">
        <f t="shared" si="50"/>
        <v>0</v>
      </c>
    </row>
    <row r="233" spans="1:33" x14ac:dyDescent="0.25">
      <c r="A233" s="344"/>
      <c r="B233" s="11">
        <f t="shared" si="48"/>
        <v>0</v>
      </c>
      <c r="C233" s="11" t="str">
        <f t="shared" si="49"/>
        <v xml:space="preserve"> </v>
      </c>
      <c r="D233" s="11" t="str">
        <f t="shared" si="50"/>
        <v xml:space="preserve">Trapézio </v>
      </c>
      <c r="E233" s="11">
        <f t="shared" si="50"/>
        <v>0</v>
      </c>
      <c r="F233" s="11" t="str">
        <f t="shared" si="50"/>
        <v>Ombro (Cla/Acr)</v>
      </c>
      <c r="G233" s="11">
        <f t="shared" si="50"/>
        <v>0</v>
      </c>
      <c r="H233" s="12" t="str">
        <f t="shared" si="50"/>
        <v>Ombro (Esp)</v>
      </c>
      <c r="I233" s="11">
        <f t="shared" si="50"/>
        <v>0</v>
      </c>
      <c r="J233" s="12" t="str">
        <f t="shared" si="50"/>
        <v>Costa</v>
      </c>
      <c r="K233" s="11">
        <f t="shared" si="50"/>
        <v>0</v>
      </c>
      <c r="L233" s="12" t="str">
        <f t="shared" si="50"/>
        <v>Peito</v>
      </c>
      <c r="M233" s="11">
        <f t="shared" si="50"/>
        <v>0</v>
      </c>
      <c r="N233" s="12" t="str">
        <f t="shared" si="50"/>
        <v>Bíceps</v>
      </c>
      <c r="O233" s="11">
        <f t="shared" si="50"/>
        <v>0</v>
      </c>
      <c r="P233" s="12" t="str">
        <f t="shared" si="50"/>
        <v>Tríceps</v>
      </c>
      <c r="Q233" s="11">
        <f t="shared" si="50"/>
        <v>0</v>
      </c>
      <c r="R233" s="11" t="str">
        <f t="shared" si="50"/>
        <v>AnteBraço</v>
      </c>
      <c r="S233" s="11">
        <f t="shared" si="50"/>
        <v>0</v>
      </c>
      <c r="T233" s="11" t="str">
        <f t="shared" si="50"/>
        <v xml:space="preserve">Glúteo </v>
      </c>
      <c r="U233" s="11">
        <f t="shared" si="50"/>
        <v>0</v>
      </c>
      <c r="V233" s="12" t="str">
        <f t="shared" si="50"/>
        <v xml:space="preserve">Abdutor </v>
      </c>
      <c r="W233" s="11">
        <f t="shared" si="50"/>
        <v>0</v>
      </c>
      <c r="X233" s="12" t="str">
        <f t="shared" si="50"/>
        <v xml:space="preserve">Adutor </v>
      </c>
      <c r="Y233" s="11">
        <f t="shared" si="50"/>
        <v>0</v>
      </c>
      <c r="Z233" s="12" t="str">
        <f t="shared" si="50"/>
        <v>Coxa (Ant)</v>
      </c>
      <c r="AA233" s="11">
        <f t="shared" si="50"/>
        <v>0</v>
      </c>
      <c r="AB233" s="12" t="str">
        <f t="shared" si="50"/>
        <v>Coxa (Pos)</v>
      </c>
      <c r="AC233" s="11">
        <f t="shared" si="50"/>
        <v>0</v>
      </c>
      <c r="AD233" s="12" t="str">
        <f t="shared" si="50"/>
        <v>Perna</v>
      </c>
      <c r="AE233" s="11">
        <f t="shared" si="50"/>
        <v>0</v>
      </c>
      <c r="AF233" s="12" t="str">
        <f t="shared" si="50"/>
        <v>Abdominal</v>
      </c>
      <c r="AG233" s="11">
        <f t="shared" si="50"/>
        <v>0</v>
      </c>
    </row>
    <row r="234" spans="1:33" x14ac:dyDescent="0.25">
      <c r="A234" s="344"/>
      <c r="B234" s="11">
        <f t="shared" si="48"/>
        <v>0</v>
      </c>
      <c r="C234" s="11" t="str">
        <f t="shared" si="49"/>
        <v xml:space="preserve"> </v>
      </c>
      <c r="D234" s="11" t="str">
        <f t="shared" si="50"/>
        <v xml:space="preserve">Trapézio </v>
      </c>
      <c r="E234" s="11">
        <f t="shared" si="50"/>
        <v>0</v>
      </c>
      <c r="F234" s="11" t="str">
        <f t="shared" si="50"/>
        <v>Ombro (Cla/Acr)</v>
      </c>
      <c r="G234" s="11">
        <f t="shared" si="50"/>
        <v>0</v>
      </c>
      <c r="H234" s="12" t="str">
        <f t="shared" si="50"/>
        <v>Ombro (Esp)</v>
      </c>
      <c r="I234" s="11">
        <f t="shared" si="50"/>
        <v>0</v>
      </c>
      <c r="J234" s="12" t="str">
        <f t="shared" si="50"/>
        <v>Costa</v>
      </c>
      <c r="K234" s="11">
        <f t="shared" si="50"/>
        <v>0</v>
      </c>
      <c r="L234" s="12" t="str">
        <f t="shared" si="50"/>
        <v>Peito</v>
      </c>
      <c r="M234" s="11">
        <f t="shared" si="50"/>
        <v>0</v>
      </c>
      <c r="N234" s="12" t="str">
        <f t="shared" si="50"/>
        <v>Bíceps</v>
      </c>
      <c r="O234" s="11">
        <f t="shared" si="50"/>
        <v>0</v>
      </c>
      <c r="P234" s="12" t="str">
        <f t="shared" si="50"/>
        <v>Tríceps</v>
      </c>
      <c r="Q234" s="11">
        <f t="shared" si="50"/>
        <v>0</v>
      </c>
      <c r="R234" s="11" t="str">
        <f t="shared" si="50"/>
        <v>AnteBraço</v>
      </c>
      <c r="S234" s="11">
        <f t="shared" si="50"/>
        <v>0</v>
      </c>
      <c r="T234" s="11" t="str">
        <f t="shared" si="50"/>
        <v xml:space="preserve">Glúteo </v>
      </c>
      <c r="U234" s="11">
        <f t="shared" si="50"/>
        <v>0</v>
      </c>
      <c r="V234" s="12" t="str">
        <f t="shared" si="50"/>
        <v xml:space="preserve">Abdutor </v>
      </c>
      <c r="W234" s="11">
        <f t="shared" si="50"/>
        <v>0</v>
      </c>
      <c r="X234" s="12" t="str">
        <f t="shared" si="50"/>
        <v xml:space="preserve">Adutor </v>
      </c>
      <c r="Y234" s="11">
        <f t="shared" si="50"/>
        <v>0</v>
      </c>
      <c r="Z234" s="12" t="str">
        <f t="shared" si="50"/>
        <v>Coxa (Ant)</v>
      </c>
      <c r="AA234" s="11">
        <f t="shared" si="50"/>
        <v>0</v>
      </c>
      <c r="AB234" s="12" t="str">
        <f t="shared" si="50"/>
        <v>Coxa (Pos)</v>
      </c>
      <c r="AC234" s="11">
        <f t="shared" si="50"/>
        <v>0</v>
      </c>
      <c r="AD234" s="12" t="str">
        <f t="shared" si="50"/>
        <v>Perna</v>
      </c>
      <c r="AE234" s="11">
        <f t="shared" si="50"/>
        <v>0</v>
      </c>
      <c r="AF234" s="12" t="str">
        <f t="shared" si="50"/>
        <v>Abdominal</v>
      </c>
      <c r="AG234" s="11">
        <f t="shared" si="50"/>
        <v>0</v>
      </c>
    </row>
    <row r="235" spans="1:33" x14ac:dyDescent="0.25">
      <c r="A235" s="344"/>
      <c r="B235" s="11">
        <f t="shared" si="48"/>
        <v>0</v>
      </c>
      <c r="C235" s="11" t="str">
        <f t="shared" si="49"/>
        <v xml:space="preserve"> </v>
      </c>
      <c r="D235" s="11" t="str">
        <f t="shared" si="50"/>
        <v xml:space="preserve">Trapézio </v>
      </c>
      <c r="E235" s="11">
        <f t="shared" si="50"/>
        <v>0</v>
      </c>
      <c r="F235" s="11" t="str">
        <f t="shared" si="50"/>
        <v>Ombro (Cla/Acr)</v>
      </c>
      <c r="G235" s="11">
        <f t="shared" si="50"/>
        <v>0</v>
      </c>
      <c r="H235" s="12" t="str">
        <f t="shared" si="50"/>
        <v>Ombro (Esp)</v>
      </c>
      <c r="I235" s="11">
        <f t="shared" si="50"/>
        <v>0</v>
      </c>
      <c r="J235" s="12" t="str">
        <f t="shared" si="50"/>
        <v>Costa</v>
      </c>
      <c r="K235" s="11">
        <f t="shared" si="50"/>
        <v>0</v>
      </c>
      <c r="L235" s="12" t="str">
        <f t="shared" si="50"/>
        <v>Peito</v>
      </c>
      <c r="M235" s="11">
        <f t="shared" si="50"/>
        <v>0</v>
      </c>
      <c r="N235" s="12" t="str">
        <f t="shared" si="50"/>
        <v>Bíceps</v>
      </c>
      <c r="O235" s="11">
        <f t="shared" si="50"/>
        <v>0</v>
      </c>
      <c r="P235" s="12" t="str">
        <f t="shared" si="50"/>
        <v>Tríceps</v>
      </c>
      <c r="Q235" s="11">
        <f t="shared" si="50"/>
        <v>0</v>
      </c>
      <c r="R235" s="11" t="str">
        <f t="shared" si="50"/>
        <v>AnteBraço</v>
      </c>
      <c r="S235" s="11">
        <f t="shared" si="50"/>
        <v>0</v>
      </c>
      <c r="T235" s="11" t="str">
        <f t="shared" si="50"/>
        <v xml:space="preserve">Glúteo </v>
      </c>
      <c r="U235" s="11">
        <f t="shared" si="50"/>
        <v>0</v>
      </c>
      <c r="V235" s="12" t="str">
        <f t="shared" si="50"/>
        <v xml:space="preserve">Abdutor </v>
      </c>
      <c r="W235" s="11">
        <f t="shared" si="50"/>
        <v>0</v>
      </c>
      <c r="X235" s="12" t="str">
        <f t="shared" si="50"/>
        <v xml:space="preserve">Adutor </v>
      </c>
      <c r="Y235" s="11">
        <f t="shared" si="50"/>
        <v>0</v>
      </c>
      <c r="Z235" s="12" t="str">
        <f t="shared" si="50"/>
        <v>Coxa (Ant)</v>
      </c>
      <c r="AA235" s="11">
        <f t="shared" si="50"/>
        <v>0</v>
      </c>
      <c r="AB235" s="12" t="str">
        <f t="shared" si="50"/>
        <v>Coxa (Pos)</v>
      </c>
      <c r="AC235" s="11">
        <f t="shared" si="50"/>
        <v>0</v>
      </c>
      <c r="AD235" s="12" t="str">
        <f t="shared" si="50"/>
        <v>Perna</v>
      </c>
      <c r="AE235" s="11">
        <f t="shared" si="50"/>
        <v>0</v>
      </c>
      <c r="AF235" s="12" t="str">
        <f t="shared" si="50"/>
        <v>Abdominal</v>
      </c>
      <c r="AG235" s="11">
        <f t="shared" si="50"/>
        <v>0</v>
      </c>
    </row>
    <row r="236" spans="1:33" x14ac:dyDescent="0.25">
      <c r="A236" s="344"/>
      <c r="B236" s="11">
        <f t="shared" si="48"/>
        <v>0</v>
      </c>
      <c r="C236" s="11" t="str">
        <f t="shared" si="49"/>
        <v xml:space="preserve"> </v>
      </c>
      <c r="D236" s="11" t="str">
        <f t="shared" si="50"/>
        <v xml:space="preserve">Trapézio </v>
      </c>
      <c r="E236" s="11">
        <f t="shared" si="50"/>
        <v>0</v>
      </c>
      <c r="F236" s="11" t="str">
        <f t="shared" si="50"/>
        <v>Ombro (Cla/Acr)</v>
      </c>
      <c r="G236" s="11">
        <f t="shared" si="50"/>
        <v>0</v>
      </c>
      <c r="H236" s="12" t="str">
        <f t="shared" si="50"/>
        <v>Ombro (Esp)</v>
      </c>
      <c r="I236" s="11">
        <f t="shared" si="50"/>
        <v>0</v>
      </c>
      <c r="J236" s="12" t="str">
        <f t="shared" si="50"/>
        <v>Costa</v>
      </c>
      <c r="K236" s="11">
        <f t="shared" si="50"/>
        <v>0</v>
      </c>
      <c r="L236" s="12" t="str">
        <f t="shared" si="50"/>
        <v>Peito</v>
      </c>
      <c r="M236" s="11">
        <f t="shared" si="50"/>
        <v>0</v>
      </c>
      <c r="N236" s="12" t="str">
        <f t="shared" si="50"/>
        <v>Bíceps</v>
      </c>
      <c r="O236" s="11">
        <f t="shared" si="50"/>
        <v>0</v>
      </c>
      <c r="P236" s="12" t="str">
        <f t="shared" si="50"/>
        <v>Tríceps</v>
      </c>
      <c r="Q236" s="11">
        <f t="shared" si="50"/>
        <v>0</v>
      </c>
      <c r="R236" s="11" t="str">
        <f t="shared" si="50"/>
        <v>AnteBraço</v>
      </c>
      <c r="S236" s="11">
        <f t="shared" si="50"/>
        <v>0</v>
      </c>
      <c r="T236" s="11" t="str">
        <f t="shared" si="50"/>
        <v xml:space="preserve">Glúteo </v>
      </c>
      <c r="U236" s="11">
        <f t="shared" si="50"/>
        <v>0</v>
      </c>
      <c r="V236" s="12" t="str">
        <f t="shared" si="50"/>
        <v xml:space="preserve">Abdutor </v>
      </c>
      <c r="W236" s="11">
        <f t="shared" si="50"/>
        <v>0</v>
      </c>
      <c r="X236" s="12" t="str">
        <f t="shared" si="50"/>
        <v xml:space="preserve">Adutor </v>
      </c>
      <c r="Y236" s="11">
        <f t="shared" si="50"/>
        <v>0</v>
      </c>
      <c r="Z236" s="12" t="str">
        <f t="shared" si="50"/>
        <v>Coxa (Ant)</v>
      </c>
      <c r="AA236" s="11">
        <f t="shared" si="50"/>
        <v>0</v>
      </c>
      <c r="AB236" s="12" t="str">
        <f t="shared" si="50"/>
        <v>Coxa (Pos)</v>
      </c>
      <c r="AC236" s="11">
        <f t="shared" si="50"/>
        <v>0</v>
      </c>
      <c r="AD236" s="12" t="str">
        <f t="shared" si="50"/>
        <v>Perna</v>
      </c>
      <c r="AE236" s="11">
        <f t="shared" si="50"/>
        <v>0</v>
      </c>
      <c r="AF236" s="12" t="str">
        <f t="shared" si="50"/>
        <v>Abdominal</v>
      </c>
      <c r="AG236" s="11">
        <f t="shared" si="50"/>
        <v>0</v>
      </c>
    </row>
    <row r="237" spans="1:33" x14ac:dyDescent="0.25">
      <c r="A237" s="344"/>
      <c r="B237" s="11">
        <f t="shared" si="48"/>
        <v>0</v>
      </c>
      <c r="C237" s="11" t="str">
        <f t="shared" si="49"/>
        <v xml:space="preserve"> </v>
      </c>
      <c r="D237" s="11" t="str">
        <f t="shared" si="50"/>
        <v xml:space="preserve">Trapézio </v>
      </c>
      <c r="E237" s="11">
        <f t="shared" si="50"/>
        <v>0</v>
      </c>
      <c r="F237" s="11" t="str">
        <f t="shared" si="50"/>
        <v>Ombro (Cla/Acr)</v>
      </c>
      <c r="G237" s="11">
        <f t="shared" si="50"/>
        <v>0</v>
      </c>
      <c r="H237" s="12" t="str">
        <f t="shared" si="50"/>
        <v>Ombro (Esp)</v>
      </c>
      <c r="I237" s="11">
        <f t="shared" si="50"/>
        <v>0</v>
      </c>
      <c r="J237" s="12" t="str">
        <f t="shared" si="50"/>
        <v>Costa</v>
      </c>
      <c r="K237" s="11">
        <f t="shared" si="50"/>
        <v>0</v>
      </c>
      <c r="L237" s="12" t="str">
        <f t="shared" si="50"/>
        <v>Peito</v>
      </c>
      <c r="M237" s="11">
        <f t="shared" si="50"/>
        <v>0</v>
      </c>
      <c r="N237" s="12" t="str">
        <f t="shared" si="50"/>
        <v>Bíceps</v>
      </c>
      <c r="O237" s="11">
        <f t="shared" si="50"/>
        <v>0</v>
      </c>
      <c r="P237" s="12" t="str">
        <f t="shared" si="50"/>
        <v>Tríceps</v>
      </c>
      <c r="Q237" s="11">
        <f t="shared" si="50"/>
        <v>0</v>
      </c>
      <c r="R237" s="11" t="str">
        <f t="shared" si="50"/>
        <v>AnteBraço</v>
      </c>
      <c r="S237" s="11">
        <f t="shared" si="50"/>
        <v>0</v>
      </c>
      <c r="T237" s="11" t="str">
        <f t="shared" si="50"/>
        <v xml:space="preserve">Glúteo </v>
      </c>
      <c r="U237" s="11">
        <f t="shared" si="50"/>
        <v>0</v>
      </c>
      <c r="V237" s="12" t="str">
        <f t="shared" si="50"/>
        <v xml:space="preserve">Abdutor </v>
      </c>
      <c r="W237" s="11">
        <f t="shared" si="50"/>
        <v>0</v>
      </c>
      <c r="X237" s="12" t="str">
        <f t="shared" si="50"/>
        <v xml:space="preserve">Adutor </v>
      </c>
      <c r="Y237" s="11">
        <f t="shared" si="50"/>
        <v>0</v>
      </c>
      <c r="Z237" s="12" t="str">
        <f t="shared" si="50"/>
        <v>Coxa (Ant)</v>
      </c>
      <c r="AA237" s="11">
        <f t="shared" si="50"/>
        <v>0</v>
      </c>
      <c r="AB237" s="12" t="str">
        <f t="shared" si="50"/>
        <v>Coxa (Pos)</v>
      </c>
      <c r="AC237" s="11">
        <f t="shared" si="50"/>
        <v>0</v>
      </c>
      <c r="AD237" s="12" t="str">
        <f t="shared" si="50"/>
        <v>Perna</v>
      </c>
      <c r="AE237" s="11">
        <f t="shared" si="50"/>
        <v>0</v>
      </c>
      <c r="AF237" s="12" t="str">
        <f t="shared" si="50"/>
        <v>Abdominal</v>
      </c>
      <c r="AG237" s="11">
        <f t="shared" si="50"/>
        <v>0</v>
      </c>
    </row>
    <row r="238" spans="1:33" x14ac:dyDescent="0.25">
      <c r="A238" s="344"/>
      <c r="B238" s="11">
        <f t="shared" si="48"/>
        <v>0</v>
      </c>
      <c r="C238" s="11" t="str">
        <f t="shared" si="49"/>
        <v xml:space="preserve"> </v>
      </c>
      <c r="D238" s="11" t="str">
        <f t="shared" si="50"/>
        <v xml:space="preserve">Trapézio </v>
      </c>
      <c r="E238" s="11">
        <f t="shared" si="50"/>
        <v>0</v>
      </c>
      <c r="F238" s="11" t="str">
        <f t="shared" si="50"/>
        <v>Ombro (Cla/Acr)</v>
      </c>
      <c r="G238" s="11">
        <f t="shared" si="50"/>
        <v>0</v>
      </c>
      <c r="H238" s="12" t="str">
        <f t="shared" si="50"/>
        <v>Ombro (Esp)</v>
      </c>
      <c r="I238" s="11">
        <f t="shared" si="50"/>
        <v>0</v>
      </c>
      <c r="J238" s="12" t="str">
        <f t="shared" si="50"/>
        <v>Costa</v>
      </c>
      <c r="K238" s="11">
        <f t="shared" si="50"/>
        <v>0</v>
      </c>
      <c r="L238" s="12" t="str">
        <f t="shared" si="50"/>
        <v>Peito</v>
      </c>
      <c r="M238" s="11">
        <f t="shared" si="50"/>
        <v>0</v>
      </c>
      <c r="N238" s="12" t="str">
        <f t="shared" si="50"/>
        <v>Bíceps</v>
      </c>
      <c r="O238" s="11">
        <f t="shared" si="50"/>
        <v>0</v>
      </c>
      <c r="P238" s="12" t="str">
        <f t="shared" si="50"/>
        <v>Tríceps</v>
      </c>
      <c r="Q238" s="11">
        <f t="shared" si="50"/>
        <v>0</v>
      </c>
      <c r="R238" s="11" t="str">
        <f t="shared" si="50"/>
        <v>AnteBraço</v>
      </c>
      <c r="S238" s="11">
        <f t="shared" si="50"/>
        <v>0</v>
      </c>
      <c r="T238" s="11" t="str">
        <f t="shared" si="50"/>
        <v xml:space="preserve">Glúteo </v>
      </c>
      <c r="U238" s="11">
        <f t="shared" si="50"/>
        <v>0</v>
      </c>
      <c r="V238" s="12" t="str">
        <f t="shared" si="50"/>
        <v xml:space="preserve">Abdutor </v>
      </c>
      <c r="W238" s="11">
        <f t="shared" si="50"/>
        <v>0</v>
      </c>
      <c r="X238" s="12" t="str">
        <f t="shared" si="50"/>
        <v xml:space="preserve">Adutor </v>
      </c>
      <c r="Y238" s="11">
        <f t="shared" si="50"/>
        <v>0</v>
      </c>
      <c r="Z238" s="12" t="str">
        <f t="shared" si="50"/>
        <v>Coxa (Ant)</v>
      </c>
      <c r="AA238" s="11">
        <f t="shared" si="50"/>
        <v>0</v>
      </c>
      <c r="AB238" s="12" t="str">
        <f t="shared" si="50"/>
        <v>Coxa (Pos)</v>
      </c>
      <c r="AC238" s="11">
        <f t="shared" si="50"/>
        <v>0</v>
      </c>
      <c r="AD238" s="12" t="str">
        <f t="shared" si="50"/>
        <v>Perna</v>
      </c>
      <c r="AE238" s="11">
        <f t="shared" si="50"/>
        <v>0</v>
      </c>
      <c r="AF238" s="12" t="str">
        <f t="shared" si="50"/>
        <v>Abdominal</v>
      </c>
      <c r="AG238" s="11">
        <f t="shared" si="50"/>
        <v>0</v>
      </c>
    </row>
    <row r="239" spans="1:33" x14ac:dyDescent="0.25">
      <c r="A239" s="344"/>
      <c r="B239" s="11">
        <f t="shared" si="48"/>
        <v>0</v>
      </c>
      <c r="C239" s="11" t="str">
        <f t="shared" si="49"/>
        <v xml:space="preserve"> </v>
      </c>
      <c r="D239" s="11" t="str">
        <f t="shared" si="50"/>
        <v xml:space="preserve">Trapézio </v>
      </c>
      <c r="E239" s="11">
        <f t="shared" si="50"/>
        <v>0</v>
      </c>
      <c r="F239" s="11" t="str">
        <f t="shared" si="50"/>
        <v>Ombro (Cla/Acr)</v>
      </c>
      <c r="G239" s="11">
        <f t="shared" si="50"/>
        <v>0</v>
      </c>
      <c r="H239" s="12" t="str">
        <f t="shared" si="50"/>
        <v>Ombro (Esp)</v>
      </c>
      <c r="I239" s="11">
        <f t="shared" si="50"/>
        <v>0</v>
      </c>
      <c r="J239" s="12" t="str">
        <f t="shared" si="50"/>
        <v>Costa</v>
      </c>
      <c r="K239" s="11">
        <f t="shared" si="50"/>
        <v>0</v>
      </c>
      <c r="L239" s="12" t="str">
        <f t="shared" si="50"/>
        <v>Peito</v>
      </c>
      <c r="M239" s="11">
        <f t="shared" si="50"/>
        <v>0</v>
      </c>
      <c r="N239" s="12" t="str">
        <f t="shared" si="50"/>
        <v>Bíceps</v>
      </c>
      <c r="O239" s="11">
        <f t="shared" si="50"/>
        <v>0</v>
      </c>
      <c r="P239" s="12" t="str">
        <f t="shared" si="50"/>
        <v>Tríceps</v>
      </c>
      <c r="Q239" s="11">
        <f t="shared" si="50"/>
        <v>0</v>
      </c>
      <c r="R239" s="11" t="str">
        <f t="shared" si="50"/>
        <v>AnteBraço</v>
      </c>
      <c r="S239" s="11">
        <f t="shared" si="50"/>
        <v>0</v>
      </c>
      <c r="T239" s="11" t="str">
        <f t="shared" si="50"/>
        <v xml:space="preserve">Glúteo </v>
      </c>
      <c r="U239" s="11">
        <f t="shared" si="50"/>
        <v>0</v>
      </c>
      <c r="V239" s="12" t="str">
        <f t="shared" si="50"/>
        <v xml:space="preserve">Abdutor </v>
      </c>
      <c r="W239" s="11">
        <f t="shared" si="50"/>
        <v>0</v>
      </c>
      <c r="X239" s="12" t="str">
        <f t="shared" si="50"/>
        <v xml:space="preserve">Adutor </v>
      </c>
      <c r="Y239" s="11">
        <f t="shared" si="50"/>
        <v>0</v>
      </c>
      <c r="Z239" s="12" t="str">
        <f t="shared" si="50"/>
        <v>Coxa (Ant)</v>
      </c>
      <c r="AA239" s="11">
        <f t="shared" si="50"/>
        <v>0</v>
      </c>
      <c r="AB239" s="12" t="str">
        <f t="shared" si="50"/>
        <v>Coxa (Pos)</v>
      </c>
      <c r="AC239" s="11">
        <f t="shared" si="50"/>
        <v>0</v>
      </c>
      <c r="AD239" s="12" t="str">
        <f t="shared" si="50"/>
        <v>Perna</v>
      </c>
      <c r="AE239" s="11">
        <f t="shared" si="50"/>
        <v>0</v>
      </c>
      <c r="AF239" s="12" t="str">
        <f t="shared" si="50"/>
        <v>Abdominal</v>
      </c>
      <c r="AG239" s="11">
        <f t="shared" si="50"/>
        <v>0</v>
      </c>
    </row>
    <row r="240" spans="1:33" x14ac:dyDescent="0.25">
      <c r="A240" s="344"/>
      <c r="B240" s="11">
        <f t="shared" si="48"/>
        <v>0</v>
      </c>
      <c r="C240" s="11" t="str">
        <f t="shared" si="49"/>
        <v xml:space="preserve"> </v>
      </c>
      <c r="D240" s="11" t="str">
        <f t="shared" si="50"/>
        <v xml:space="preserve">Trapézio </v>
      </c>
      <c r="E240" s="11">
        <f t="shared" si="50"/>
        <v>0</v>
      </c>
      <c r="F240" s="11" t="str">
        <f t="shared" si="50"/>
        <v>Ombro (Cla/Acr)</v>
      </c>
      <c r="G240" s="11">
        <f t="shared" si="50"/>
        <v>0</v>
      </c>
      <c r="H240" s="12" t="str">
        <f t="shared" si="50"/>
        <v>Ombro (Esp)</v>
      </c>
      <c r="I240" s="11">
        <f t="shared" si="50"/>
        <v>0</v>
      </c>
      <c r="J240" s="12" t="str">
        <f t="shared" si="50"/>
        <v>Costa</v>
      </c>
      <c r="K240" s="11">
        <f t="shared" si="50"/>
        <v>0</v>
      </c>
      <c r="L240" s="12" t="str">
        <f t="shared" si="50"/>
        <v>Peito</v>
      </c>
      <c r="M240" s="11">
        <f t="shared" si="50"/>
        <v>0</v>
      </c>
      <c r="N240" s="12" t="str">
        <f t="shared" si="50"/>
        <v>Bíceps</v>
      </c>
      <c r="O240" s="11">
        <f t="shared" si="50"/>
        <v>0</v>
      </c>
      <c r="P240" s="12" t="str">
        <f t="shared" si="50"/>
        <v>Tríceps</v>
      </c>
      <c r="Q240" s="11">
        <f t="shared" si="50"/>
        <v>0</v>
      </c>
      <c r="R240" s="11" t="str">
        <f t="shared" si="50"/>
        <v>AnteBraço</v>
      </c>
      <c r="S240" s="11">
        <f t="shared" si="50"/>
        <v>0</v>
      </c>
      <c r="T240" s="11" t="str">
        <f t="shared" si="50"/>
        <v xml:space="preserve">Glúteo </v>
      </c>
      <c r="U240" s="11">
        <f t="shared" si="50"/>
        <v>0</v>
      </c>
      <c r="V240" s="12" t="str">
        <f t="shared" si="50"/>
        <v xml:space="preserve">Abdutor </v>
      </c>
      <c r="W240" s="11">
        <f t="shared" si="50"/>
        <v>0</v>
      </c>
      <c r="X240" s="12" t="str">
        <f t="shared" si="50"/>
        <v xml:space="preserve">Adutor </v>
      </c>
      <c r="Y240" s="11">
        <f t="shared" si="50"/>
        <v>0</v>
      </c>
      <c r="Z240" s="12" t="str">
        <f t="shared" si="50"/>
        <v>Coxa (Ant)</v>
      </c>
      <c r="AA240" s="11">
        <f t="shared" si="50"/>
        <v>0</v>
      </c>
      <c r="AB240" s="12" t="str">
        <f t="shared" si="50"/>
        <v>Coxa (Pos)</v>
      </c>
      <c r="AC240" s="11">
        <f t="shared" si="50"/>
        <v>0</v>
      </c>
      <c r="AD240" s="12" t="str">
        <f t="shared" si="50"/>
        <v>Perna</v>
      </c>
      <c r="AE240" s="11">
        <f t="shared" si="50"/>
        <v>0</v>
      </c>
      <c r="AF240" s="12" t="str">
        <f t="shared" si="50"/>
        <v>Abdominal</v>
      </c>
      <c r="AG240" s="11">
        <f t="shared" si="50"/>
        <v>0</v>
      </c>
    </row>
  </sheetData>
  <sheetProtection password="CE24" sheet="1" objects="1" scenarios="1"/>
  <protectedRanges>
    <protectedRange sqref="E24:E40 E44:E60 E64:E80 E84:E100 E104:E120 E124:E140 E144:E160 E164:E180 E184:E200 E204:E220 E224:E240 E4:E20" name="Intervalo1"/>
    <protectedRange sqref="G24:G40 G44:G60 G64:G80 G84:G100 G104:G120 G124:G140 G144:G160 G164:G180 G184:G200 G204:G220 G224:G240 G4:G20" name="Intervalo2"/>
    <protectedRange sqref="I24:I40 I44:I60 I64:I80 I84:I100 I104:I120 I124:I140 I144:I160 I164:I180 I184:I200 I204:I220 I224:I240 I4:I20" name="Intervalo3"/>
    <protectedRange sqref="K24:K40 K44:K60 K64:K80 K84:K100 K104:K120 K124:K140 K144:K160 K164:K180 K184:K200 K204:K220 K224:K240 K4:K20" name="Intervalo4_1"/>
    <protectedRange sqref="M24:M40 M44:M60 M64:M80 M84:M100 M104:M120 M124:M140 M144:M160 M164:M180 M184:M200 M204:M220 M224:M240 M4:M20" name="Intervalo5"/>
    <protectedRange sqref="O24:O40 O44:O60 O64:O80 O84:O100 O104:O120 O124:O140 O144:O160 O164:O180 O184:O200 O204:O220 O224:O240 O4:O20" name="Intervalo6"/>
    <protectedRange sqref="Q24:Q40 Q44:Q60 Q64:Q80 Q84:Q100 Q104:Q120 Q124:Q140 Q144:Q160 Q164:Q180 Q184:Q200 Q204:Q220 Q224:Q240 Q4:Q20" name="Intervalo7"/>
    <protectedRange sqref="S24:S40 S44:S60 S64:S80 S84:S100 S104:S120 S124:S140 S144:S160 S164:S180 S184:S200 S204:S220 S224:S240 S4:S20" name="Intervalo8"/>
    <protectedRange sqref="U24:U40 U44:U60 U64:U80 U84:U100 U104:U120 U124:U140 U144:U160 U164:U180 U184:U200 U204:U220 U224:U240 U4:U20" name="Intervalo9"/>
    <protectedRange sqref="W24:W40 W44:W60 W64:W80 W84:W100 W104:W120 W124:W140 W144:W160 W164:W180 W184:W200 W204:W220 W224:W240 W4:W20" name="Intervalo10"/>
    <protectedRange sqref="Y24:Y40 Y44:Y60 Y64:Y80 Y84:Y100 Y104:Y120 Y124:Y140 Y144:Y160 Y164:Y180 Y184:Y200 Y204:Y220 Y224:Y240 Y4:Y20" name="Intervalo11"/>
    <protectedRange sqref="AA4:AA20 AA24:AA40 AA44:AA60 AA64:AA80 AA84:AA100 AA104:AA120 AA124:AA140 AA144:AA160 AA164:AA180 AA184:AA200 AA204:AA220 AA224:AA240" name="Intervalo12"/>
    <protectedRange sqref="AC24:AC40 AC44:AC60 AC64:AC80 AC84:AC100 AC104:AC120 AC124:AC140 AC144:AC160 AC164:AC180 AC184:AC200 AC204:AC220 AC224:AC240 AC4:AC20" name="Intervalo13"/>
    <protectedRange sqref="AE24:AE40 AE44:AE60 AE64:AE80 AE84:AE100 AE104:AE120 AE124:AE140 AE144:AE160 AE164:AE180 AE184:AE200 AE204:AE220 AE224:AE240 AE4:AE20" name="Intervalo14"/>
    <protectedRange sqref="AG24:AG40 AG44:AG60 AG64:AG80 AG84:AG100 AG104:AG120 AG124:AG140 AG144:AG160 AG164:AG180 AG184:AG200 AG204:AG220 AG224:AG240 AG4:AG20" name="Intervalo15"/>
  </protectedRanges>
  <mergeCells count="205">
    <mergeCell ref="AB222:AC222"/>
    <mergeCell ref="AD222:AE222"/>
    <mergeCell ref="AF222:AG222"/>
    <mergeCell ref="B223:C223"/>
    <mergeCell ref="A224:A240"/>
    <mergeCell ref="P222:Q222"/>
    <mergeCell ref="R222:S222"/>
    <mergeCell ref="T222:U222"/>
    <mergeCell ref="V222:W222"/>
    <mergeCell ref="X222:Y222"/>
    <mergeCell ref="Z222:AA222"/>
    <mergeCell ref="D222:E222"/>
    <mergeCell ref="F222:G222"/>
    <mergeCell ref="H222:I222"/>
    <mergeCell ref="J222:K222"/>
    <mergeCell ref="L222:M222"/>
    <mergeCell ref="N222:O222"/>
    <mergeCell ref="AD202:AE202"/>
    <mergeCell ref="AF202:AG202"/>
    <mergeCell ref="B203:C203"/>
    <mergeCell ref="A204:A220"/>
    <mergeCell ref="N202:O202"/>
    <mergeCell ref="P202:Q202"/>
    <mergeCell ref="R202:S202"/>
    <mergeCell ref="T202:U202"/>
    <mergeCell ref="V202:W202"/>
    <mergeCell ref="X202:Y202"/>
    <mergeCell ref="AB182:AC182"/>
    <mergeCell ref="AD182:AE182"/>
    <mergeCell ref="AF182:AG182"/>
    <mergeCell ref="B183:C183"/>
    <mergeCell ref="A184:A200"/>
    <mergeCell ref="D202:E202"/>
    <mergeCell ref="F202:G202"/>
    <mergeCell ref="H202:I202"/>
    <mergeCell ref="J202:K202"/>
    <mergeCell ref="L202:M202"/>
    <mergeCell ref="P182:Q182"/>
    <mergeCell ref="R182:S182"/>
    <mergeCell ref="T182:U182"/>
    <mergeCell ref="V182:W182"/>
    <mergeCell ref="X182:Y182"/>
    <mergeCell ref="Z182:AA182"/>
    <mergeCell ref="D182:E182"/>
    <mergeCell ref="F182:G182"/>
    <mergeCell ref="H182:I182"/>
    <mergeCell ref="J182:K182"/>
    <mergeCell ref="L182:M182"/>
    <mergeCell ref="N182:O182"/>
    <mergeCell ref="Z202:AA202"/>
    <mergeCell ref="AB202:AC202"/>
    <mergeCell ref="AD162:AE162"/>
    <mergeCell ref="AF162:AG162"/>
    <mergeCell ref="B163:C163"/>
    <mergeCell ref="A164:A180"/>
    <mergeCell ref="N162:O162"/>
    <mergeCell ref="P162:Q162"/>
    <mergeCell ref="R162:S162"/>
    <mergeCell ref="T162:U162"/>
    <mergeCell ref="V162:W162"/>
    <mergeCell ref="X162:Y162"/>
    <mergeCell ref="AB142:AC142"/>
    <mergeCell ref="AD142:AE142"/>
    <mergeCell ref="AF142:AG142"/>
    <mergeCell ref="B143:C143"/>
    <mergeCell ref="A144:A160"/>
    <mergeCell ref="D162:E162"/>
    <mergeCell ref="F162:G162"/>
    <mergeCell ref="H162:I162"/>
    <mergeCell ref="J162:K162"/>
    <mergeCell ref="L162:M162"/>
    <mergeCell ref="P142:Q142"/>
    <mergeCell ref="R142:S142"/>
    <mergeCell ref="T142:U142"/>
    <mergeCell ref="V142:W142"/>
    <mergeCell ref="X142:Y142"/>
    <mergeCell ref="Z142:AA142"/>
    <mergeCell ref="D142:E142"/>
    <mergeCell ref="F142:G142"/>
    <mergeCell ref="H142:I142"/>
    <mergeCell ref="J142:K142"/>
    <mergeCell ref="L142:M142"/>
    <mergeCell ref="N142:O142"/>
    <mergeCell ref="Z162:AA162"/>
    <mergeCell ref="AB162:AC162"/>
    <mergeCell ref="AD122:AE122"/>
    <mergeCell ref="AF122:AG122"/>
    <mergeCell ref="B123:C123"/>
    <mergeCell ref="A124:A140"/>
    <mergeCell ref="N122:O122"/>
    <mergeCell ref="P122:Q122"/>
    <mergeCell ref="R122:S122"/>
    <mergeCell ref="T122:U122"/>
    <mergeCell ref="V122:W122"/>
    <mergeCell ref="X122:Y122"/>
    <mergeCell ref="AB102:AC102"/>
    <mergeCell ref="AD102:AE102"/>
    <mergeCell ref="AF102:AG102"/>
    <mergeCell ref="B103:C103"/>
    <mergeCell ref="A104:A120"/>
    <mergeCell ref="D122:E122"/>
    <mergeCell ref="F122:G122"/>
    <mergeCell ref="H122:I122"/>
    <mergeCell ref="J122:K122"/>
    <mergeCell ref="L122:M122"/>
    <mergeCell ref="P102:Q102"/>
    <mergeCell ref="R102:S102"/>
    <mergeCell ref="T102:U102"/>
    <mergeCell ref="V102:W102"/>
    <mergeCell ref="X102:Y102"/>
    <mergeCell ref="Z102:AA102"/>
    <mergeCell ref="D102:E102"/>
    <mergeCell ref="F102:G102"/>
    <mergeCell ref="H102:I102"/>
    <mergeCell ref="J102:K102"/>
    <mergeCell ref="L102:M102"/>
    <mergeCell ref="N102:O102"/>
    <mergeCell ref="Z122:AA122"/>
    <mergeCell ref="AB122:AC122"/>
    <mergeCell ref="AD82:AE82"/>
    <mergeCell ref="AF82:AG82"/>
    <mergeCell ref="B83:C83"/>
    <mergeCell ref="A84:A100"/>
    <mergeCell ref="N82:O82"/>
    <mergeCell ref="P82:Q82"/>
    <mergeCell ref="R82:S82"/>
    <mergeCell ref="T82:U82"/>
    <mergeCell ref="V82:W82"/>
    <mergeCell ref="X82:Y82"/>
    <mergeCell ref="AB62:AC62"/>
    <mergeCell ref="AD62:AE62"/>
    <mergeCell ref="AF62:AG62"/>
    <mergeCell ref="B63:C63"/>
    <mergeCell ref="A64:A80"/>
    <mergeCell ref="D82:E82"/>
    <mergeCell ref="F82:G82"/>
    <mergeCell ref="H82:I82"/>
    <mergeCell ref="J82:K82"/>
    <mergeCell ref="L82:M82"/>
    <mergeCell ref="P62:Q62"/>
    <mergeCell ref="R62:S62"/>
    <mergeCell ref="T62:U62"/>
    <mergeCell ref="V62:W62"/>
    <mergeCell ref="X62:Y62"/>
    <mergeCell ref="Z62:AA62"/>
    <mergeCell ref="D62:E62"/>
    <mergeCell ref="F62:G62"/>
    <mergeCell ref="H62:I62"/>
    <mergeCell ref="J62:K62"/>
    <mergeCell ref="L62:M62"/>
    <mergeCell ref="N62:O62"/>
    <mergeCell ref="Z82:AA82"/>
    <mergeCell ref="AB82:AC82"/>
    <mergeCell ref="AD42:AE42"/>
    <mergeCell ref="AF42:AG42"/>
    <mergeCell ref="B43:C43"/>
    <mergeCell ref="A44:A60"/>
    <mergeCell ref="N42:O42"/>
    <mergeCell ref="P42:Q42"/>
    <mergeCell ref="R42:S42"/>
    <mergeCell ref="T42:U42"/>
    <mergeCell ref="V42:W42"/>
    <mergeCell ref="X42:Y42"/>
    <mergeCell ref="A24:A40"/>
    <mergeCell ref="D42:E42"/>
    <mergeCell ref="F42:G42"/>
    <mergeCell ref="H42:I42"/>
    <mergeCell ref="J42:K42"/>
    <mergeCell ref="L42:M42"/>
    <mergeCell ref="X22:Y22"/>
    <mergeCell ref="Z22:AA22"/>
    <mergeCell ref="AB22:AC22"/>
    <mergeCell ref="Z42:AA42"/>
    <mergeCell ref="AB42:AC42"/>
    <mergeCell ref="AD22:AE22"/>
    <mergeCell ref="AF22:AG22"/>
    <mergeCell ref="B23:C23"/>
    <mergeCell ref="L22:M22"/>
    <mergeCell ref="N22:O22"/>
    <mergeCell ref="P22:Q22"/>
    <mergeCell ref="R22:S22"/>
    <mergeCell ref="T22:U22"/>
    <mergeCell ref="V22:W22"/>
    <mergeCell ref="B3:C3"/>
    <mergeCell ref="A4:A20"/>
    <mergeCell ref="D22:E22"/>
    <mergeCell ref="F22:G22"/>
    <mergeCell ref="H22:I22"/>
    <mergeCell ref="J22:K22"/>
    <mergeCell ref="V2:W2"/>
    <mergeCell ref="X2:Y2"/>
    <mergeCell ref="Z2:AA2"/>
    <mergeCell ref="AB2:AC2"/>
    <mergeCell ref="AD2:AE2"/>
    <mergeCell ref="AF2:AG2"/>
    <mergeCell ref="A1:AG1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opLeftCell="A3" workbookViewId="0">
      <selection activeCell="B3" sqref="B3:C3"/>
    </sheetView>
  </sheetViews>
  <sheetFormatPr defaultRowHeight="15" x14ac:dyDescent="0.25"/>
  <sheetData>
    <row r="2" spans="1:9" x14ac:dyDescent="0.25">
      <c r="A2" s="11" t="s">
        <v>40</v>
      </c>
      <c r="B2" s="11" t="s">
        <v>107</v>
      </c>
      <c r="C2" s="11"/>
      <c r="D2" s="341" t="str">
        <f>Cárdio!B3</f>
        <v>Bicicleta Ergométrica</v>
      </c>
      <c r="E2" s="341"/>
      <c r="F2" s="341" t="str">
        <f>Cárdio!D3</f>
        <v>Esteira</v>
      </c>
      <c r="G2" s="341"/>
      <c r="H2" s="341" t="str">
        <f>Cárdio!F3</f>
        <v>Elíptico</v>
      </c>
      <c r="I2" s="341"/>
    </row>
    <row r="3" spans="1:9" x14ac:dyDescent="0.25">
      <c r="A3" s="11"/>
      <c r="B3" s="343">
        <f>Planilha!D267</f>
        <v>0</v>
      </c>
      <c r="C3" s="343"/>
      <c r="D3" s="154"/>
      <c r="E3" s="154"/>
      <c r="F3" s="154"/>
      <c r="G3" s="154"/>
      <c r="H3" s="154"/>
      <c r="I3" s="154"/>
    </row>
    <row r="4" spans="1:9" x14ac:dyDescent="0.25">
      <c r="A4" s="344">
        <v>1</v>
      </c>
      <c r="B4" s="11">
        <f>B3</f>
        <v>0</v>
      </c>
      <c r="C4" s="11" t="b">
        <f t="shared" ref="C4:C10" si="0">IF(AND(B4=D4),E4,IF(AND(B4=F4),G4,IF(AND(B4=H4),I4)))</f>
        <v>0</v>
      </c>
      <c r="D4" s="11" t="str">
        <f>Cárdio!B4</f>
        <v>Bicicleta Ergométrica</v>
      </c>
      <c r="E4" s="11">
        <f>Cárdio!C4</f>
        <v>0</v>
      </c>
      <c r="F4" s="11" t="str">
        <f>Cárdio!D4</f>
        <v>Esteira</v>
      </c>
      <c r="G4" s="11">
        <f>Cárdio!E4</f>
        <v>0</v>
      </c>
      <c r="H4" s="12" t="str">
        <f>Cárdio!F4</f>
        <v>Elíptico</v>
      </c>
      <c r="I4" s="11">
        <f>Cárdio!G4</f>
        <v>0</v>
      </c>
    </row>
    <row r="5" spans="1:9" x14ac:dyDescent="0.25">
      <c r="A5" s="344"/>
      <c r="B5" s="11">
        <f t="shared" ref="B5:B10" si="1">B4</f>
        <v>0</v>
      </c>
      <c r="C5" s="11" t="b">
        <f t="shared" si="0"/>
        <v>0</v>
      </c>
      <c r="D5" s="11" t="str">
        <f>Cárdio!B5</f>
        <v>Bicicleta Ergométrica</v>
      </c>
      <c r="E5" s="11">
        <f>Cárdio!C5</f>
        <v>0</v>
      </c>
      <c r="F5" s="11" t="str">
        <f>Cárdio!D5</f>
        <v>Esteira</v>
      </c>
      <c r="G5" s="11">
        <f>Cárdio!E5</f>
        <v>0</v>
      </c>
      <c r="H5" s="12" t="str">
        <f>Cárdio!F5</f>
        <v>Elíptico</v>
      </c>
      <c r="I5" s="11">
        <f>Cárdio!G5</f>
        <v>0</v>
      </c>
    </row>
    <row r="6" spans="1:9" x14ac:dyDescent="0.25">
      <c r="A6" s="344"/>
      <c r="B6" s="11">
        <f t="shared" si="1"/>
        <v>0</v>
      </c>
      <c r="C6" s="11" t="b">
        <f t="shared" si="0"/>
        <v>0</v>
      </c>
      <c r="D6" s="11" t="str">
        <f>Cárdio!B6</f>
        <v>Bicicleta Ergométrica</v>
      </c>
      <c r="E6" s="11">
        <f>Cárdio!C6</f>
        <v>0</v>
      </c>
      <c r="F6" s="11" t="str">
        <f>Cárdio!D6</f>
        <v>Esteira</v>
      </c>
      <c r="G6" s="11">
        <f>Cárdio!E6</f>
        <v>0</v>
      </c>
      <c r="H6" s="12" t="str">
        <f>Cárdio!F6</f>
        <v>Elíptico</v>
      </c>
      <c r="I6" s="11">
        <f>Cárdio!G6</f>
        <v>0</v>
      </c>
    </row>
    <row r="7" spans="1:9" x14ac:dyDescent="0.25">
      <c r="A7" s="344"/>
      <c r="B7" s="11">
        <f t="shared" si="1"/>
        <v>0</v>
      </c>
      <c r="C7" s="11" t="b">
        <f t="shared" si="0"/>
        <v>0</v>
      </c>
      <c r="D7" s="11" t="str">
        <f>Cárdio!B7</f>
        <v>Bicicleta Ergométrica</v>
      </c>
      <c r="E7" s="11">
        <f>Cárdio!C7</f>
        <v>0</v>
      </c>
      <c r="F7" s="11" t="str">
        <f>Cárdio!D7</f>
        <v>Esteira</v>
      </c>
      <c r="G7" s="11">
        <f>Cárdio!E7</f>
        <v>0</v>
      </c>
      <c r="H7" s="12" t="str">
        <f>Cárdio!F7</f>
        <v>Elíptico</v>
      </c>
      <c r="I7" s="11">
        <f>Cárdio!G7</f>
        <v>0</v>
      </c>
    </row>
    <row r="8" spans="1:9" x14ac:dyDescent="0.25">
      <c r="A8" s="344"/>
      <c r="B8" s="11">
        <f t="shared" si="1"/>
        <v>0</v>
      </c>
      <c r="C8" s="11" t="b">
        <f t="shared" si="0"/>
        <v>0</v>
      </c>
      <c r="D8" s="11" t="str">
        <f>Cárdio!B8</f>
        <v>Bicicleta Ergométrica</v>
      </c>
      <c r="E8" s="11">
        <f>Cárdio!C8</f>
        <v>0</v>
      </c>
      <c r="F8" s="11" t="str">
        <f>Cárdio!D8</f>
        <v>Esteira</v>
      </c>
      <c r="G8" s="11">
        <f>Cárdio!E8</f>
        <v>0</v>
      </c>
      <c r="H8" s="12" t="str">
        <f>Cárdio!F8</f>
        <v>Elíptico</v>
      </c>
      <c r="I8" s="11">
        <f>Cárdio!G8</f>
        <v>0</v>
      </c>
    </row>
    <row r="9" spans="1:9" x14ac:dyDescent="0.25">
      <c r="A9" s="344"/>
      <c r="B9" s="11">
        <f t="shared" si="1"/>
        <v>0</v>
      </c>
      <c r="C9" s="11" t="b">
        <f t="shared" si="0"/>
        <v>0</v>
      </c>
      <c r="D9" s="11" t="str">
        <f>Cárdio!B9</f>
        <v>Bicicleta Ergométrica</v>
      </c>
      <c r="E9" s="11">
        <f>Cárdio!C9</f>
        <v>0</v>
      </c>
      <c r="F9" s="11" t="str">
        <f>Cárdio!D9</f>
        <v>Esteira</v>
      </c>
      <c r="G9" s="11">
        <f>Cárdio!E9</f>
        <v>0</v>
      </c>
      <c r="H9" s="12" t="str">
        <f>Cárdio!F9</f>
        <v>Elíptico</v>
      </c>
      <c r="I9" s="11">
        <f>Cárdio!G9</f>
        <v>0</v>
      </c>
    </row>
    <row r="10" spans="1:9" x14ac:dyDescent="0.25">
      <c r="A10" s="344"/>
      <c r="B10" s="11">
        <f t="shared" si="1"/>
        <v>0</v>
      </c>
      <c r="C10" s="11" t="b">
        <f t="shared" si="0"/>
        <v>0</v>
      </c>
      <c r="D10" s="11" t="str">
        <f>Cárdio!B10</f>
        <v>Bicicleta Ergométrica</v>
      </c>
      <c r="E10" s="11">
        <f>Cárdio!C10</f>
        <v>0</v>
      </c>
      <c r="F10" s="11" t="str">
        <f>Cárdio!D10</f>
        <v>Esteira</v>
      </c>
      <c r="G10" s="11">
        <f>Cárdio!E10</f>
        <v>0</v>
      </c>
      <c r="H10" s="12" t="str">
        <f>Cárdio!F10</f>
        <v>Elíptico</v>
      </c>
      <c r="I10" s="11">
        <f>Cárdio!G10</f>
        <v>0</v>
      </c>
    </row>
    <row r="11" spans="1:9" ht="36" x14ac:dyDescent="0.25">
      <c r="A11" s="155"/>
      <c r="B11" s="11"/>
      <c r="C11" s="11"/>
      <c r="D11" s="11"/>
      <c r="E11" s="11"/>
      <c r="F11" s="11"/>
      <c r="G11" s="11"/>
      <c r="H11" s="11"/>
      <c r="I11" s="11"/>
    </row>
    <row r="12" spans="1:9" x14ac:dyDescent="0.25">
      <c r="A12" s="11" t="s">
        <v>40</v>
      </c>
      <c r="B12" s="11" t="s">
        <v>41</v>
      </c>
      <c r="C12" s="11"/>
      <c r="D12" s="341" t="str">
        <f>D2</f>
        <v>Bicicleta Ergométrica</v>
      </c>
      <c r="E12" s="341"/>
      <c r="F12" s="341" t="str">
        <f>F2</f>
        <v>Esteira</v>
      </c>
      <c r="G12" s="341"/>
      <c r="H12" s="341" t="str">
        <f>H2</f>
        <v>Elíptico</v>
      </c>
      <c r="I12" s="341"/>
    </row>
    <row r="13" spans="1:9" x14ac:dyDescent="0.25">
      <c r="A13" s="11"/>
      <c r="B13" s="343">
        <f>Planilha!D268</f>
        <v>0</v>
      </c>
      <c r="C13" s="343"/>
      <c r="D13" s="154"/>
      <c r="E13" s="154"/>
      <c r="F13" s="154"/>
      <c r="G13" s="154"/>
      <c r="H13" s="154"/>
      <c r="I13" s="154"/>
    </row>
    <row r="14" spans="1:9" x14ac:dyDescent="0.25">
      <c r="A14" s="344">
        <v>2</v>
      </c>
      <c r="B14" s="11">
        <f>B13</f>
        <v>0</v>
      </c>
      <c r="C14" s="11" t="b">
        <f>IF(AND(B14=D14),E14,IF(AND(B14=F14),G14,IF(AND(B14=H14),I14)))</f>
        <v>0</v>
      </c>
      <c r="D14" s="11" t="str">
        <f t="shared" ref="D14:I20" si="2">D4</f>
        <v>Bicicleta Ergométrica</v>
      </c>
      <c r="E14" s="11">
        <f t="shared" si="2"/>
        <v>0</v>
      </c>
      <c r="F14" s="11" t="str">
        <f t="shared" si="2"/>
        <v>Esteira</v>
      </c>
      <c r="G14" s="11">
        <f t="shared" si="2"/>
        <v>0</v>
      </c>
      <c r="H14" s="12" t="str">
        <f t="shared" si="2"/>
        <v>Elíptico</v>
      </c>
      <c r="I14" s="11">
        <f t="shared" si="2"/>
        <v>0</v>
      </c>
    </row>
    <row r="15" spans="1:9" x14ac:dyDescent="0.25">
      <c r="A15" s="344"/>
      <c r="B15" s="11">
        <f t="shared" ref="B15:B20" si="3">B14</f>
        <v>0</v>
      </c>
      <c r="C15" s="11" t="b">
        <f t="shared" ref="C15:C20" si="4">IF(AND(B15=D15),E15,IF(AND(B15=F15),G15,IF(AND(B15=H15),I15)))</f>
        <v>0</v>
      </c>
      <c r="D15" s="11" t="str">
        <f t="shared" si="2"/>
        <v>Bicicleta Ergométrica</v>
      </c>
      <c r="E15" s="11">
        <f t="shared" si="2"/>
        <v>0</v>
      </c>
      <c r="F15" s="11" t="str">
        <f t="shared" si="2"/>
        <v>Esteira</v>
      </c>
      <c r="G15" s="11">
        <f t="shared" si="2"/>
        <v>0</v>
      </c>
      <c r="H15" s="12" t="str">
        <f t="shared" si="2"/>
        <v>Elíptico</v>
      </c>
      <c r="I15" s="11">
        <f t="shared" si="2"/>
        <v>0</v>
      </c>
    </row>
    <row r="16" spans="1:9" x14ac:dyDescent="0.25">
      <c r="A16" s="344"/>
      <c r="B16" s="11">
        <f t="shared" si="3"/>
        <v>0</v>
      </c>
      <c r="C16" s="11" t="b">
        <f t="shared" si="4"/>
        <v>0</v>
      </c>
      <c r="D16" s="11" t="str">
        <f t="shared" si="2"/>
        <v>Bicicleta Ergométrica</v>
      </c>
      <c r="E16" s="11">
        <f t="shared" si="2"/>
        <v>0</v>
      </c>
      <c r="F16" s="11" t="str">
        <f t="shared" si="2"/>
        <v>Esteira</v>
      </c>
      <c r="G16" s="11">
        <f t="shared" si="2"/>
        <v>0</v>
      </c>
      <c r="H16" s="12" t="str">
        <f t="shared" si="2"/>
        <v>Elíptico</v>
      </c>
      <c r="I16" s="11">
        <f t="shared" si="2"/>
        <v>0</v>
      </c>
    </row>
    <row r="17" spans="1:9" x14ac:dyDescent="0.25">
      <c r="A17" s="344"/>
      <c r="B17" s="11">
        <f t="shared" si="3"/>
        <v>0</v>
      </c>
      <c r="C17" s="11" t="b">
        <f t="shared" si="4"/>
        <v>0</v>
      </c>
      <c r="D17" s="11" t="str">
        <f t="shared" si="2"/>
        <v>Bicicleta Ergométrica</v>
      </c>
      <c r="E17" s="11">
        <f t="shared" si="2"/>
        <v>0</v>
      </c>
      <c r="F17" s="11" t="str">
        <f t="shared" si="2"/>
        <v>Esteira</v>
      </c>
      <c r="G17" s="11">
        <f t="shared" si="2"/>
        <v>0</v>
      </c>
      <c r="H17" s="12" t="str">
        <f t="shared" si="2"/>
        <v>Elíptico</v>
      </c>
      <c r="I17" s="11">
        <f t="shared" si="2"/>
        <v>0</v>
      </c>
    </row>
    <row r="18" spans="1:9" x14ac:dyDescent="0.25">
      <c r="A18" s="344"/>
      <c r="B18" s="11">
        <f t="shared" si="3"/>
        <v>0</v>
      </c>
      <c r="C18" s="11" t="b">
        <f t="shared" si="4"/>
        <v>0</v>
      </c>
      <c r="D18" s="11" t="str">
        <f t="shared" si="2"/>
        <v>Bicicleta Ergométrica</v>
      </c>
      <c r="E18" s="11">
        <f t="shared" si="2"/>
        <v>0</v>
      </c>
      <c r="F18" s="11" t="str">
        <f t="shared" si="2"/>
        <v>Esteira</v>
      </c>
      <c r="G18" s="11">
        <f t="shared" si="2"/>
        <v>0</v>
      </c>
      <c r="H18" s="12" t="str">
        <f t="shared" si="2"/>
        <v>Elíptico</v>
      </c>
      <c r="I18" s="11">
        <f t="shared" si="2"/>
        <v>0</v>
      </c>
    </row>
    <row r="19" spans="1:9" x14ac:dyDescent="0.25">
      <c r="A19" s="344"/>
      <c r="B19" s="11">
        <f t="shared" si="3"/>
        <v>0</v>
      </c>
      <c r="C19" s="11" t="b">
        <f t="shared" si="4"/>
        <v>0</v>
      </c>
      <c r="D19" s="11" t="str">
        <f t="shared" si="2"/>
        <v>Bicicleta Ergométrica</v>
      </c>
      <c r="E19" s="11">
        <f t="shared" si="2"/>
        <v>0</v>
      </c>
      <c r="F19" s="11" t="str">
        <f t="shared" si="2"/>
        <v>Esteira</v>
      </c>
      <c r="G19" s="11">
        <f t="shared" si="2"/>
        <v>0</v>
      </c>
      <c r="H19" s="12" t="str">
        <f t="shared" si="2"/>
        <v>Elíptico</v>
      </c>
      <c r="I19" s="11">
        <f t="shared" si="2"/>
        <v>0</v>
      </c>
    </row>
    <row r="20" spans="1:9" x14ac:dyDescent="0.25">
      <c r="A20" s="344"/>
      <c r="B20" s="11">
        <f t="shared" si="3"/>
        <v>0</v>
      </c>
      <c r="C20" s="11" t="b">
        <f t="shared" si="4"/>
        <v>0</v>
      </c>
      <c r="D20" s="11" t="str">
        <f t="shared" si="2"/>
        <v>Bicicleta Ergométrica</v>
      </c>
      <c r="E20" s="11">
        <f t="shared" si="2"/>
        <v>0</v>
      </c>
      <c r="F20" s="11" t="str">
        <f t="shared" si="2"/>
        <v>Esteira</v>
      </c>
      <c r="G20" s="11">
        <f t="shared" si="2"/>
        <v>0</v>
      </c>
      <c r="H20" s="12" t="str">
        <f t="shared" si="2"/>
        <v>Elíptico</v>
      </c>
      <c r="I20" s="11">
        <f t="shared" si="2"/>
        <v>0</v>
      </c>
    </row>
    <row r="21" spans="1:9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A22" s="11" t="s">
        <v>40</v>
      </c>
      <c r="B22" s="11" t="s">
        <v>41</v>
      </c>
      <c r="C22" s="11"/>
      <c r="D22" s="341" t="str">
        <f>D12</f>
        <v>Bicicleta Ergométrica</v>
      </c>
      <c r="E22" s="341"/>
      <c r="F22" s="341" t="str">
        <f>F12</f>
        <v>Esteira</v>
      </c>
      <c r="G22" s="341"/>
      <c r="H22" s="341" t="str">
        <f>H12</f>
        <v>Elíptico</v>
      </c>
      <c r="I22" s="341"/>
    </row>
    <row r="23" spans="1:9" x14ac:dyDescent="0.25">
      <c r="A23" s="11"/>
      <c r="B23" s="343">
        <f>Planilha!D269</f>
        <v>0</v>
      </c>
      <c r="C23" s="343"/>
      <c r="D23" s="154"/>
      <c r="E23" s="154"/>
      <c r="F23" s="154"/>
      <c r="G23" s="154"/>
      <c r="H23" s="154"/>
      <c r="I23" s="154"/>
    </row>
    <row r="24" spans="1:9" x14ac:dyDescent="0.25">
      <c r="A24" s="344">
        <v>3</v>
      </c>
      <c r="B24" s="11">
        <f>B23</f>
        <v>0</v>
      </c>
      <c r="C24" s="11" t="b">
        <f>IF(AND(B24=D24),E24,IF(AND(B24=F24),G24,IF(AND(B24=H24),I24)))</f>
        <v>0</v>
      </c>
      <c r="D24" s="11" t="str">
        <f t="shared" ref="D24:I30" si="5">D14</f>
        <v>Bicicleta Ergométrica</v>
      </c>
      <c r="E24" s="11">
        <f t="shared" si="5"/>
        <v>0</v>
      </c>
      <c r="F24" s="11" t="str">
        <f t="shared" si="5"/>
        <v>Esteira</v>
      </c>
      <c r="G24" s="11">
        <f t="shared" si="5"/>
        <v>0</v>
      </c>
      <c r="H24" s="12" t="str">
        <f t="shared" si="5"/>
        <v>Elíptico</v>
      </c>
      <c r="I24" s="11">
        <f t="shared" si="5"/>
        <v>0</v>
      </c>
    </row>
    <row r="25" spans="1:9" x14ac:dyDescent="0.25">
      <c r="A25" s="344"/>
      <c r="B25" s="11">
        <f t="shared" ref="B25:B30" si="6">B24</f>
        <v>0</v>
      </c>
      <c r="C25" s="11" t="b">
        <f t="shared" ref="C25:C30" si="7">IF(AND(B25=D25),E25,IF(AND(B25=F25),G25,IF(AND(B25=H25),I25)))</f>
        <v>0</v>
      </c>
      <c r="D25" s="11" t="str">
        <f t="shared" si="5"/>
        <v>Bicicleta Ergométrica</v>
      </c>
      <c r="E25" s="11">
        <f t="shared" si="5"/>
        <v>0</v>
      </c>
      <c r="F25" s="11" t="str">
        <f t="shared" si="5"/>
        <v>Esteira</v>
      </c>
      <c r="G25" s="11">
        <f t="shared" si="5"/>
        <v>0</v>
      </c>
      <c r="H25" s="12" t="str">
        <f t="shared" si="5"/>
        <v>Elíptico</v>
      </c>
      <c r="I25" s="11">
        <f t="shared" si="5"/>
        <v>0</v>
      </c>
    </row>
    <row r="26" spans="1:9" x14ac:dyDescent="0.25">
      <c r="A26" s="344"/>
      <c r="B26" s="11">
        <f t="shared" si="6"/>
        <v>0</v>
      </c>
      <c r="C26" s="11" t="b">
        <f t="shared" si="7"/>
        <v>0</v>
      </c>
      <c r="D26" s="11" t="str">
        <f t="shared" si="5"/>
        <v>Bicicleta Ergométrica</v>
      </c>
      <c r="E26" s="11">
        <f t="shared" si="5"/>
        <v>0</v>
      </c>
      <c r="F26" s="11" t="str">
        <f t="shared" si="5"/>
        <v>Esteira</v>
      </c>
      <c r="G26" s="11">
        <f t="shared" si="5"/>
        <v>0</v>
      </c>
      <c r="H26" s="12" t="str">
        <f t="shared" si="5"/>
        <v>Elíptico</v>
      </c>
      <c r="I26" s="11">
        <f t="shared" si="5"/>
        <v>0</v>
      </c>
    </row>
    <row r="27" spans="1:9" x14ac:dyDescent="0.25">
      <c r="A27" s="344"/>
      <c r="B27" s="11">
        <f t="shared" si="6"/>
        <v>0</v>
      </c>
      <c r="C27" s="11" t="b">
        <f t="shared" si="7"/>
        <v>0</v>
      </c>
      <c r="D27" s="11" t="str">
        <f t="shared" si="5"/>
        <v>Bicicleta Ergométrica</v>
      </c>
      <c r="E27" s="11">
        <f t="shared" si="5"/>
        <v>0</v>
      </c>
      <c r="F27" s="11" t="str">
        <f t="shared" si="5"/>
        <v>Esteira</v>
      </c>
      <c r="G27" s="11">
        <f t="shared" si="5"/>
        <v>0</v>
      </c>
      <c r="H27" s="12" t="str">
        <f t="shared" si="5"/>
        <v>Elíptico</v>
      </c>
      <c r="I27" s="11">
        <f t="shared" si="5"/>
        <v>0</v>
      </c>
    </row>
    <row r="28" spans="1:9" x14ac:dyDescent="0.25">
      <c r="A28" s="344"/>
      <c r="B28" s="11">
        <f t="shared" si="6"/>
        <v>0</v>
      </c>
      <c r="C28" s="11" t="b">
        <f t="shared" si="7"/>
        <v>0</v>
      </c>
      <c r="D28" s="11" t="str">
        <f t="shared" si="5"/>
        <v>Bicicleta Ergométrica</v>
      </c>
      <c r="E28" s="11">
        <f t="shared" si="5"/>
        <v>0</v>
      </c>
      <c r="F28" s="11" t="str">
        <f t="shared" si="5"/>
        <v>Esteira</v>
      </c>
      <c r="G28" s="11">
        <f t="shared" si="5"/>
        <v>0</v>
      </c>
      <c r="H28" s="12" t="str">
        <f t="shared" si="5"/>
        <v>Elíptico</v>
      </c>
      <c r="I28" s="11">
        <f t="shared" si="5"/>
        <v>0</v>
      </c>
    </row>
    <row r="29" spans="1:9" x14ac:dyDescent="0.25">
      <c r="A29" s="344"/>
      <c r="B29" s="11">
        <f t="shared" si="6"/>
        <v>0</v>
      </c>
      <c r="C29" s="11" t="b">
        <f t="shared" si="7"/>
        <v>0</v>
      </c>
      <c r="D29" s="11" t="str">
        <f t="shared" si="5"/>
        <v>Bicicleta Ergométrica</v>
      </c>
      <c r="E29" s="11">
        <f t="shared" si="5"/>
        <v>0</v>
      </c>
      <c r="F29" s="11" t="str">
        <f t="shared" si="5"/>
        <v>Esteira</v>
      </c>
      <c r="G29" s="11">
        <f t="shared" si="5"/>
        <v>0</v>
      </c>
      <c r="H29" s="12" t="str">
        <f t="shared" si="5"/>
        <v>Elíptico</v>
      </c>
      <c r="I29" s="11">
        <f t="shared" si="5"/>
        <v>0</v>
      </c>
    </row>
    <row r="30" spans="1:9" x14ac:dyDescent="0.25">
      <c r="A30" s="344"/>
      <c r="B30" s="11">
        <f t="shared" si="6"/>
        <v>0</v>
      </c>
      <c r="C30" s="11" t="b">
        <f t="shared" si="7"/>
        <v>0</v>
      </c>
      <c r="D30" s="11" t="str">
        <f t="shared" si="5"/>
        <v>Bicicleta Ergométrica</v>
      </c>
      <c r="E30" s="11">
        <f t="shared" si="5"/>
        <v>0</v>
      </c>
      <c r="F30" s="11" t="str">
        <f t="shared" si="5"/>
        <v>Esteira</v>
      </c>
      <c r="G30" s="11">
        <f t="shared" si="5"/>
        <v>0</v>
      </c>
      <c r="H30" s="12" t="str">
        <f t="shared" si="5"/>
        <v>Elíptico</v>
      </c>
      <c r="I30" s="11">
        <f t="shared" si="5"/>
        <v>0</v>
      </c>
    </row>
  </sheetData>
  <sheetProtection password="CE24" sheet="1" objects="1" scenarios="1"/>
  <protectedRanges>
    <protectedRange sqref="E4:E10" name="Intervalo1"/>
    <protectedRange sqref="G4:G10" name="Intervalo2"/>
    <protectedRange sqref="E14:E20 E24:E30" name="Intervalo1_1"/>
    <protectedRange sqref="G14:G20 G24:G30" name="Intervalo2_1"/>
    <protectedRange sqref="I4:I10" name="Intervalo3_1"/>
    <protectedRange sqref="I24:I30" name="Intervalo3_4"/>
    <protectedRange sqref="I14:I20" name="Intervalo3_5"/>
  </protectedRanges>
  <mergeCells count="15">
    <mergeCell ref="B3:C3"/>
    <mergeCell ref="A4:A10"/>
    <mergeCell ref="A24:A30"/>
    <mergeCell ref="B13:C13"/>
    <mergeCell ref="A14:A20"/>
    <mergeCell ref="B23:C23"/>
    <mergeCell ref="D12:E12"/>
    <mergeCell ref="F12:G12"/>
    <mergeCell ref="H12:I12"/>
    <mergeCell ref="H22:I22"/>
    <mergeCell ref="D2:E2"/>
    <mergeCell ref="F2:G2"/>
    <mergeCell ref="H2:I2"/>
    <mergeCell ref="D22:E22"/>
    <mergeCell ref="F22:G2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3" zoomScale="180" zoomScaleNormal="180" workbookViewId="0">
      <selection activeCell="B19" sqref="B19"/>
    </sheetView>
  </sheetViews>
  <sheetFormatPr defaultRowHeight="15" x14ac:dyDescent="0.25"/>
  <cols>
    <col min="1" max="3" width="3" customWidth="1"/>
    <col min="13" max="15" width="3" customWidth="1"/>
  </cols>
  <sheetData>
    <row r="1" spans="1:15" x14ac:dyDescent="0.25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9"/>
    </row>
    <row r="2" spans="1:15" ht="15.75" x14ac:dyDescent="0.25">
      <c r="A2" s="220"/>
      <c r="B2" s="217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19"/>
      <c r="O2" s="221"/>
    </row>
    <row r="3" spans="1:15" ht="15.75" x14ac:dyDescent="0.25">
      <c r="A3" s="220"/>
      <c r="B3" s="220"/>
      <c r="C3" s="232"/>
      <c r="D3" s="233"/>
      <c r="E3" s="233"/>
      <c r="F3" s="233"/>
      <c r="G3" s="233"/>
      <c r="H3" s="233"/>
      <c r="I3" s="233"/>
      <c r="J3" s="233"/>
      <c r="K3" s="233"/>
      <c r="L3" s="233"/>
      <c r="M3" s="234"/>
      <c r="N3" s="221"/>
      <c r="O3" s="221"/>
    </row>
    <row r="4" spans="1:15" ht="15.75" x14ac:dyDescent="0.25">
      <c r="A4" s="220"/>
      <c r="B4" s="220"/>
      <c r="C4" s="227"/>
      <c r="D4" s="226"/>
      <c r="E4" s="226"/>
      <c r="F4" s="226"/>
      <c r="G4" s="349" t="s">
        <v>589</v>
      </c>
      <c r="H4" s="349"/>
      <c r="I4" s="349"/>
      <c r="J4" s="226"/>
      <c r="K4" s="226"/>
      <c r="L4" s="226"/>
      <c r="M4" s="228"/>
      <c r="N4" s="221"/>
      <c r="O4" s="221"/>
    </row>
    <row r="5" spans="1:15" ht="15.75" x14ac:dyDescent="0.25">
      <c r="A5" s="220"/>
      <c r="B5" s="220"/>
      <c r="C5" s="227"/>
      <c r="D5" s="226"/>
      <c r="E5" s="226"/>
      <c r="F5" s="226"/>
      <c r="G5" s="349"/>
      <c r="H5" s="349"/>
      <c r="I5" s="349"/>
      <c r="J5" s="226"/>
      <c r="K5" s="226"/>
      <c r="L5" s="226"/>
      <c r="M5" s="228"/>
      <c r="N5" s="221"/>
      <c r="O5" s="221"/>
    </row>
    <row r="6" spans="1:15" ht="15.75" x14ac:dyDescent="0.25">
      <c r="A6" s="220"/>
      <c r="B6" s="220"/>
      <c r="C6" s="227"/>
      <c r="D6" s="226"/>
      <c r="E6" s="226"/>
      <c r="F6" s="226"/>
      <c r="G6" s="226"/>
      <c r="H6" s="226"/>
      <c r="I6" s="226"/>
      <c r="J6" s="226"/>
      <c r="K6" s="226"/>
      <c r="L6" s="226"/>
      <c r="M6" s="228"/>
      <c r="N6" s="221"/>
      <c r="O6" s="221"/>
    </row>
    <row r="7" spans="1:15" ht="15.75" x14ac:dyDescent="0.25">
      <c r="A7" s="220"/>
      <c r="B7" s="220"/>
      <c r="C7" s="227"/>
      <c r="D7" s="345" t="s">
        <v>590</v>
      </c>
      <c r="E7" s="346"/>
      <c r="F7" s="346"/>
      <c r="G7" s="346"/>
      <c r="H7" s="346"/>
      <c r="I7" s="346"/>
      <c r="J7" s="346"/>
      <c r="K7" s="346"/>
      <c r="L7" s="346"/>
      <c r="M7" s="228"/>
      <c r="N7" s="221"/>
      <c r="O7" s="221"/>
    </row>
    <row r="8" spans="1:15" ht="15.75" x14ac:dyDescent="0.25">
      <c r="A8" s="220"/>
      <c r="B8" s="220"/>
      <c r="C8" s="227"/>
      <c r="D8" s="346"/>
      <c r="E8" s="346"/>
      <c r="F8" s="346"/>
      <c r="G8" s="346"/>
      <c r="H8" s="346"/>
      <c r="I8" s="346"/>
      <c r="J8" s="346"/>
      <c r="K8" s="346"/>
      <c r="L8" s="346"/>
      <c r="M8" s="228"/>
      <c r="N8" s="221"/>
      <c r="O8" s="221"/>
    </row>
    <row r="9" spans="1:15" ht="15.75" x14ac:dyDescent="0.25">
      <c r="A9" s="220"/>
      <c r="B9" s="220"/>
      <c r="C9" s="227"/>
      <c r="D9" s="245"/>
      <c r="E9" s="245"/>
      <c r="F9" s="245"/>
      <c r="G9" s="245"/>
      <c r="H9" s="245"/>
      <c r="I9" s="245"/>
      <c r="J9" s="245"/>
      <c r="K9" s="245"/>
      <c r="L9" s="245"/>
      <c r="M9" s="228"/>
      <c r="N9" s="221"/>
      <c r="O9" s="221"/>
    </row>
    <row r="10" spans="1:15" ht="15.75" x14ac:dyDescent="0.25">
      <c r="A10" s="220"/>
      <c r="B10" s="220"/>
      <c r="C10" s="227"/>
      <c r="D10" s="345" t="s">
        <v>591</v>
      </c>
      <c r="E10" s="346"/>
      <c r="F10" s="346"/>
      <c r="G10" s="346"/>
      <c r="H10" s="346"/>
      <c r="I10" s="346"/>
      <c r="J10" s="346"/>
      <c r="K10" s="346"/>
      <c r="L10" s="346"/>
      <c r="M10" s="228"/>
      <c r="N10" s="221"/>
      <c r="O10" s="221"/>
    </row>
    <row r="11" spans="1:15" ht="15.75" x14ac:dyDescent="0.25">
      <c r="A11" s="220"/>
      <c r="B11" s="220"/>
      <c r="C11" s="227"/>
      <c r="D11" s="346"/>
      <c r="E11" s="346"/>
      <c r="F11" s="346"/>
      <c r="G11" s="346"/>
      <c r="H11" s="346"/>
      <c r="I11" s="346"/>
      <c r="J11" s="346"/>
      <c r="K11" s="346"/>
      <c r="L11" s="346"/>
      <c r="M11" s="228"/>
      <c r="N11" s="221"/>
      <c r="O11" s="221"/>
    </row>
    <row r="12" spans="1:15" ht="15.75" x14ac:dyDescent="0.25">
      <c r="A12" s="220"/>
      <c r="B12" s="220"/>
      <c r="C12" s="227"/>
      <c r="D12" s="245"/>
      <c r="E12" s="245"/>
      <c r="F12" s="245"/>
      <c r="G12" s="245"/>
      <c r="H12" s="245"/>
      <c r="I12" s="245"/>
      <c r="J12" s="245"/>
      <c r="K12" s="245"/>
      <c r="L12" s="245"/>
      <c r="M12" s="228"/>
      <c r="N12" s="221"/>
      <c r="O12" s="221"/>
    </row>
    <row r="13" spans="1:15" ht="15.75" x14ac:dyDescent="0.25">
      <c r="A13" s="220"/>
      <c r="B13" s="220"/>
      <c r="C13" s="227"/>
      <c r="D13" s="347" t="s">
        <v>592</v>
      </c>
      <c r="E13" s="348"/>
      <c r="F13" s="348"/>
      <c r="G13" s="348"/>
      <c r="H13" s="348"/>
      <c r="I13" s="348"/>
      <c r="J13" s="348"/>
      <c r="K13" s="348"/>
      <c r="L13" s="348"/>
      <c r="M13" s="228"/>
      <c r="N13" s="221"/>
      <c r="O13" s="221"/>
    </row>
    <row r="14" spans="1:15" ht="15.75" x14ac:dyDescent="0.25">
      <c r="A14" s="220"/>
      <c r="B14" s="220"/>
      <c r="C14" s="227"/>
      <c r="D14" s="348"/>
      <c r="E14" s="348"/>
      <c r="F14" s="348"/>
      <c r="G14" s="348"/>
      <c r="H14" s="348"/>
      <c r="I14" s="348"/>
      <c r="J14" s="348"/>
      <c r="K14" s="348"/>
      <c r="L14" s="348"/>
      <c r="M14" s="228"/>
      <c r="N14" s="221"/>
      <c r="O14" s="221"/>
    </row>
    <row r="15" spans="1:15" ht="15.75" x14ac:dyDescent="0.25">
      <c r="A15" s="220"/>
      <c r="B15" s="220"/>
      <c r="C15" s="227"/>
      <c r="D15" s="348"/>
      <c r="E15" s="348"/>
      <c r="F15" s="348"/>
      <c r="G15" s="348"/>
      <c r="H15" s="348"/>
      <c r="I15" s="348"/>
      <c r="J15" s="348"/>
      <c r="K15" s="348"/>
      <c r="L15" s="348"/>
      <c r="M15" s="228"/>
      <c r="N15" s="221"/>
      <c r="O15" s="221"/>
    </row>
    <row r="16" spans="1:15" ht="15.75" x14ac:dyDescent="0.25">
      <c r="A16" s="220"/>
      <c r="B16" s="220"/>
      <c r="C16" s="227"/>
      <c r="D16" s="245"/>
      <c r="E16" s="245"/>
      <c r="F16" s="245"/>
      <c r="G16" s="245"/>
      <c r="H16" s="245"/>
      <c r="I16" s="245"/>
      <c r="J16" s="245"/>
      <c r="K16" s="245"/>
      <c r="L16" s="245"/>
      <c r="M16" s="228"/>
      <c r="N16" s="221"/>
      <c r="O16" s="221"/>
    </row>
    <row r="17" spans="1:15" ht="15.75" x14ac:dyDescent="0.25">
      <c r="A17" s="220"/>
      <c r="B17" s="220"/>
      <c r="C17" s="227"/>
      <c r="D17" s="347" t="s">
        <v>628</v>
      </c>
      <c r="E17" s="348"/>
      <c r="F17" s="348"/>
      <c r="G17" s="348"/>
      <c r="H17" s="348"/>
      <c r="I17" s="348"/>
      <c r="J17" s="348"/>
      <c r="K17" s="348"/>
      <c r="L17" s="348"/>
      <c r="M17" s="228"/>
      <c r="N17" s="221"/>
      <c r="O17" s="221"/>
    </row>
    <row r="18" spans="1:15" ht="15.75" x14ac:dyDescent="0.25">
      <c r="A18" s="220"/>
      <c r="B18" s="220"/>
      <c r="C18" s="227"/>
      <c r="D18" s="348"/>
      <c r="E18" s="348"/>
      <c r="F18" s="348"/>
      <c r="G18" s="348"/>
      <c r="H18" s="348"/>
      <c r="I18" s="348"/>
      <c r="J18" s="348"/>
      <c r="K18" s="348"/>
      <c r="L18" s="348"/>
      <c r="M18" s="228"/>
      <c r="N18" s="221"/>
      <c r="O18" s="221"/>
    </row>
    <row r="19" spans="1:15" ht="15.75" x14ac:dyDescent="0.25">
      <c r="A19" s="220"/>
      <c r="B19" s="220"/>
      <c r="C19" s="227"/>
      <c r="D19" s="245"/>
      <c r="E19" s="245"/>
      <c r="F19" s="245"/>
      <c r="G19" s="245"/>
      <c r="H19" s="245"/>
      <c r="I19" s="245"/>
      <c r="J19" s="245"/>
      <c r="K19" s="245"/>
      <c r="L19" s="245"/>
      <c r="M19" s="228"/>
      <c r="N19" s="221"/>
      <c r="O19" s="221"/>
    </row>
    <row r="20" spans="1:15" ht="15.75" x14ac:dyDescent="0.25">
      <c r="A20" s="220"/>
      <c r="B20" s="220"/>
      <c r="C20" s="227"/>
      <c r="D20" s="345" t="s">
        <v>593</v>
      </c>
      <c r="E20" s="346"/>
      <c r="F20" s="346"/>
      <c r="G20" s="346"/>
      <c r="H20" s="346"/>
      <c r="I20" s="346"/>
      <c r="J20" s="346"/>
      <c r="K20" s="346"/>
      <c r="L20" s="346"/>
      <c r="M20" s="228"/>
      <c r="N20" s="221"/>
      <c r="O20" s="221"/>
    </row>
    <row r="21" spans="1:15" ht="15.75" x14ac:dyDescent="0.25">
      <c r="A21" s="220"/>
      <c r="B21" s="220"/>
      <c r="C21" s="227"/>
      <c r="D21" s="346"/>
      <c r="E21" s="346"/>
      <c r="F21" s="346"/>
      <c r="G21" s="346"/>
      <c r="H21" s="346"/>
      <c r="I21" s="346"/>
      <c r="J21" s="346"/>
      <c r="K21" s="346"/>
      <c r="L21" s="346"/>
      <c r="M21" s="228"/>
      <c r="N21" s="221"/>
      <c r="O21" s="221"/>
    </row>
    <row r="22" spans="1:15" ht="15.75" x14ac:dyDescent="0.25">
      <c r="A22" s="220"/>
      <c r="B22" s="220"/>
      <c r="C22" s="227"/>
      <c r="D22" s="346"/>
      <c r="E22" s="346"/>
      <c r="F22" s="346"/>
      <c r="G22" s="346"/>
      <c r="H22" s="346"/>
      <c r="I22" s="346"/>
      <c r="J22" s="346"/>
      <c r="K22" s="346"/>
      <c r="L22" s="346"/>
      <c r="M22" s="228"/>
      <c r="N22" s="221"/>
      <c r="O22" s="221"/>
    </row>
    <row r="23" spans="1:15" ht="15.75" x14ac:dyDescent="0.25">
      <c r="A23" s="220"/>
      <c r="B23" s="220"/>
      <c r="C23" s="229"/>
      <c r="D23" s="230"/>
      <c r="E23" s="230"/>
      <c r="F23" s="230"/>
      <c r="G23" s="230"/>
      <c r="H23" s="230"/>
      <c r="I23" s="230"/>
      <c r="J23" s="230"/>
      <c r="K23" s="230"/>
      <c r="L23" s="230"/>
      <c r="M23" s="231"/>
      <c r="N23" s="221"/>
      <c r="O23" s="221"/>
    </row>
    <row r="24" spans="1:15" x14ac:dyDescent="0.25">
      <c r="A24" s="220"/>
      <c r="B24" s="222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4"/>
      <c r="O24" s="221"/>
    </row>
    <row r="25" spans="1:15" x14ac:dyDescent="0.25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4"/>
    </row>
    <row r="27" spans="1:15" ht="15" customHeight="1" x14ac:dyDescent="0.25"/>
    <row r="28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</sheetData>
  <sheetProtection password="CE24" sheet="1" objects="1" scenarios="1"/>
  <mergeCells count="6">
    <mergeCell ref="G4:I5"/>
    <mergeCell ref="D20:L22"/>
    <mergeCell ref="D17:L18"/>
    <mergeCell ref="D7:L8"/>
    <mergeCell ref="D10:L11"/>
    <mergeCell ref="D13:L15"/>
  </mergeCells>
  <hyperlinks>
    <hyperlink ref="D13:L15" r:id="rId1" display="LIRA, F. A. S.; NÓBREGA, A. F.; SOUSA, T. B. C. Princípios utilizados na realização do projeto de equipamentos para musculação. Temas em Saúde, João Pessoa, v. 14, n. 1, p. 340-355, jul./set. 2014. ISSN: 1519-0870."/>
    <hyperlink ref="D17:L18" r:id="rId2" display="Lopes, C. M. Excel Básico. [S.I.]: Caminhos do Emprego, [entre 2007 e 2014]. Curso Online. Disponível em: &lt;http://cursoexcelvba.com/excelbasico/&gt;. Acesso em: 17 jul 2015.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3" zoomScale="180" zoomScaleNormal="180" workbookViewId="0">
      <selection activeCell="P10" sqref="P10"/>
    </sheetView>
  </sheetViews>
  <sheetFormatPr defaultRowHeight="15" x14ac:dyDescent="0.25"/>
  <cols>
    <col min="1" max="3" width="3" customWidth="1"/>
    <col min="12" max="12" width="9.140625" customWidth="1"/>
    <col min="13" max="15" width="3" customWidth="1"/>
  </cols>
  <sheetData>
    <row r="1" spans="1:15" x14ac:dyDescent="0.25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x14ac:dyDescent="0.25">
      <c r="A2" s="236"/>
      <c r="B2" s="217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9"/>
      <c r="O2" s="236"/>
    </row>
    <row r="3" spans="1:15" ht="15.75" x14ac:dyDescent="0.25">
      <c r="A3" s="236"/>
      <c r="B3" s="220"/>
      <c r="C3" s="232"/>
      <c r="D3" s="233"/>
      <c r="E3" s="233"/>
      <c r="F3" s="233"/>
      <c r="G3" s="233"/>
      <c r="H3" s="233"/>
      <c r="I3" s="233"/>
      <c r="J3" s="233"/>
      <c r="K3" s="233"/>
      <c r="L3" s="233"/>
      <c r="M3" s="234"/>
      <c r="N3" s="221"/>
      <c r="O3" s="236"/>
    </row>
    <row r="4" spans="1:15" ht="15.75" x14ac:dyDescent="0.25">
      <c r="A4" s="236"/>
      <c r="B4" s="220"/>
      <c r="C4" s="227"/>
      <c r="D4" s="243"/>
      <c r="E4" s="243"/>
      <c r="F4" s="243"/>
      <c r="G4" s="350" t="s">
        <v>588</v>
      </c>
      <c r="H4" s="350"/>
      <c r="I4" s="350"/>
      <c r="J4" s="243"/>
      <c r="K4" s="243"/>
      <c r="L4" s="243"/>
      <c r="M4" s="228"/>
      <c r="N4" s="221"/>
      <c r="O4" s="236"/>
    </row>
    <row r="5" spans="1:15" ht="15.75" x14ac:dyDescent="0.25">
      <c r="A5" s="236"/>
      <c r="B5" s="220"/>
      <c r="C5" s="227"/>
      <c r="D5" s="243"/>
      <c r="E5" s="243"/>
      <c r="F5" s="243"/>
      <c r="G5" s="350"/>
      <c r="H5" s="350"/>
      <c r="I5" s="350"/>
      <c r="J5" s="243"/>
      <c r="K5" s="243"/>
      <c r="L5" s="243"/>
      <c r="M5" s="228"/>
      <c r="N5" s="221"/>
      <c r="O5" s="236"/>
    </row>
    <row r="6" spans="1:15" ht="15.75" x14ac:dyDescent="0.25">
      <c r="A6" s="236"/>
      <c r="B6" s="220"/>
      <c r="C6" s="227"/>
      <c r="D6" s="243"/>
      <c r="E6" s="243"/>
      <c r="F6" s="243"/>
      <c r="G6" s="243"/>
      <c r="H6" s="243"/>
      <c r="I6" s="243"/>
      <c r="J6" s="243"/>
      <c r="K6" s="243"/>
      <c r="L6" s="243"/>
      <c r="M6" s="228"/>
      <c r="N6" s="221"/>
      <c r="O6" s="236"/>
    </row>
    <row r="7" spans="1:15" ht="15.75" x14ac:dyDescent="0.25">
      <c r="A7" s="236"/>
      <c r="B7" s="220"/>
      <c r="C7" s="227"/>
      <c r="D7" s="351" t="s">
        <v>624</v>
      </c>
      <c r="E7" s="351"/>
      <c r="F7" s="351"/>
      <c r="G7" s="351"/>
      <c r="H7" s="351"/>
      <c r="I7" s="351"/>
      <c r="J7" s="351"/>
      <c r="K7" s="351"/>
      <c r="L7" s="351"/>
      <c r="M7" s="228"/>
      <c r="N7" s="221"/>
      <c r="O7" s="236"/>
    </row>
    <row r="8" spans="1:15" ht="15.75" x14ac:dyDescent="0.25">
      <c r="A8" s="236"/>
      <c r="B8" s="220"/>
      <c r="C8" s="227"/>
      <c r="D8" s="244"/>
      <c r="E8" s="244"/>
      <c r="F8" s="244"/>
      <c r="G8" s="244"/>
      <c r="H8" s="244"/>
      <c r="I8" s="244"/>
      <c r="J8" s="244"/>
      <c r="K8" s="244"/>
      <c r="L8" s="244"/>
      <c r="M8" s="228"/>
      <c r="N8" s="221"/>
      <c r="O8" s="236"/>
    </row>
    <row r="9" spans="1:15" ht="15.75" x14ac:dyDescent="0.25">
      <c r="A9" s="236"/>
      <c r="B9" s="220"/>
      <c r="C9" s="227"/>
      <c r="D9" s="351" t="s">
        <v>625</v>
      </c>
      <c r="E9" s="351"/>
      <c r="F9" s="351"/>
      <c r="G9" s="351"/>
      <c r="H9" s="351"/>
      <c r="I9" s="351"/>
      <c r="J9" s="351"/>
      <c r="K9" s="351"/>
      <c r="L9" s="351"/>
      <c r="M9" s="228"/>
      <c r="N9" s="221"/>
      <c r="O9" s="236"/>
    </row>
    <row r="10" spans="1:15" ht="15.75" x14ac:dyDescent="0.25">
      <c r="A10" s="236"/>
      <c r="B10" s="220"/>
      <c r="C10" s="227"/>
      <c r="D10" s="244"/>
      <c r="E10" s="244"/>
      <c r="F10" s="244"/>
      <c r="G10" s="244"/>
      <c r="H10" s="244"/>
      <c r="I10" s="244"/>
      <c r="J10" s="244"/>
      <c r="K10" s="244"/>
      <c r="L10" s="244"/>
      <c r="M10" s="228"/>
      <c r="N10" s="221"/>
      <c r="O10" s="236"/>
    </row>
    <row r="11" spans="1:15" ht="15.75" x14ac:dyDescent="0.25">
      <c r="A11" s="236"/>
      <c r="B11" s="220"/>
      <c r="C11" s="227"/>
      <c r="D11" s="351" t="s">
        <v>626</v>
      </c>
      <c r="E11" s="351"/>
      <c r="F11" s="351"/>
      <c r="G11" s="351"/>
      <c r="H11" s="351"/>
      <c r="I11" s="351"/>
      <c r="J11" s="351"/>
      <c r="K11" s="351"/>
      <c r="L11" s="351"/>
      <c r="M11" s="228"/>
      <c r="N11" s="221"/>
      <c r="O11" s="236"/>
    </row>
    <row r="12" spans="1:15" ht="15.75" x14ac:dyDescent="0.25">
      <c r="A12" s="236"/>
      <c r="B12" s="220"/>
      <c r="C12" s="227"/>
      <c r="D12" s="244"/>
      <c r="E12" s="244"/>
      <c r="F12" s="244"/>
      <c r="G12" s="244"/>
      <c r="H12" s="244"/>
      <c r="I12" s="244"/>
      <c r="J12" s="244"/>
      <c r="K12" s="244"/>
      <c r="L12" s="244"/>
      <c r="M12" s="228"/>
      <c r="N12" s="221"/>
      <c r="O12" s="236"/>
    </row>
    <row r="13" spans="1:15" ht="15.75" x14ac:dyDescent="0.25">
      <c r="A13" s="236"/>
      <c r="B13" s="220"/>
      <c r="C13" s="227"/>
      <c r="D13" s="351" t="s">
        <v>627</v>
      </c>
      <c r="E13" s="351"/>
      <c r="F13" s="351"/>
      <c r="G13" s="351"/>
      <c r="H13" s="351"/>
      <c r="I13" s="351"/>
      <c r="J13" s="351"/>
      <c r="K13" s="351"/>
      <c r="L13" s="351"/>
      <c r="M13" s="228"/>
      <c r="N13" s="221"/>
      <c r="O13" s="236"/>
    </row>
    <row r="14" spans="1:15" ht="15.75" x14ac:dyDescent="0.25">
      <c r="A14" s="236"/>
      <c r="B14" s="220"/>
      <c r="C14" s="229"/>
      <c r="D14" s="230"/>
      <c r="E14" s="230"/>
      <c r="F14" s="230"/>
      <c r="G14" s="230"/>
      <c r="H14" s="230"/>
      <c r="I14" s="230"/>
      <c r="J14" s="230"/>
      <c r="K14" s="230"/>
      <c r="L14" s="230"/>
      <c r="M14" s="231"/>
      <c r="N14" s="221"/>
      <c r="O14" s="236"/>
    </row>
    <row r="15" spans="1:15" ht="15.75" x14ac:dyDescent="0.25">
      <c r="A15" s="236"/>
      <c r="B15" s="222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4"/>
      <c r="O15" s="236"/>
    </row>
    <row r="16" spans="1:15" x14ac:dyDescent="0.25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</row>
  </sheetData>
  <sheetProtection password="CE24" sheet="1" objects="1" scenarios="1"/>
  <mergeCells count="5">
    <mergeCell ref="G4:I5"/>
    <mergeCell ref="D7:L7"/>
    <mergeCell ref="D9:L9"/>
    <mergeCell ref="D11:L11"/>
    <mergeCell ref="D13:L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opLeftCell="C1" zoomScale="85" zoomScaleNormal="85" workbookViewId="0">
      <selection activeCell="C4" sqref="C4:AE20"/>
    </sheetView>
  </sheetViews>
  <sheetFormatPr defaultRowHeight="15" x14ac:dyDescent="0.25"/>
  <cols>
    <col min="1" max="1" width="3" customWidth="1"/>
    <col min="2" max="2" width="16.42578125" hidden="1" customWidth="1"/>
    <col min="3" max="3" width="44.85546875" customWidth="1"/>
    <col min="4" max="4" width="15.85546875" hidden="1" customWidth="1"/>
    <col min="5" max="5" width="44.85546875" customWidth="1"/>
    <col min="6" max="6" width="15.85546875" hidden="1" customWidth="1"/>
    <col min="7" max="7" width="44.85546875" customWidth="1"/>
    <col min="8" max="8" width="15.85546875" hidden="1" customWidth="1"/>
    <col min="9" max="9" width="44.85546875" customWidth="1"/>
    <col min="10" max="10" width="15.85546875" hidden="1" customWidth="1"/>
    <col min="11" max="11" width="44.85546875" customWidth="1"/>
    <col min="12" max="12" width="15.85546875" hidden="1" customWidth="1"/>
    <col min="13" max="13" width="44.85546875" customWidth="1"/>
    <col min="14" max="14" width="15.85546875" hidden="1" customWidth="1"/>
    <col min="15" max="15" width="44.85546875" customWidth="1"/>
    <col min="16" max="16" width="15.85546875" hidden="1" customWidth="1"/>
    <col min="17" max="17" width="44.85546875" bestFit="1" customWidth="1"/>
    <col min="18" max="18" width="15.85546875" hidden="1" customWidth="1"/>
    <col min="19" max="19" width="44.85546875" customWidth="1"/>
    <col min="20" max="20" width="15.85546875" hidden="1" customWidth="1"/>
    <col min="21" max="21" width="44.85546875" customWidth="1"/>
    <col min="22" max="22" width="15.85546875" hidden="1" customWidth="1"/>
    <col min="23" max="23" width="44.85546875" customWidth="1"/>
    <col min="24" max="24" width="15.85546875" hidden="1" customWidth="1"/>
    <col min="25" max="25" width="44.85546875" customWidth="1"/>
    <col min="26" max="26" width="15.85546875" hidden="1" customWidth="1"/>
    <col min="27" max="27" width="44.85546875" customWidth="1"/>
    <col min="28" max="28" width="15.85546875" hidden="1" customWidth="1"/>
    <col min="29" max="29" width="44.85546875" customWidth="1"/>
    <col min="30" max="30" width="15.85546875" hidden="1" customWidth="1"/>
    <col min="31" max="31" width="44.85546875" customWidth="1"/>
    <col min="32" max="32" width="3" customWidth="1"/>
  </cols>
  <sheetData>
    <row r="1" spans="1:32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</row>
    <row r="2" spans="1:32" ht="60" x14ac:dyDescent="0.8">
      <c r="A2" s="5"/>
      <c r="B2" s="257" t="s">
        <v>460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6"/>
    </row>
    <row r="3" spans="1:32" x14ac:dyDescent="0.25">
      <c r="A3" s="5"/>
      <c r="B3" s="256" t="s">
        <v>50</v>
      </c>
      <c r="C3" s="256"/>
      <c r="D3" s="256" t="s">
        <v>43</v>
      </c>
      <c r="E3" s="256"/>
      <c r="F3" s="256" t="s">
        <v>44</v>
      </c>
      <c r="G3" s="256"/>
      <c r="H3" s="256" t="s">
        <v>45</v>
      </c>
      <c r="I3" s="256"/>
      <c r="J3" s="256" t="s">
        <v>46</v>
      </c>
      <c r="K3" s="256"/>
      <c r="L3" s="256" t="s">
        <v>38</v>
      </c>
      <c r="M3" s="256"/>
      <c r="N3" s="256" t="s">
        <v>39</v>
      </c>
      <c r="O3" s="256"/>
      <c r="P3" s="256" t="s">
        <v>47</v>
      </c>
      <c r="Q3" s="256"/>
      <c r="R3" s="256" t="s">
        <v>51</v>
      </c>
      <c r="S3" s="256"/>
      <c r="T3" s="256" t="s">
        <v>52</v>
      </c>
      <c r="U3" s="256"/>
      <c r="V3" s="256" t="s">
        <v>53</v>
      </c>
      <c r="W3" s="256"/>
      <c r="X3" s="256" t="s">
        <v>49</v>
      </c>
      <c r="Y3" s="256"/>
      <c r="Z3" s="256" t="s">
        <v>48</v>
      </c>
      <c r="AA3" s="256"/>
      <c r="AB3" s="256" t="s">
        <v>54</v>
      </c>
      <c r="AC3" s="256"/>
      <c r="AD3" s="256" t="s">
        <v>55</v>
      </c>
      <c r="AE3" s="256"/>
      <c r="AF3" s="6"/>
    </row>
    <row r="4" spans="1:32" ht="15.75" x14ac:dyDescent="0.3">
      <c r="A4" s="5"/>
      <c r="B4" s="14" t="str">
        <f>B3</f>
        <v xml:space="preserve">Trapézio </v>
      </c>
      <c r="C4" s="176" t="s">
        <v>399</v>
      </c>
      <c r="D4" s="177" t="str">
        <f>D3</f>
        <v>Ombro (Cla/Acr)</v>
      </c>
      <c r="E4" s="176" t="s">
        <v>243</v>
      </c>
      <c r="F4" s="178" t="str">
        <f>F3</f>
        <v>Ombro (Esp)</v>
      </c>
      <c r="G4" s="176" t="s">
        <v>401</v>
      </c>
      <c r="H4" s="178" t="str">
        <f>H3</f>
        <v>Costa</v>
      </c>
      <c r="I4" s="176" t="s">
        <v>407</v>
      </c>
      <c r="J4" s="178" t="str">
        <f>J3</f>
        <v>Peito</v>
      </c>
      <c r="K4" s="176" t="s">
        <v>392</v>
      </c>
      <c r="L4" s="178" t="str">
        <f>L3</f>
        <v>Bíceps</v>
      </c>
      <c r="M4" s="176" t="s">
        <v>414</v>
      </c>
      <c r="N4" s="178" t="str">
        <f>N3</f>
        <v>Tríceps</v>
      </c>
      <c r="O4" s="176" t="s">
        <v>418</v>
      </c>
      <c r="P4" s="177" t="str">
        <f>P3</f>
        <v>AnteBraço</v>
      </c>
      <c r="Q4" s="179" t="s">
        <v>393</v>
      </c>
      <c r="R4" s="177" t="str">
        <f>R3</f>
        <v xml:space="preserve">Glúteo </v>
      </c>
      <c r="S4" s="176" t="s">
        <v>424</v>
      </c>
      <c r="T4" s="178" t="str">
        <f>T3</f>
        <v xml:space="preserve">Abdutor </v>
      </c>
      <c r="U4" s="176" t="s">
        <v>425</v>
      </c>
      <c r="V4" s="178" t="str">
        <f>V3</f>
        <v xml:space="preserve">Adutor </v>
      </c>
      <c r="W4" s="176" t="s">
        <v>395</v>
      </c>
      <c r="X4" s="178" t="str">
        <f>X3</f>
        <v>Coxa (Ant)</v>
      </c>
      <c r="Y4" s="176" t="s">
        <v>430</v>
      </c>
      <c r="Z4" s="178" t="str">
        <f>Z3</f>
        <v>Coxa (Pos)</v>
      </c>
      <c r="AA4" s="176" t="s">
        <v>432</v>
      </c>
      <c r="AB4" s="178" t="str">
        <f>AB3</f>
        <v>Perna</v>
      </c>
      <c r="AC4" s="176" t="s">
        <v>433</v>
      </c>
      <c r="AD4" s="178" t="str">
        <f>AD3</f>
        <v>Abdominal</v>
      </c>
      <c r="AE4" s="176" t="s">
        <v>396</v>
      </c>
      <c r="AF4" s="6"/>
    </row>
    <row r="5" spans="1:32" ht="15.75" x14ac:dyDescent="0.3">
      <c r="A5" s="5"/>
      <c r="B5" s="14" t="str">
        <f>B3</f>
        <v xml:space="preserve">Trapézio </v>
      </c>
      <c r="C5" s="176" t="s">
        <v>400</v>
      </c>
      <c r="D5" s="177" t="str">
        <f>D3</f>
        <v>Ombro (Cla/Acr)</v>
      </c>
      <c r="E5" s="176" t="s">
        <v>244</v>
      </c>
      <c r="F5" s="178" t="str">
        <f>F3</f>
        <v>Ombro (Esp)</v>
      </c>
      <c r="G5" s="176" t="s">
        <v>406</v>
      </c>
      <c r="H5" s="178" t="str">
        <f>H3</f>
        <v>Costa</v>
      </c>
      <c r="I5" s="176" t="s">
        <v>444</v>
      </c>
      <c r="J5" s="178" t="str">
        <f>J3</f>
        <v>Peito</v>
      </c>
      <c r="K5" s="176" t="s">
        <v>402</v>
      </c>
      <c r="L5" s="178" t="str">
        <f>L3</f>
        <v>Bíceps</v>
      </c>
      <c r="M5" s="176" t="s">
        <v>415</v>
      </c>
      <c r="N5" s="178" t="str">
        <f>N3</f>
        <v>Tríceps</v>
      </c>
      <c r="O5" s="176" t="s">
        <v>419</v>
      </c>
      <c r="P5" s="177" t="str">
        <f>P3</f>
        <v>AnteBraço</v>
      </c>
      <c r="Q5" s="179" t="s">
        <v>420</v>
      </c>
      <c r="R5" s="177" t="str">
        <f>R3</f>
        <v xml:space="preserve">Glúteo </v>
      </c>
      <c r="S5" s="176" t="s">
        <v>394</v>
      </c>
      <c r="T5" s="178" t="str">
        <f>T3</f>
        <v xml:space="preserve">Abdutor </v>
      </c>
      <c r="U5" s="176" t="s">
        <v>426</v>
      </c>
      <c r="V5" s="178" t="str">
        <f>V3</f>
        <v xml:space="preserve">Adutor </v>
      </c>
      <c r="W5" s="176" t="s">
        <v>428</v>
      </c>
      <c r="X5" s="178" t="str">
        <f>X3</f>
        <v>Coxa (Ant)</v>
      </c>
      <c r="Y5" s="176" t="s">
        <v>245</v>
      </c>
      <c r="Z5" s="178" t="str">
        <f>Z3</f>
        <v>Coxa (Pos)</v>
      </c>
      <c r="AA5" s="176" t="s">
        <v>248</v>
      </c>
      <c r="AB5" s="178" t="str">
        <f>AB3</f>
        <v>Perna</v>
      </c>
      <c r="AC5" s="176" t="s">
        <v>434</v>
      </c>
      <c r="AD5" s="178" t="str">
        <f>AD3</f>
        <v>Abdominal</v>
      </c>
      <c r="AE5" s="176" t="s">
        <v>441</v>
      </c>
      <c r="AF5" s="6"/>
    </row>
    <row r="6" spans="1:32" ht="15.75" x14ac:dyDescent="0.3">
      <c r="A6" s="5"/>
      <c r="B6" s="14" t="str">
        <f>B3</f>
        <v xml:space="preserve">Trapézio </v>
      </c>
      <c r="C6" s="176"/>
      <c r="D6" s="177" t="str">
        <f>D3</f>
        <v>Ombro (Cla/Acr)</v>
      </c>
      <c r="E6" s="176" t="s">
        <v>435</v>
      </c>
      <c r="F6" s="178" t="str">
        <f>F3</f>
        <v>Ombro (Esp)</v>
      </c>
      <c r="G6" s="176"/>
      <c r="H6" s="178" t="str">
        <f>H3</f>
        <v>Costa</v>
      </c>
      <c r="I6" s="176" t="s">
        <v>408</v>
      </c>
      <c r="J6" s="178" t="str">
        <f>J3</f>
        <v>Peito</v>
      </c>
      <c r="K6" s="176" t="s">
        <v>403</v>
      </c>
      <c r="L6" s="178" t="str">
        <f>L3</f>
        <v>Bíceps</v>
      </c>
      <c r="M6" s="176" t="s">
        <v>443</v>
      </c>
      <c r="N6" s="178" t="str">
        <f>N3</f>
        <v>Tríceps</v>
      </c>
      <c r="O6" s="176" t="s">
        <v>445</v>
      </c>
      <c r="P6" s="177" t="str">
        <f>P3</f>
        <v>AnteBraço</v>
      </c>
      <c r="Q6" s="179" t="s">
        <v>436</v>
      </c>
      <c r="R6" s="177" t="str">
        <f>R3</f>
        <v xml:space="preserve">Glúteo </v>
      </c>
      <c r="S6" s="176"/>
      <c r="T6" s="178" t="str">
        <f>T3</f>
        <v xml:space="preserve">Abdutor </v>
      </c>
      <c r="U6" s="176" t="s">
        <v>427</v>
      </c>
      <c r="V6" s="178" t="str">
        <f>V3</f>
        <v xml:space="preserve">Adutor </v>
      </c>
      <c r="W6" s="176" t="s">
        <v>429</v>
      </c>
      <c r="X6" s="178" t="str">
        <f>X3</f>
        <v>Coxa (Ant)</v>
      </c>
      <c r="Y6" s="176" t="s">
        <v>247</v>
      </c>
      <c r="Z6" s="178" t="str">
        <f>Z3</f>
        <v>Coxa (Pos)</v>
      </c>
      <c r="AA6" s="176" t="s">
        <v>437</v>
      </c>
      <c r="AB6" s="178" t="str">
        <f>AB3</f>
        <v>Perna</v>
      </c>
      <c r="AC6" s="176" t="s">
        <v>438</v>
      </c>
      <c r="AD6" s="178" t="str">
        <f>AD3</f>
        <v>Abdominal</v>
      </c>
      <c r="AE6" s="176" t="s">
        <v>442</v>
      </c>
      <c r="AF6" s="6"/>
    </row>
    <row r="7" spans="1:32" ht="15.75" x14ac:dyDescent="0.3">
      <c r="A7" s="5"/>
      <c r="B7" s="14" t="str">
        <f>B3</f>
        <v xml:space="preserve">Trapézio </v>
      </c>
      <c r="C7" s="176"/>
      <c r="D7" s="177" t="str">
        <f>D3</f>
        <v>Ombro (Cla/Acr)</v>
      </c>
      <c r="E7" s="176"/>
      <c r="F7" s="178" t="str">
        <f>F3</f>
        <v>Ombro (Esp)</v>
      </c>
      <c r="G7" s="176"/>
      <c r="H7" s="178" t="str">
        <f>H3</f>
        <v>Costa</v>
      </c>
      <c r="I7" s="176" t="s">
        <v>409</v>
      </c>
      <c r="J7" s="178" t="str">
        <f>J3</f>
        <v>Peito</v>
      </c>
      <c r="K7" s="176" t="s">
        <v>404</v>
      </c>
      <c r="L7" s="178" t="str">
        <f>L3</f>
        <v>Bíceps</v>
      </c>
      <c r="M7" s="176" t="s">
        <v>417</v>
      </c>
      <c r="N7" s="178" t="str">
        <f>N3</f>
        <v>Tríceps</v>
      </c>
      <c r="O7" s="176"/>
      <c r="P7" s="177" t="str">
        <f>P3</f>
        <v>AnteBraço</v>
      </c>
      <c r="Q7" s="179" t="s">
        <v>421</v>
      </c>
      <c r="R7" s="177" t="str">
        <f>R3</f>
        <v xml:space="preserve">Glúteo </v>
      </c>
      <c r="S7" s="176"/>
      <c r="T7" s="178" t="str">
        <f>T3</f>
        <v xml:space="preserve">Abdutor </v>
      </c>
      <c r="U7" s="176"/>
      <c r="V7" s="178" t="str">
        <f>V3</f>
        <v xml:space="preserve">Adutor </v>
      </c>
      <c r="W7" s="176"/>
      <c r="X7" s="178" t="str">
        <f>X3</f>
        <v>Coxa (Ant)</v>
      </c>
      <c r="Y7" s="176" t="s">
        <v>246</v>
      </c>
      <c r="Z7" s="178" t="str">
        <f>Z3</f>
        <v>Coxa (Pos)</v>
      </c>
      <c r="AA7" s="176" t="s">
        <v>440</v>
      </c>
      <c r="AB7" s="178" t="str">
        <f>AB3</f>
        <v>Perna</v>
      </c>
      <c r="AC7" s="176" t="s">
        <v>439</v>
      </c>
      <c r="AD7" s="178" t="str">
        <f>AD3</f>
        <v>Abdominal</v>
      </c>
      <c r="AE7" s="176"/>
      <c r="AF7" s="6"/>
    </row>
    <row r="8" spans="1:32" ht="15.75" x14ac:dyDescent="0.3">
      <c r="A8" s="5"/>
      <c r="B8" s="14" t="str">
        <f>B3</f>
        <v xml:space="preserve">Trapézio </v>
      </c>
      <c r="C8" s="176"/>
      <c r="D8" s="177" t="str">
        <f>D3</f>
        <v>Ombro (Cla/Acr)</v>
      </c>
      <c r="E8" s="176"/>
      <c r="F8" s="178" t="str">
        <f>F3</f>
        <v>Ombro (Esp)</v>
      </c>
      <c r="G8" s="176"/>
      <c r="H8" s="178" t="str">
        <f>H3</f>
        <v>Costa</v>
      </c>
      <c r="I8" s="176" t="s">
        <v>410</v>
      </c>
      <c r="J8" s="178" t="str">
        <f>J3</f>
        <v>Peito</v>
      </c>
      <c r="K8" s="176" t="s">
        <v>405</v>
      </c>
      <c r="L8" s="178" t="str">
        <f>L3</f>
        <v>Bíceps</v>
      </c>
      <c r="M8" s="176"/>
      <c r="N8" s="178" t="str">
        <f>N3</f>
        <v>Tríceps</v>
      </c>
      <c r="O8" s="176"/>
      <c r="P8" s="177" t="str">
        <f>P3</f>
        <v>AnteBraço</v>
      </c>
      <c r="Q8" s="179" t="s">
        <v>422</v>
      </c>
      <c r="R8" s="177" t="str">
        <f>R3</f>
        <v xml:space="preserve">Glúteo </v>
      </c>
      <c r="S8" s="176"/>
      <c r="T8" s="178" t="str">
        <f>T3</f>
        <v xml:space="preserve">Abdutor </v>
      </c>
      <c r="U8" s="176"/>
      <c r="V8" s="178" t="str">
        <f>V3</f>
        <v xml:space="preserve">Adutor </v>
      </c>
      <c r="W8" s="176"/>
      <c r="X8" s="178" t="str">
        <f>X3</f>
        <v>Coxa (Ant)</v>
      </c>
      <c r="Y8" s="176" t="s">
        <v>431</v>
      </c>
      <c r="Z8" s="178" t="str">
        <f>Z3</f>
        <v>Coxa (Pos)</v>
      </c>
      <c r="AA8" s="176"/>
      <c r="AB8" s="178" t="str">
        <f>AB3</f>
        <v>Perna</v>
      </c>
      <c r="AC8" s="176"/>
      <c r="AD8" s="178" t="str">
        <f>AD3</f>
        <v>Abdominal</v>
      </c>
      <c r="AE8" s="176"/>
      <c r="AF8" s="6"/>
    </row>
    <row r="9" spans="1:32" ht="15.75" x14ac:dyDescent="0.3">
      <c r="A9" s="5"/>
      <c r="B9" s="14" t="str">
        <f>B3</f>
        <v xml:space="preserve">Trapézio </v>
      </c>
      <c r="C9" s="176"/>
      <c r="D9" s="177" t="str">
        <f>D3</f>
        <v>Ombro (Cla/Acr)</v>
      </c>
      <c r="E9" s="176"/>
      <c r="F9" s="178" t="str">
        <f>F3</f>
        <v>Ombro (Esp)</v>
      </c>
      <c r="G9" s="176"/>
      <c r="H9" s="178" t="str">
        <f>H3</f>
        <v>Costa</v>
      </c>
      <c r="I9" s="176" t="s">
        <v>411</v>
      </c>
      <c r="J9" s="178" t="str">
        <f>J3</f>
        <v>Peito</v>
      </c>
      <c r="K9" s="176" t="s">
        <v>413</v>
      </c>
      <c r="L9" s="178" t="str">
        <f>L3</f>
        <v>Bíceps</v>
      </c>
      <c r="M9" s="176"/>
      <c r="N9" s="178" t="str">
        <f>N3</f>
        <v>Tríceps</v>
      </c>
      <c r="O9" s="176"/>
      <c r="P9" s="177" t="str">
        <f>P3</f>
        <v>AnteBraço</v>
      </c>
      <c r="Q9" s="179" t="s">
        <v>423</v>
      </c>
      <c r="R9" s="177" t="str">
        <f>R3</f>
        <v xml:space="preserve">Glúteo </v>
      </c>
      <c r="S9" s="176"/>
      <c r="T9" s="178" t="str">
        <f>T3</f>
        <v xml:space="preserve">Abdutor </v>
      </c>
      <c r="U9" s="176"/>
      <c r="V9" s="178" t="str">
        <f>V3</f>
        <v xml:space="preserve">Adutor </v>
      </c>
      <c r="W9" s="176"/>
      <c r="X9" s="178" t="str">
        <f>X3</f>
        <v>Coxa (Ant)</v>
      </c>
      <c r="Y9" s="176"/>
      <c r="Z9" s="178" t="str">
        <f>Z3</f>
        <v>Coxa (Pos)</v>
      </c>
      <c r="AA9" s="176"/>
      <c r="AB9" s="178" t="str">
        <f>AB3</f>
        <v>Perna</v>
      </c>
      <c r="AC9" s="176"/>
      <c r="AD9" s="178" t="str">
        <f>AD3</f>
        <v>Abdominal</v>
      </c>
      <c r="AE9" s="176"/>
      <c r="AF9" s="6"/>
    </row>
    <row r="10" spans="1:32" ht="15.75" x14ac:dyDescent="0.3">
      <c r="A10" s="5"/>
      <c r="B10" s="14" t="str">
        <f>B3</f>
        <v xml:space="preserve">Trapézio </v>
      </c>
      <c r="C10" s="176"/>
      <c r="D10" s="177" t="str">
        <f>D3</f>
        <v>Ombro (Cla/Acr)</v>
      </c>
      <c r="E10" s="176"/>
      <c r="F10" s="178" t="str">
        <f>F3</f>
        <v>Ombro (Esp)</v>
      </c>
      <c r="G10" s="176"/>
      <c r="H10" s="178" t="str">
        <f>H3</f>
        <v>Costa</v>
      </c>
      <c r="I10" s="176"/>
      <c r="J10" s="178" t="str">
        <f>J3</f>
        <v>Peito</v>
      </c>
      <c r="K10" s="176" t="s">
        <v>412</v>
      </c>
      <c r="L10" s="178" t="str">
        <f>L3</f>
        <v>Bíceps</v>
      </c>
      <c r="M10" s="176"/>
      <c r="N10" s="178" t="str">
        <f>N3</f>
        <v>Tríceps</v>
      </c>
      <c r="O10" s="176"/>
      <c r="P10" s="177" t="str">
        <f>P3</f>
        <v>AnteBraço</v>
      </c>
      <c r="Q10" s="179"/>
      <c r="R10" s="177" t="str">
        <f>R3</f>
        <v xml:space="preserve">Glúteo </v>
      </c>
      <c r="S10" s="176"/>
      <c r="T10" s="178" t="str">
        <f>T3</f>
        <v xml:space="preserve">Abdutor </v>
      </c>
      <c r="U10" s="176"/>
      <c r="V10" s="178" t="str">
        <f>V3</f>
        <v xml:space="preserve">Adutor </v>
      </c>
      <c r="W10" s="176"/>
      <c r="X10" s="178" t="str">
        <f>X3</f>
        <v>Coxa (Ant)</v>
      </c>
      <c r="Y10" s="176"/>
      <c r="Z10" s="178" t="str">
        <f>Z3</f>
        <v>Coxa (Pos)</v>
      </c>
      <c r="AA10" s="176"/>
      <c r="AB10" s="178" t="str">
        <f>AB3</f>
        <v>Perna</v>
      </c>
      <c r="AC10" s="176"/>
      <c r="AD10" s="178" t="str">
        <f>AD3</f>
        <v>Abdominal</v>
      </c>
      <c r="AE10" s="176"/>
      <c r="AF10" s="6"/>
    </row>
    <row r="11" spans="1:32" ht="15.75" x14ac:dyDescent="0.3">
      <c r="A11" s="5"/>
      <c r="B11" s="14" t="str">
        <f>B3</f>
        <v xml:space="preserve">Trapézio </v>
      </c>
      <c r="C11" s="176"/>
      <c r="D11" s="177" t="str">
        <f>D3</f>
        <v>Ombro (Cla/Acr)</v>
      </c>
      <c r="E11" s="176"/>
      <c r="F11" s="178" t="str">
        <f>F3</f>
        <v>Ombro (Esp)</v>
      </c>
      <c r="G11" s="176"/>
      <c r="H11" s="178" t="str">
        <f>H3</f>
        <v>Costa</v>
      </c>
      <c r="I11" s="176"/>
      <c r="J11" s="178" t="str">
        <f>J3</f>
        <v>Peito</v>
      </c>
      <c r="K11" s="176"/>
      <c r="L11" s="178" t="str">
        <f>L3</f>
        <v>Bíceps</v>
      </c>
      <c r="M11" s="176"/>
      <c r="N11" s="178" t="str">
        <f>N3</f>
        <v>Tríceps</v>
      </c>
      <c r="O11" s="176"/>
      <c r="P11" s="177" t="str">
        <f>P3</f>
        <v>AnteBraço</v>
      </c>
      <c r="Q11" s="179"/>
      <c r="R11" s="177" t="str">
        <f>R3</f>
        <v xml:space="preserve">Glúteo </v>
      </c>
      <c r="S11" s="176"/>
      <c r="T11" s="178" t="str">
        <f>T3</f>
        <v xml:space="preserve">Abdutor </v>
      </c>
      <c r="U11" s="176"/>
      <c r="V11" s="178" t="str">
        <f>V3</f>
        <v xml:space="preserve">Adutor </v>
      </c>
      <c r="W11" s="176"/>
      <c r="X11" s="178" t="str">
        <f>X3</f>
        <v>Coxa (Ant)</v>
      </c>
      <c r="Y11" s="176"/>
      <c r="Z11" s="178" t="str">
        <f>Z3</f>
        <v>Coxa (Pos)</v>
      </c>
      <c r="AA11" s="176"/>
      <c r="AB11" s="178" t="str">
        <f>AB3</f>
        <v>Perna</v>
      </c>
      <c r="AC11" s="176"/>
      <c r="AD11" s="178" t="str">
        <f>AD3</f>
        <v>Abdominal</v>
      </c>
      <c r="AE11" s="176"/>
      <c r="AF11" s="6"/>
    </row>
    <row r="12" spans="1:32" ht="15.75" x14ac:dyDescent="0.3">
      <c r="A12" s="5"/>
      <c r="B12" s="14" t="str">
        <f>B3</f>
        <v xml:space="preserve">Trapézio </v>
      </c>
      <c r="C12" s="176"/>
      <c r="D12" s="177" t="str">
        <f>D3</f>
        <v>Ombro (Cla/Acr)</v>
      </c>
      <c r="E12" s="176"/>
      <c r="F12" s="178" t="str">
        <f>F3</f>
        <v>Ombro (Esp)</v>
      </c>
      <c r="G12" s="176"/>
      <c r="H12" s="178" t="str">
        <f>H3</f>
        <v>Costa</v>
      </c>
      <c r="I12" s="176"/>
      <c r="J12" s="178" t="str">
        <f>J3</f>
        <v>Peito</v>
      </c>
      <c r="K12" s="176"/>
      <c r="L12" s="178" t="str">
        <f>L3</f>
        <v>Bíceps</v>
      </c>
      <c r="M12" s="176"/>
      <c r="N12" s="178" t="str">
        <f>N3</f>
        <v>Tríceps</v>
      </c>
      <c r="O12" s="176"/>
      <c r="P12" s="177" t="str">
        <f>P3</f>
        <v>AnteBraço</v>
      </c>
      <c r="Q12" s="179"/>
      <c r="R12" s="177" t="str">
        <f>R3</f>
        <v xml:space="preserve">Glúteo </v>
      </c>
      <c r="S12" s="176"/>
      <c r="T12" s="178" t="str">
        <f>T3</f>
        <v xml:space="preserve">Abdutor </v>
      </c>
      <c r="U12" s="176"/>
      <c r="V12" s="178" t="str">
        <f>V3</f>
        <v xml:space="preserve">Adutor </v>
      </c>
      <c r="W12" s="176"/>
      <c r="X12" s="178" t="str">
        <f>X3</f>
        <v>Coxa (Ant)</v>
      </c>
      <c r="Y12" s="176"/>
      <c r="Z12" s="178" t="str">
        <f>Z3</f>
        <v>Coxa (Pos)</v>
      </c>
      <c r="AA12" s="176"/>
      <c r="AB12" s="178" t="str">
        <f>AB3</f>
        <v>Perna</v>
      </c>
      <c r="AC12" s="176"/>
      <c r="AD12" s="178" t="str">
        <f>AD3</f>
        <v>Abdominal</v>
      </c>
      <c r="AE12" s="176"/>
      <c r="AF12" s="6"/>
    </row>
    <row r="13" spans="1:32" ht="15.75" x14ac:dyDescent="0.3">
      <c r="A13" s="5"/>
      <c r="B13" s="14" t="str">
        <f>B3</f>
        <v xml:space="preserve">Trapézio </v>
      </c>
      <c r="C13" s="176"/>
      <c r="D13" s="177" t="str">
        <f>D3</f>
        <v>Ombro (Cla/Acr)</v>
      </c>
      <c r="E13" s="176"/>
      <c r="F13" s="178" t="str">
        <f>F3</f>
        <v>Ombro (Esp)</v>
      </c>
      <c r="G13" s="176"/>
      <c r="H13" s="178" t="str">
        <f>H3</f>
        <v>Costa</v>
      </c>
      <c r="I13" s="176"/>
      <c r="J13" s="178" t="str">
        <f>J3</f>
        <v>Peito</v>
      </c>
      <c r="K13" s="176"/>
      <c r="L13" s="178" t="str">
        <f>L3</f>
        <v>Bíceps</v>
      </c>
      <c r="M13" s="176"/>
      <c r="N13" s="178" t="str">
        <f>N3</f>
        <v>Tríceps</v>
      </c>
      <c r="O13" s="176"/>
      <c r="P13" s="177" t="str">
        <f>P3</f>
        <v>AnteBraço</v>
      </c>
      <c r="Q13" s="179"/>
      <c r="R13" s="177" t="str">
        <f>R3</f>
        <v xml:space="preserve">Glúteo </v>
      </c>
      <c r="S13" s="176"/>
      <c r="T13" s="178" t="str">
        <f>T3</f>
        <v xml:space="preserve">Abdutor </v>
      </c>
      <c r="U13" s="176"/>
      <c r="V13" s="178" t="str">
        <f>V3</f>
        <v xml:space="preserve">Adutor </v>
      </c>
      <c r="W13" s="176"/>
      <c r="X13" s="178" t="str">
        <f>X3</f>
        <v>Coxa (Ant)</v>
      </c>
      <c r="Y13" s="176"/>
      <c r="Z13" s="178" t="str">
        <f>Z3</f>
        <v>Coxa (Pos)</v>
      </c>
      <c r="AA13" s="176"/>
      <c r="AB13" s="178" t="str">
        <f>AB3</f>
        <v>Perna</v>
      </c>
      <c r="AC13" s="176"/>
      <c r="AD13" s="178" t="str">
        <f>AD3</f>
        <v>Abdominal</v>
      </c>
      <c r="AE13" s="176"/>
      <c r="AF13" s="6"/>
    </row>
    <row r="14" spans="1:32" ht="15.75" x14ac:dyDescent="0.3">
      <c r="A14" s="5"/>
      <c r="B14" s="14" t="str">
        <f>B3</f>
        <v xml:space="preserve">Trapézio </v>
      </c>
      <c r="C14" s="176"/>
      <c r="D14" s="177" t="str">
        <f>D3</f>
        <v>Ombro (Cla/Acr)</v>
      </c>
      <c r="E14" s="176"/>
      <c r="F14" s="178" t="str">
        <f>F3</f>
        <v>Ombro (Esp)</v>
      </c>
      <c r="G14" s="176"/>
      <c r="H14" s="178" t="str">
        <f>H3</f>
        <v>Costa</v>
      </c>
      <c r="I14" s="176"/>
      <c r="J14" s="178" t="str">
        <f>J3</f>
        <v>Peito</v>
      </c>
      <c r="K14" s="176"/>
      <c r="L14" s="178" t="str">
        <f>L3</f>
        <v>Bíceps</v>
      </c>
      <c r="M14" s="176"/>
      <c r="N14" s="178" t="str">
        <f>N3</f>
        <v>Tríceps</v>
      </c>
      <c r="O14" s="176"/>
      <c r="P14" s="177" t="str">
        <f>P3</f>
        <v>AnteBraço</v>
      </c>
      <c r="Q14" s="179"/>
      <c r="R14" s="177" t="str">
        <f>R3</f>
        <v xml:space="preserve">Glúteo </v>
      </c>
      <c r="S14" s="176"/>
      <c r="T14" s="178" t="str">
        <f>T3</f>
        <v xml:space="preserve">Abdutor </v>
      </c>
      <c r="U14" s="176"/>
      <c r="V14" s="178" t="str">
        <f>V3</f>
        <v xml:space="preserve">Adutor </v>
      </c>
      <c r="W14" s="176"/>
      <c r="X14" s="178" t="str">
        <f>X3</f>
        <v>Coxa (Ant)</v>
      </c>
      <c r="Y14" s="176"/>
      <c r="Z14" s="178" t="str">
        <f>Z3</f>
        <v>Coxa (Pos)</v>
      </c>
      <c r="AA14" s="176"/>
      <c r="AB14" s="178" t="str">
        <f>AB3</f>
        <v>Perna</v>
      </c>
      <c r="AC14" s="176"/>
      <c r="AD14" s="178" t="str">
        <f>AD3</f>
        <v>Abdominal</v>
      </c>
      <c r="AE14" s="176"/>
      <c r="AF14" s="6"/>
    </row>
    <row r="15" spans="1:32" ht="15.75" x14ac:dyDescent="0.3">
      <c r="A15" s="5"/>
      <c r="B15" s="14" t="str">
        <f>B3</f>
        <v xml:space="preserve">Trapézio </v>
      </c>
      <c r="C15" s="176"/>
      <c r="D15" s="177" t="str">
        <f>D3</f>
        <v>Ombro (Cla/Acr)</v>
      </c>
      <c r="E15" s="176"/>
      <c r="F15" s="178" t="str">
        <f>F3</f>
        <v>Ombro (Esp)</v>
      </c>
      <c r="G15" s="176"/>
      <c r="H15" s="178" t="str">
        <f>H3</f>
        <v>Costa</v>
      </c>
      <c r="I15" s="176"/>
      <c r="J15" s="178" t="str">
        <f>J3</f>
        <v>Peito</v>
      </c>
      <c r="K15" s="176"/>
      <c r="L15" s="178" t="str">
        <f>L3</f>
        <v>Bíceps</v>
      </c>
      <c r="M15" s="176"/>
      <c r="N15" s="178" t="str">
        <f>N3</f>
        <v>Tríceps</v>
      </c>
      <c r="O15" s="176"/>
      <c r="P15" s="177" t="str">
        <f>P3</f>
        <v>AnteBraço</v>
      </c>
      <c r="Q15" s="179"/>
      <c r="R15" s="177" t="str">
        <f>R3</f>
        <v xml:space="preserve">Glúteo </v>
      </c>
      <c r="S15" s="176"/>
      <c r="T15" s="178" t="str">
        <f>T3</f>
        <v xml:space="preserve">Abdutor </v>
      </c>
      <c r="U15" s="176"/>
      <c r="V15" s="178" t="str">
        <f>V3</f>
        <v xml:space="preserve">Adutor </v>
      </c>
      <c r="W15" s="176"/>
      <c r="X15" s="178" t="str">
        <f>X3</f>
        <v>Coxa (Ant)</v>
      </c>
      <c r="Y15" s="176"/>
      <c r="Z15" s="178" t="str">
        <f>Z3</f>
        <v>Coxa (Pos)</v>
      </c>
      <c r="AA15" s="176"/>
      <c r="AB15" s="178" t="str">
        <f>AB3</f>
        <v>Perna</v>
      </c>
      <c r="AC15" s="176"/>
      <c r="AD15" s="178" t="str">
        <f>AD3</f>
        <v>Abdominal</v>
      </c>
      <c r="AE15" s="176"/>
      <c r="AF15" s="6"/>
    </row>
    <row r="16" spans="1:32" ht="15.75" x14ac:dyDescent="0.3">
      <c r="A16" s="5"/>
      <c r="B16" s="14" t="str">
        <f>B3</f>
        <v xml:space="preserve">Trapézio </v>
      </c>
      <c r="C16" s="176"/>
      <c r="D16" s="177" t="str">
        <f>D3</f>
        <v>Ombro (Cla/Acr)</v>
      </c>
      <c r="E16" s="176"/>
      <c r="F16" s="178" t="str">
        <f>F3</f>
        <v>Ombro (Esp)</v>
      </c>
      <c r="G16" s="176"/>
      <c r="H16" s="178" t="str">
        <f>H3</f>
        <v>Costa</v>
      </c>
      <c r="I16" s="176"/>
      <c r="J16" s="178" t="str">
        <f>J3</f>
        <v>Peito</v>
      </c>
      <c r="K16" s="176"/>
      <c r="L16" s="178" t="str">
        <f>L3</f>
        <v>Bíceps</v>
      </c>
      <c r="M16" s="176"/>
      <c r="N16" s="178" t="str">
        <f>N3</f>
        <v>Tríceps</v>
      </c>
      <c r="O16" s="176"/>
      <c r="P16" s="177" t="str">
        <f>P3</f>
        <v>AnteBraço</v>
      </c>
      <c r="Q16" s="179"/>
      <c r="R16" s="177" t="str">
        <f>R3</f>
        <v xml:space="preserve">Glúteo </v>
      </c>
      <c r="S16" s="176"/>
      <c r="T16" s="178" t="str">
        <f>T3</f>
        <v xml:space="preserve">Abdutor </v>
      </c>
      <c r="U16" s="176"/>
      <c r="V16" s="178" t="str">
        <f>V3</f>
        <v xml:space="preserve">Adutor </v>
      </c>
      <c r="W16" s="176"/>
      <c r="X16" s="178" t="str">
        <f>X3</f>
        <v>Coxa (Ant)</v>
      </c>
      <c r="Y16" s="176"/>
      <c r="Z16" s="178" t="str">
        <f>Z3</f>
        <v>Coxa (Pos)</v>
      </c>
      <c r="AA16" s="176"/>
      <c r="AB16" s="178" t="str">
        <f>AB3</f>
        <v>Perna</v>
      </c>
      <c r="AC16" s="176"/>
      <c r="AD16" s="178" t="str">
        <f>AD3</f>
        <v>Abdominal</v>
      </c>
      <c r="AE16" s="176"/>
      <c r="AF16" s="6"/>
    </row>
    <row r="17" spans="1:32" ht="15.75" x14ac:dyDescent="0.3">
      <c r="A17" s="5"/>
      <c r="B17" s="14" t="str">
        <f>B3</f>
        <v xml:space="preserve">Trapézio </v>
      </c>
      <c r="C17" s="176"/>
      <c r="D17" s="177" t="str">
        <f>D3</f>
        <v>Ombro (Cla/Acr)</v>
      </c>
      <c r="E17" s="176"/>
      <c r="F17" s="178" t="str">
        <f>F3</f>
        <v>Ombro (Esp)</v>
      </c>
      <c r="G17" s="176"/>
      <c r="H17" s="178" t="str">
        <f>H3</f>
        <v>Costa</v>
      </c>
      <c r="I17" s="176"/>
      <c r="J17" s="178" t="str">
        <f>J3</f>
        <v>Peito</v>
      </c>
      <c r="K17" s="176"/>
      <c r="L17" s="178" t="str">
        <f>L3</f>
        <v>Bíceps</v>
      </c>
      <c r="M17" s="176"/>
      <c r="N17" s="178" t="str">
        <f>N3</f>
        <v>Tríceps</v>
      </c>
      <c r="O17" s="176"/>
      <c r="P17" s="177" t="str">
        <f>P3</f>
        <v>AnteBraço</v>
      </c>
      <c r="Q17" s="179"/>
      <c r="R17" s="177" t="str">
        <f>R3</f>
        <v xml:space="preserve">Glúteo </v>
      </c>
      <c r="S17" s="176"/>
      <c r="T17" s="178" t="str">
        <f>T3</f>
        <v xml:space="preserve">Abdutor </v>
      </c>
      <c r="U17" s="176"/>
      <c r="V17" s="178" t="str">
        <f>V3</f>
        <v xml:space="preserve">Adutor </v>
      </c>
      <c r="W17" s="176"/>
      <c r="X17" s="178" t="str">
        <f>X3</f>
        <v>Coxa (Ant)</v>
      </c>
      <c r="Y17" s="176"/>
      <c r="Z17" s="178" t="str">
        <f>Z3</f>
        <v>Coxa (Pos)</v>
      </c>
      <c r="AA17" s="176"/>
      <c r="AB17" s="178" t="str">
        <f>AB3</f>
        <v>Perna</v>
      </c>
      <c r="AC17" s="176"/>
      <c r="AD17" s="178" t="str">
        <f>AD3</f>
        <v>Abdominal</v>
      </c>
      <c r="AE17" s="176"/>
      <c r="AF17" s="6"/>
    </row>
    <row r="18" spans="1:32" ht="15.75" x14ac:dyDescent="0.3">
      <c r="A18" s="5"/>
      <c r="B18" s="14" t="str">
        <f>B3</f>
        <v xml:space="preserve">Trapézio </v>
      </c>
      <c r="C18" s="176"/>
      <c r="D18" s="177" t="str">
        <f>D3</f>
        <v>Ombro (Cla/Acr)</v>
      </c>
      <c r="E18" s="176"/>
      <c r="F18" s="178" t="str">
        <f>F3</f>
        <v>Ombro (Esp)</v>
      </c>
      <c r="G18" s="176"/>
      <c r="H18" s="178" t="str">
        <f>H3</f>
        <v>Costa</v>
      </c>
      <c r="I18" s="176"/>
      <c r="J18" s="178" t="str">
        <f>J3</f>
        <v>Peito</v>
      </c>
      <c r="K18" s="176"/>
      <c r="L18" s="178" t="str">
        <f>L3</f>
        <v>Bíceps</v>
      </c>
      <c r="M18" s="176"/>
      <c r="N18" s="178" t="str">
        <f>N3</f>
        <v>Tríceps</v>
      </c>
      <c r="O18" s="176"/>
      <c r="P18" s="177" t="str">
        <f>P3</f>
        <v>AnteBraço</v>
      </c>
      <c r="Q18" s="179"/>
      <c r="R18" s="177" t="str">
        <f>R3</f>
        <v xml:space="preserve">Glúteo </v>
      </c>
      <c r="S18" s="176"/>
      <c r="T18" s="178" t="str">
        <f>T3</f>
        <v xml:space="preserve">Abdutor </v>
      </c>
      <c r="U18" s="176"/>
      <c r="V18" s="178" t="str">
        <f>V3</f>
        <v xml:space="preserve">Adutor </v>
      </c>
      <c r="W18" s="176"/>
      <c r="X18" s="178" t="str">
        <f>X3</f>
        <v>Coxa (Ant)</v>
      </c>
      <c r="Y18" s="176"/>
      <c r="Z18" s="178" t="str">
        <f>Z3</f>
        <v>Coxa (Pos)</v>
      </c>
      <c r="AA18" s="176"/>
      <c r="AB18" s="178" t="str">
        <f>AB3</f>
        <v>Perna</v>
      </c>
      <c r="AC18" s="176"/>
      <c r="AD18" s="178" t="str">
        <f>AD3</f>
        <v>Abdominal</v>
      </c>
      <c r="AE18" s="176"/>
      <c r="AF18" s="6"/>
    </row>
    <row r="19" spans="1:32" ht="15.75" x14ac:dyDescent="0.3">
      <c r="A19" s="5"/>
      <c r="B19" s="14" t="str">
        <f>B3</f>
        <v xml:space="preserve">Trapézio </v>
      </c>
      <c r="C19" s="176"/>
      <c r="D19" s="177" t="str">
        <f>D3</f>
        <v>Ombro (Cla/Acr)</v>
      </c>
      <c r="E19" s="176"/>
      <c r="F19" s="178" t="str">
        <f>F3</f>
        <v>Ombro (Esp)</v>
      </c>
      <c r="G19" s="176"/>
      <c r="H19" s="178" t="str">
        <f>H3</f>
        <v>Costa</v>
      </c>
      <c r="I19" s="176"/>
      <c r="J19" s="178" t="str">
        <f>J3</f>
        <v>Peito</v>
      </c>
      <c r="K19" s="176"/>
      <c r="L19" s="178" t="str">
        <f>L3</f>
        <v>Bíceps</v>
      </c>
      <c r="M19" s="176"/>
      <c r="N19" s="178" t="str">
        <f>N3</f>
        <v>Tríceps</v>
      </c>
      <c r="O19" s="176"/>
      <c r="P19" s="177" t="str">
        <f>P3</f>
        <v>AnteBraço</v>
      </c>
      <c r="Q19" s="179"/>
      <c r="R19" s="177" t="str">
        <f>R3</f>
        <v xml:space="preserve">Glúteo </v>
      </c>
      <c r="S19" s="176"/>
      <c r="T19" s="178" t="str">
        <f>T3</f>
        <v xml:space="preserve">Abdutor </v>
      </c>
      <c r="U19" s="176"/>
      <c r="V19" s="178" t="str">
        <f>V3</f>
        <v xml:space="preserve">Adutor </v>
      </c>
      <c r="W19" s="176"/>
      <c r="X19" s="178" t="str">
        <f>X3</f>
        <v>Coxa (Ant)</v>
      </c>
      <c r="Y19" s="176"/>
      <c r="Z19" s="178" t="str">
        <f>Z3</f>
        <v>Coxa (Pos)</v>
      </c>
      <c r="AA19" s="176"/>
      <c r="AB19" s="178" t="str">
        <f>AB3</f>
        <v>Perna</v>
      </c>
      <c r="AC19" s="176"/>
      <c r="AD19" s="178" t="str">
        <f>AD3</f>
        <v>Abdominal</v>
      </c>
      <c r="AE19" s="176"/>
      <c r="AF19" s="6"/>
    </row>
    <row r="20" spans="1:32" ht="15.75" x14ac:dyDescent="0.3">
      <c r="A20" s="5"/>
      <c r="B20" s="14" t="str">
        <f>B3</f>
        <v xml:space="preserve">Trapézio </v>
      </c>
      <c r="C20" s="176"/>
      <c r="D20" s="177" t="str">
        <f>D3</f>
        <v>Ombro (Cla/Acr)</v>
      </c>
      <c r="E20" s="176"/>
      <c r="F20" s="178" t="str">
        <f>F3</f>
        <v>Ombro (Esp)</v>
      </c>
      <c r="G20" s="176"/>
      <c r="H20" s="178" t="str">
        <f>H3</f>
        <v>Costa</v>
      </c>
      <c r="I20" s="176"/>
      <c r="J20" s="178" t="str">
        <f>J3</f>
        <v>Peito</v>
      </c>
      <c r="K20" s="176"/>
      <c r="L20" s="178" t="str">
        <f>L3</f>
        <v>Bíceps</v>
      </c>
      <c r="M20" s="176"/>
      <c r="N20" s="178" t="str">
        <f>N3</f>
        <v>Tríceps</v>
      </c>
      <c r="O20" s="176"/>
      <c r="P20" s="177" t="str">
        <f>P3</f>
        <v>AnteBraço</v>
      </c>
      <c r="Q20" s="179"/>
      <c r="R20" s="177" t="str">
        <f>R3</f>
        <v xml:space="preserve">Glúteo </v>
      </c>
      <c r="S20" s="176"/>
      <c r="T20" s="178" t="str">
        <f>T3</f>
        <v xml:space="preserve">Abdutor </v>
      </c>
      <c r="U20" s="176"/>
      <c r="V20" s="178" t="str">
        <f>V3</f>
        <v xml:space="preserve">Adutor </v>
      </c>
      <c r="W20" s="176"/>
      <c r="X20" s="178" t="str">
        <f>X3</f>
        <v>Coxa (Ant)</v>
      </c>
      <c r="Y20" s="176"/>
      <c r="Z20" s="178" t="str">
        <f>Z3</f>
        <v>Coxa (Pos)</v>
      </c>
      <c r="AA20" s="176"/>
      <c r="AB20" s="178" t="str">
        <f>AB3</f>
        <v>Perna</v>
      </c>
      <c r="AC20" s="176"/>
      <c r="AD20" s="178" t="str">
        <f>AD3</f>
        <v>Abdominal</v>
      </c>
      <c r="AE20" s="176"/>
      <c r="AF20" s="6"/>
    </row>
    <row r="21" spans="1:32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9"/>
    </row>
  </sheetData>
  <sheetProtection password="CE24" sheet="1" objects="1" scenarios="1"/>
  <protectedRanges>
    <protectedRange sqref="AE4:AE11" name="Intervalo1"/>
    <protectedRange sqref="U4:U6 E17:E20" name="Intervalo2"/>
    <protectedRange sqref="W4:W6 G10:G20" name="Intervalo3"/>
    <protectedRange sqref="M4:M20" name="Intervalo4_1"/>
    <protectedRange sqref="I4:I20" name="Intervalo5"/>
    <protectedRange sqref="S4:S10" name="Intervalo6"/>
    <protectedRange sqref="AA4:AA12" name="Intervalo7"/>
    <protectedRange sqref="E4:E16 Q17:Q20" name="Intervalo8"/>
    <protectedRange sqref="G4:G9 S11:S20" name="Intervalo9"/>
    <protectedRange sqref="AC4:AC7 U8:U20" name="Intervalo10"/>
    <protectedRange sqref="K4:K18 W19:W20" name="Intervalo11"/>
    <protectedRange sqref="Y4:Y20" name="Intervalo12"/>
    <protectedRange sqref="AA13:AA20" name="Intervalo13"/>
    <protectedRange sqref="C4:C20 AC14:AC20 AC8:AC9" name="Intervalo14"/>
    <protectedRange sqref="O4:O20" name="Intervalo15"/>
  </protectedRanges>
  <mergeCells count="16">
    <mergeCell ref="Z3:AA3"/>
    <mergeCell ref="AB3:AC3"/>
    <mergeCell ref="AD3:AE3"/>
    <mergeCell ref="B2:AE2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C1" workbookViewId="0">
      <selection activeCell="C4" sqref="C4:G10"/>
    </sheetView>
  </sheetViews>
  <sheetFormatPr defaultRowHeight="15" x14ac:dyDescent="0.25"/>
  <cols>
    <col min="1" max="1" width="3" customWidth="1"/>
    <col min="2" max="2" width="35.7109375" hidden="1" customWidth="1"/>
    <col min="3" max="3" width="77.7109375" customWidth="1"/>
    <col min="4" max="4" width="21.5703125" hidden="1" customWidth="1"/>
    <col min="5" max="5" width="77.7109375" customWidth="1"/>
    <col min="6" max="6" width="36.42578125" hidden="1" customWidth="1"/>
    <col min="7" max="7" width="70.7109375" customWidth="1"/>
    <col min="8" max="8" width="3" customWidth="1"/>
  </cols>
  <sheetData>
    <row r="1" spans="1:8" x14ac:dyDescent="0.25">
      <c r="A1" s="2"/>
      <c r="B1" s="22"/>
      <c r="C1" s="3"/>
      <c r="D1" s="3"/>
      <c r="E1" s="3"/>
      <c r="F1" s="3"/>
      <c r="G1" s="3"/>
      <c r="H1" s="4"/>
    </row>
    <row r="2" spans="1:8" ht="60" x14ac:dyDescent="0.8">
      <c r="A2" s="5"/>
      <c r="B2" s="257" t="s">
        <v>187</v>
      </c>
      <c r="C2" s="257"/>
      <c r="D2" s="257"/>
      <c r="E2" s="257"/>
      <c r="F2" s="257"/>
      <c r="G2" s="257"/>
      <c r="H2" s="6"/>
    </row>
    <row r="3" spans="1:8" x14ac:dyDescent="0.25">
      <c r="A3" s="5"/>
      <c r="B3" s="256" t="s">
        <v>480</v>
      </c>
      <c r="C3" s="256"/>
      <c r="D3" s="256" t="s">
        <v>32</v>
      </c>
      <c r="E3" s="256"/>
      <c r="F3" s="256" t="s">
        <v>33</v>
      </c>
      <c r="G3" s="256"/>
      <c r="H3" s="6"/>
    </row>
    <row r="4" spans="1:8" ht="15.75" x14ac:dyDescent="0.3">
      <c r="A4" s="5"/>
      <c r="B4" s="14" t="str">
        <f>B3</f>
        <v>Bicicleta Ergométrica</v>
      </c>
      <c r="C4" s="176"/>
      <c r="D4" s="177" t="str">
        <f>D3</f>
        <v>Esteira</v>
      </c>
      <c r="E4" s="176"/>
      <c r="F4" s="178" t="str">
        <f>F3</f>
        <v>Elíptico</v>
      </c>
      <c r="G4" s="176"/>
      <c r="H4" s="6"/>
    </row>
    <row r="5" spans="1:8" ht="15.75" x14ac:dyDescent="0.3">
      <c r="A5" s="5"/>
      <c r="B5" s="14" t="str">
        <f>B3</f>
        <v>Bicicleta Ergométrica</v>
      </c>
      <c r="C5" s="176"/>
      <c r="D5" s="177" t="str">
        <f>D3</f>
        <v>Esteira</v>
      </c>
      <c r="E5" s="176"/>
      <c r="F5" s="178" t="str">
        <f>F3</f>
        <v>Elíptico</v>
      </c>
      <c r="G5" s="176"/>
      <c r="H5" s="6"/>
    </row>
    <row r="6" spans="1:8" ht="15.75" x14ac:dyDescent="0.3">
      <c r="A6" s="5"/>
      <c r="B6" s="14" t="str">
        <f>B3</f>
        <v>Bicicleta Ergométrica</v>
      </c>
      <c r="C6" s="176"/>
      <c r="D6" s="177" t="str">
        <f>D3</f>
        <v>Esteira</v>
      </c>
      <c r="E6" s="176"/>
      <c r="F6" s="178" t="str">
        <f>F3</f>
        <v>Elíptico</v>
      </c>
      <c r="G6" s="176"/>
      <c r="H6" s="6"/>
    </row>
    <row r="7" spans="1:8" ht="15.75" x14ac:dyDescent="0.3">
      <c r="A7" s="5"/>
      <c r="B7" s="14" t="str">
        <f>B3</f>
        <v>Bicicleta Ergométrica</v>
      </c>
      <c r="C7" s="176"/>
      <c r="D7" s="177" t="str">
        <f>D3</f>
        <v>Esteira</v>
      </c>
      <c r="E7" s="176"/>
      <c r="F7" s="178" t="str">
        <f>F3</f>
        <v>Elíptico</v>
      </c>
      <c r="G7" s="176"/>
      <c r="H7" s="6"/>
    </row>
    <row r="8" spans="1:8" ht="15.75" x14ac:dyDescent="0.3">
      <c r="A8" s="5"/>
      <c r="B8" s="14" t="str">
        <f>B3</f>
        <v>Bicicleta Ergométrica</v>
      </c>
      <c r="C8" s="176"/>
      <c r="D8" s="177" t="str">
        <f>D3</f>
        <v>Esteira</v>
      </c>
      <c r="E8" s="176"/>
      <c r="F8" s="178" t="str">
        <f>F3</f>
        <v>Elíptico</v>
      </c>
      <c r="G8" s="176"/>
      <c r="H8" s="6"/>
    </row>
    <row r="9" spans="1:8" ht="15.75" x14ac:dyDescent="0.3">
      <c r="A9" s="5"/>
      <c r="B9" s="14" t="str">
        <f>B3</f>
        <v>Bicicleta Ergométrica</v>
      </c>
      <c r="C9" s="176"/>
      <c r="D9" s="177" t="str">
        <f>D3</f>
        <v>Esteira</v>
      </c>
      <c r="E9" s="176"/>
      <c r="F9" s="178" t="str">
        <f>F3</f>
        <v>Elíptico</v>
      </c>
      <c r="G9" s="176"/>
      <c r="H9" s="6"/>
    </row>
    <row r="10" spans="1:8" ht="15.75" x14ac:dyDescent="0.3">
      <c r="A10" s="5"/>
      <c r="B10" s="14" t="str">
        <f>B3</f>
        <v>Bicicleta Ergométrica</v>
      </c>
      <c r="C10" s="176"/>
      <c r="D10" s="177" t="str">
        <f>D3</f>
        <v>Esteira</v>
      </c>
      <c r="E10" s="176"/>
      <c r="F10" s="178" t="str">
        <f>F3</f>
        <v>Elíptico</v>
      </c>
      <c r="G10" s="176"/>
      <c r="H10" s="6"/>
    </row>
    <row r="11" spans="1:8" x14ac:dyDescent="0.25">
      <c r="A11" s="7"/>
      <c r="B11" s="23"/>
      <c r="C11" s="8"/>
      <c r="D11" s="8"/>
      <c r="E11" s="8"/>
      <c r="F11" s="8"/>
      <c r="G11" s="8"/>
      <c r="H11" s="9"/>
    </row>
  </sheetData>
  <sheetProtection password="CE24" sheet="1" objects="1" scenarios="1"/>
  <protectedRanges>
    <protectedRange sqref="G10" name="Intervalo3"/>
    <protectedRange sqref="E4:E10" name="Intervalo8"/>
    <protectedRange sqref="G4:G9" name="Intervalo9"/>
    <protectedRange sqref="C4:C10" name="Intervalo14"/>
  </protectedRanges>
  <mergeCells count="4">
    <mergeCell ref="B3:C3"/>
    <mergeCell ref="D3:E3"/>
    <mergeCell ref="F3:G3"/>
    <mergeCell ref="B2:G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DO280"/>
  <sheetViews>
    <sheetView topLeftCell="B16" zoomScale="140" zoomScaleNormal="140" workbookViewId="0">
      <selection activeCell="W31" sqref="W31"/>
    </sheetView>
  </sheetViews>
  <sheetFormatPr defaultRowHeight="15" x14ac:dyDescent="0.25"/>
  <cols>
    <col min="1" max="2" width="3" customWidth="1"/>
    <col min="3" max="3" width="6" customWidth="1"/>
    <col min="4" max="4" width="13.7109375" customWidth="1"/>
    <col min="5" max="5" width="14" customWidth="1"/>
    <col min="6" max="6" width="4.7109375" customWidth="1"/>
    <col min="8" max="22" width="3" customWidth="1"/>
    <col min="23" max="26" width="9.140625" customWidth="1"/>
    <col min="27" max="28" width="3" bestFit="1" customWidth="1"/>
    <col min="29" max="30" width="3" customWidth="1"/>
    <col min="31" max="31" width="17.28515625" hidden="1" customWidth="1"/>
    <col min="32" max="32" width="17.42578125" hidden="1" customWidth="1"/>
    <col min="33" max="33" width="17.85546875" hidden="1" customWidth="1"/>
    <col min="34" max="34" width="18.28515625" hidden="1" customWidth="1"/>
    <col min="35" max="35" width="19.140625" hidden="1" customWidth="1"/>
    <col min="36" max="36" width="19.5703125" hidden="1" customWidth="1"/>
    <col min="37" max="37" width="19.85546875" hidden="1" customWidth="1"/>
    <col min="38" max="38" width="20.28515625" hidden="1" customWidth="1"/>
    <col min="39" max="39" width="20.7109375" hidden="1" customWidth="1"/>
    <col min="40" max="40" width="21.140625" hidden="1" customWidth="1"/>
    <col min="41" max="41" width="21.7109375" hidden="1" customWidth="1"/>
    <col min="42" max="42" width="22.140625" hidden="1" customWidth="1"/>
    <col min="43" max="43" width="22.42578125" hidden="1" customWidth="1"/>
    <col min="44" max="44" width="22.85546875" hidden="1" customWidth="1"/>
    <col min="45" max="45" width="23.140625" hidden="1" customWidth="1"/>
    <col min="46" max="46" width="23.5703125" hidden="1" customWidth="1"/>
    <col min="47" max="47" width="24" hidden="1" customWidth="1"/>
    <col min="48" max="48" width="31.5703125" hidden="1" customWidth="1"/>
    <col min="49" max="49" width="28.28515625" hidden="1" customWidth="1"/>
    <col min="50" max="50" width="31.42578125" hidden="1" customWidth="1"/>
    <col min="51" max="51" width="31.85546875" hidden="1" customWidth="1"/>
    <col min="52" max="52" width="32.140625" hidden="1" customWidth="1"/>
    <col min="53" max="53" width="31.85546875" hidden="1" customWidth="1"/>
    <col min="54" max="54" width="33.85546875" hidden="1" customWidth="1"/>
    <col min="55" max="55" width="36.140625" hidden="1" customWidth="1"/>
    <col min="56" max="56" width="38" hidden="1" customWidth="1"/>
    <col min="57" max="57" width="39.140625" hidden="1" customWidth="1"/>
    <col min="58" max="58" width="39.28515625" hidden="1" customWidth="1"/>
    <col min="59" max="59" width="38.7109375" hidden="1" customWidth="1"/>
    <col min="60" max="60" width="38.85546875" hidden="1" customWidth="1"/>
    <col min="61" max="61" width="40.42578125" hidden="1" customWidth="1"/>
    <col min="62" max="63" width="16" hidden="1" customWidth="1"/>
    <col min="64" max="64" width="11.42578125" customWidth="1"/>
    <col min="65" max="65" width="7.85546875" customWidth="1"/>
    <col min="66" max="66" width="12.7109375" customWidth="1"/>
    <col min="67" max="69" width="3" customWidth="1"/>
    <col min="70" max="70" width="21.42578125" customWidth="1"/>
    <col min="72" max="72" width="5" customWidth="1"/>
    <col min="73" max="73" width="4.85546875" customWidth="1"/>
    <col min="79" max="80" width="3" customWidth="1"/>
    <col min="81" max="81" width="9.140625" customWidth="1"/>
    <col min="82" max="82" width="3" customWidth="1"/>
    <col min="83" max="83" width="14.7109375" customWidth="1"/>
    <col min="84" max="84" width="9.140625" customWidth="1"/>
    <col min="85" max="85" width="3" customWidth="1"/>
    <col min="86" max="87" width="3" style="17" customWidth="1"/>
    <col min="88" max="90" width="9.140625" style="17" customWidth="1"/>
    <col min="91" max="91" width="3" style="17" customWidth="1"/>
    <col min="92" max="92" width="36.5703125" hidden="1" customWidth="1"/>
    <col min="93" max="93" width="38" hidden="1" customWidth="1"/>
    <col min="94" max="94" width="39.85546875" hidden="1" customWidth="1"/>
    <col min="95" max="95" width="40.5703125" hidden="1" customWidth="1"/>
    <col min="96" max="96" width="48.42578125" hidden="1" customWidth="1"/>
    <col min="97" max="97" width="51.42578125" hidden="1" customWidth="1"/>
    <col min="98" max="98" width="56.7109375" hidden="1" customWidth="1"/>
    <col min="99" max="99" width="40.28515625" hidden="1" customWidth="1"/>
    <col min="100" max="100" width="44.5703125" hidden="1" customWidth="1"/>
    <col min="101" max="101" width="47.28515625" style="181" hidden="1" customWidth="1"/>
    <col min="102" max="102" width="48" style="181" hidden="1" customWidth="1"/>
    <col min="103" max="103" width="51.5703125" style="181" hidden="1" customWidth="1"/>
    <col min="104" max="104" width="56.85546875" style="181" hidden="1" customWidth="1"/>
    <col min="105" max="105" width="46.85546875" style="181" hidden="1" customWidth="1"/>
    <col min="106" max="106" width="41.140625" style="181" hidden="1" customWidth="1"/>
    <col min="107" max="107" width="45.42578125" style="181" hidden="1" customWidth="1"/>
    <col min="108" max="108" width="45.85546875" hidden="1" customWidth="1"/>
    <col min="109" max="109" width="53.7109375" hidden="1" customWidth="1"/>
    <col min="110" max="110" width="49.140625" hidden="1" customWidth="1"/>
    <col min="111" max="111" width="45.85546875" hidden="1" customWidth="1"/>
    <col min="112" max="112" width="45.28515625" hidden="1" customWidth="1"/>
    <col min="113" max="113" width="37.28515625" hidden="1" customWidth="1"/>
    <col min="114" max="114" width="38.42578125" hidden="1" customWidth="1"/>
    <col min="115" max="115" width="42.42578125" hidden="1" customWidth="1"/>
    <col min="116" max="116" width="45.42578125" hidden="1" customWidth="1"/>
    <col min="117" max="117" width="51.42578125" hidden="1" customWidth="1"/>
    <col min="118" max="118" width="36.5703125" style="194" hidden="1" customWidth="1"/>
    <col min="119" max="119" width="35.5703125" hidden="1" customWidth="1"/>
    <col min="120" max="384" width="0" hidden="1" customWidth="1"/>
  </cols>
  <sheetData>
    <row r="1" spans="1:118" ht="15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27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8"/>
      <c r="CB1" s="6"/>
    </row>
    <row r="2" spans="1:118" ht="15" customHeight="1" x14ac:dyDescent="0.25">
      <c r="A2" s="65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  <c r="AB2" s="65"/>
      <c r="AC2" s="27"/>
      <c r="AD2" s="2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44"/>
      <c r="BL2" s="44"/>
      <c r="BM2" s="44"/>
      <c r="BN2" s="44"/>
      <c r="BO2" s="45"/>
      <c r="BP2" s="67"/>
      <c r="BQ2" s="70"/>
      <c r="BR2" s="44"/>
      <c r="BS2" s="44"/>
      <c r="BT2" s="44"/>
      <c r="BU2" s="44"/>
      <c r="BV2" s="44"/>
      <c r="BW2" s="44"/>
      <c r="BX2" s="44"/>
      <c r="BY2" s="44"/>
      <c r="BZ2" s="44"/>
      <c r="CA2" s="45"/>
      <c r="CB2" s="6"/>
      <c r="CD2" s="124"/>
      <c r="CE2" s="125"/>
      <c r="CF2" s="125"/>
      <c r="CG2" s="126"/>
      <c r="CH2" s="193"/>
      <c r="CI2" s="124"/>
      <c r="CJ2" s="125"/>
      <c r="CK2" s="125"/>
      <c r="CL2" s="125"/>
      <c r="CM2" s="126"/>
    </row>
    <row r="3" spans="1:118" ht="15" customHeight="1" x14ac:dyDescent="0.25">
      <c r="A3" s="65"/>
      <c r="B3" s="27"/>
      <c r="C3" s="302" t="s">
        <v>10</v>
      </c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4"/>
      <c r="AA3" s="28"/>
      <c r="AB3" s="65"/>
      <c r="AC3" s="27"/>
      <c r="AD3" s="5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46"/>
      <c r="BL3" s="262" t="s">
        <v>371</v>
      </c>
      <c r="BM3" s="263"/>
      <c r="BN3" s="85" t="str">
        <f>Z10</f>
        <v>A</v>
      </c>
      <c r="BO3" s="47"/>
      <c r="BP3" s="67"/>
      <c r="BQ3" s="71"/>
      <c r="BR3" s="105"/>
      <c r="BS3" s="106"/>
      <c r="BT3" s="106"/>
      <c r="BU3" s="106"/>
      <c r="BV3" s="106"/>
      <c r="BW3" s="106"/>
      <c r="BX3" s="106"/>
      <c r="BY3" s="106"/>
      <c r="BZ3" s="107"/>
      <c r="CA3" s="47"/>
      <c r="CB3" s="6"/>
      <c r="CD3" s="127"/>
      <c r="CE3" s="264" t="s">
        <v>141</v>
      </c>
      <c r="CF3" s="264"/>
      <c r="CG3" s="128"/>
      <c r="CH3" s="193"/>
      <c r="CI3" s="127"/>
      <c r="CJ3" s="180" t="s">
        <v>454</v>
      </c>
      <c r="CK3" s="180" t="s">
        <v>456</v>
      </c>
      <c r="CL3" s="180" t="s">
        <v>457</v>
      </c>
      <c r="CM3" s="128"/>
      <c r="CN3" s="192">
        <f>CF4*60</f>
        <v>2400</v>
      </c>
    </row>
    <row r="4" spans="1:118" ht="15" customHeight="1" x14ac:dyDescent="0.25">
      <c r="A4" s="65"/>
      <c r="B4" s="27"/>
      <c r="C4" s="305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7"/>
      <c r="AA4" s="28"/>
      <c r="AB4" s="65"/>
      <c r="AC4" s="27"/>
      <c r="AD4" s="5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46"/>
      <c r="BL4" s="256" t="s">
        <v>153</v>
      </c>
      <c r="BM4" s="256"/>
      <c r="BN4" s="81">
        <f>CN5</f>
        <v>40</v>
      </c>
      <c r="BO4" s="47"/>
      <c r="BP4" s="67"/>
      <c r="BQ4" s="71"/>
      <c r="BR4" s="108"/>
      <c r="BS4" s="109"/>
      <c r="BT4" s="109"/>
      <c r="BU4" s="109"/>
      <c r="BV4" s="109"/>
      <c r="BW4" s="109"/>
      <c r="BX4" s="109"/>
      <c r="BY4" s="109"/>
      <c r="BZ4" s="110"/>
      <c r="CA4" s="47"/>
      <c r="CB4" s="6"/>
      <c r="CD4" s="127"/>
      <c r="CE4" s="33" t="s">
        <v>140</v>
      </c>
      <c r="CF4" s="187">
        <v>40</v>
      </c>
      <c r="CG4" s="128"/>
      <c r="CH4" s="193"/>
      <c r="CI4" s="127"/>
      <c r="CJ4" s="33" t="s">
        <v>452</v>
      </c>
      <c r="CK4" s="195">
        <f>DM15</f>
        <v>2888</v>
      </c>
      <c r="CL4" s="196">
        <f>CK4/60</f>
        <v>48.133333333333333</v>
      </c>
      <c r="CM4" s="128"/>
      <c r="CN4" s="10">
        <f>CF8*60</f>
        <v>0</v>
      </c>
    </row>
    <row r="5" spans="1:118" ht="15" customHeight="1" x14ac:dyDescent="0.25">
      <c r="A5" s="65"/>
      <c r="B5" s="27"/>
      <c r="C5" s="305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7"/>
      <c r="AA5" s="28"/>
      <c r="AB5" s="65"/>
      <c r="AC5" s="27"/>
      <c r="AD5" s="5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46"/>
      <c r="BL5" s="91" t="s">
        <v>154</v>
      </c>
      <c r="BM5" s="81">
        <f>IF(ISNUMBER(BN20+BN27),SUM(BN20+BN27),"-")</f>
        <v>48.133333333333333</v>
      </c>
      <c r="BN5" s="54" t="str">
        <f>IF(BM5=BN4,"Exato","Não Exato")</f>
        <v>Não Exato</v>
      </c>
      <c r="BO5" s="47"/>
      <c r="BP5" s="67"/>
      <c r="BQ5" s="71"/>
      <c r="BR5" s="111"/>
      <c r="BS5" s="112"/>
      <c r="BT5" s="112"/>
      <c r="BU5" s="112"/>
      <c r="BV5" s="112"/>
      <c r="BW5" s="112"/>
      <c r="BX5" s="112"/>
      <c r="BY5" s="112"/>
      <c r="BZ5" s="113"/>
      <c r="CA5" s="47"/>
      <c r="CB5" s="6"/>
      <c r="CD5" s="127"/>
      <c r="CE5" s="33" t="s">
        <v>461</v>
      </c>
      <c r="CF5" s="79">
        <v>11</v>
      </c>
      <c r="CG5" s="128"/>
      <c r="CH5" s="193"/>
      <c r="CI5" s="127"/>
      <c r="CJ5" s="33" t="s">
        <v>453</v>
      </c>
      <c r="CK5" s="197">
        <f>CL5*60</f>
        <v>2400</v>
      </c>
      <c r="CL5" s="197">
        <f>CF4</f>
        <v>40</v>
      </c>
      <c r="CM5" s="128"/>
      <c r="CN5" s="133">
        <f>SUM(CF4+CF8)</f>
        <v>40</v>
      </c>
    </row>
    <row r="6" spans="1:118" ht="15" customHeight="1" x14ac:dyDescent="0.25">
      <c r="A6" s="65"/>
      <c r="B6" s="27"/>
      <c r="C6" s="308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10"/>
      <c r="AA6" s="28"/>
      <c r="AB6" s="65"/>
      <c r="AC6" s="27"/>
      <c r="AD6" s="5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46"/>
      <c r="BL6" s="264" t="s">
        <v>186</v>
      </c>
      <c r="BM6" s="264"/>
      <c r="BN6" s="93" t="s">
        <v>142</v>
      </c>
      <c r="BO6" s="47"/>
      <c r="BP6" s="67"/>
      <c r="BQ6" s="72"/>
      <c r="BR6" s="50"/>
      <c r="BS6" s="50"/>
      <c r="BT6" s="50"/>
      <c r="BU6" s="50"/>
      <c r="BV6" s="50"/>
      <c r="BW6" s="50"/>
      <c r="BX6" s="50"/>
      <c r="BY6" s="50"/>
      <c r="BZ6" s="50"/>
      <c r="CA6" s="51"/>
      <c r="CB6" s="6"/>
      <c r="CD6" s="127"/>
      <c r="CE6" s="33" t="s">
        <v>150</v>
      </c>
      <c r="CF6" s="186">
        <f>CN3/CF5</f>
        <v>218.18181818181819</v>
      </c>
      <c r="CG6" s="128"/>
      <c r="CH6" s="193"/>
      <c r="CI6" s="129"/>
      <c r="CJ6" s="130"/>
      <c r="CK6" s="130"/>
      <c r="CL6" s="130"/>
      <c r="CM6" s="131"/>
    </row>
    <row r="7" spans="1:118" ht="15" customHeight="1" x14ac:dyDescent="0.25">
      <c r="A7" s="65"/>
      <c r="B7" s="27"/>
      <c r="C7" s="311" t="s">
        <v>9</v>
      </c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3"/>
      <c r="AA7" s="28"/>
      <c r="AB7" s="65"/>
      <c r="AC7" s="27"/>
      <c r="AD7" s="38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46"/>
      <c r="BL7" s="33" t="s">
        <v>139</v>
      </c>
      <c r="BM7" s="34">
        <f>CF5</f>
        <v>11</v>
      </c>
      <c r="BN7" s="207">
        <f>CF6</f>
        <v>218.18181818181819</v>
      </c>
      <c r="BO7" s="4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"/>
      <c r="CD7" s="127"/>
      <c r="CE7" s="264" t="s">
        <v>146</v>
      </c>
      <c r="CF7" s="264"/>
      <c r="CG7" s="128"/>
      <c r="CH7" s="193"/>
      <c r="CI7" s="193"/>
      <c r="CJ7" s="193"/>
      <c r="CK7" s="193"/>
      <c r="CL7" s="193"/>
      <c r="CM7" s="193"/>
      <c r="CP7" s="134"/>
    </row>
    <row r="8" spans="1:118" ht="15" customHeight="1" x14ac:dyDescent="0.25">
      <c r="A8" s="65"/>
      <c r="B8" s="27"/>
      <c r="C8" s="314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6"/>
      <c r="AA8" s="28"/>
      <c r="AB8" s="65"/>
      <c r="AC8" s="27"/>
      <c r="AD8" s="5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46"/>
      <c r="BL8" s="256" t="s">
        <v>464</v>
      </c>
      <c r="BM8" s="256"/>
      <c r="BN8" s="35">
        <f t="shared" ref="BN8:BN19" si="0">BD15</f>
        <v>304</v>
      </c>
      <c r="BO8" s="47"/>
      <c r="BP8" s="67"/>
      <c r="BQ8" s="70"/>
      <c r="BR8" s="44"/>
      <c r="BS8" s="44"/>
      <c r="BT8" s="44"/>
      <c r="BU8" s="44"/>
      <c r="BV8" s="44"/>
      <c r="BW8" s="44"/>
      <c r="BX8" s="44"/>
      <c r="BY8" s="44"/>
      <c r="BZ8" s="44"/>
      <c r="CA8" s="45"/>
      <c r="CB8" s="6"/>
      <c r="CD8" s="127"/>
      <c r="CE8" s="33" t="s">
        <v>140</v>
      </c>
      <c r="CF8" s="187"/>
      <c r="CG8" s="128"/>
      <c r="CH8" s="193"/>
      <c r="CI8" s="193"/>
      <c r="CJ8" s="193"/>
      <c r="CK8" s="193"/>
      <c r="CL8" s="193"/>
      <c r="CM8" s="193"/>
    </row>
    <row r="9" spans="1:118" ht="15" customHeight="1" x14ac:dyDescent="0.25">
      <c r="A9" s="65"/>
      <c r="B9" s="27"/>
      <c r="C9" s="317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9"/>
      <c r="AA9" s="28"/>
      <c r="AB9" s="65"/>
      <c r="AC9" s="27"/>
      <c r="AD9" s="5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46"/>
      <c r="BL9" s="256" t="s">
        <v>465</v>
      </c>
      <c r="BM9" s="256"/>
      <c r="BN9" s="35">
        <f t="shared" si="0"/>
        <v>196</v>
      </c>
      <c r="BO9" s="47"/>
      <c r="BP9" s="67"/>
      <c r="BQ9" s="71"/>
      <c r="BR9" s="267" t="s">
        <v>239</v>
      </c>
      <c r="BS9" s="267"/>
      <c r="BT9" s="267"/>
      <c r="BU9" s="267"/>
      <c r="BV9" s="267"/>
      <c r="BW9" s="267"/>
      <c r="BX9" s="267"/>
      <c r="BY9" s="267"/>
      <c r="BZ9" s="267"/>
      <c r="CA9" s="47"/>
      <c r="CB9" s="6"/>
      <c r="CD9" s="127"/>
      <c r="CE9" s="33" t="s">
        <v>148</v>
      </c>
      <c r="CF9" s="79">
        <v>1</v>
      </c>
      <c r="CG9" s="128"/>
      <c r="CH9" s="193"/>
      <c r="CI9" s="193"/>
      <c r="CJ9" s="193"/>
      <c r="CK9" s="193"/>
      <c r="CL9" s="193"/>
      <c r="CM9" s="193"/>
    </row>
    <row r="10" spans="1:118" ht="15" customHeight="1" x14ac:dyDescent="0.25">
      <c r="A10" s="65"/>
      <c r="B10" s="27"/>
      <c r="C10" s="258" t="s">
        <v>267</v>
      </c>
      <c r="D10" s="326"/>
      <c r="E10" s="323" t="str">
        <f>IF(VLOOKUP(E11,Matrículas!D4:AK20,3,0)=0,"-",VLOOKUP(E11,Matrículas!D4:AK20,3,0))</f>
        <v>Juliana Malacarne</v>
      </c>
      <c r="F10" s="323"/>
      <c r="G10" s="97" t="s">
        <v>268</v>
      </c>
      <c r="H10" s="269" t="str">
        <f>IF(VLOOKUP(E11,Matrículas!D4:AK20,9,0)=0,"-",VLOOKUP(E11,Matrículas!D4:AK20,9,0))</f>
        <v>-</v>
      </c>
      <c r="I10" s="269"/>
      <c r="J10" s="269"/>
      <c r="K10" s="269"/>
      <c r="L10" s="269"/>
      <c r="M10" s="258" t="s">
        <v>263</v>
      </c>
      <c r="N10" s="258"/>
      <c r="O10" s="258"/>
      <c r="P10" s="258"/>
      <c r="Q10" s="258"/>
      <c r="R10" s="327" t="str">
        <f>VLOOKUP(E11,Matrículas!D4:AK20,14,0)</f>
        <v>1,57</v>
      </c>
      <c r="S10" s="327"/>
      <c r="T10" s="327"/>
      <c r="U10" s="327"/>
      <c r="V10" s="327"/>
      <c r="W10" s="96" t="s">
        <v>7</v>
      </c>
      <c r="X10" s="95" t="s">
        <v>119</v>
      </c>
      <c r="Y10" s="97" t="s">
        <v>11</v>
      </c>
      <c r="Z10" s="136" t="str">
        <f>Descrições!A9</f>
        <v>A</v>
      </c>
      <c r="AA10" s="28"/>
      <c r="AB10" s="65"/>
      <c r="AC10" s="27"/>
      <c r="AD10" s="5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46"/>
      <c r="BL10" s="256" t="s">
        <v>466</v>
      </c>
      <c r="BM10" s="256"/>
      <c r="BN10" s="35">
        <f t="shared" si="0"/>
        <v>204</v>
      </c>
      <c r="BO10" s="47"/>
      <c r="BP10" s="67"/>
      <c r="BQ10" s="71"/>
      <c r="BR10" s="168" t="str">
        <f>H12</f>
        <v>1 X 1 X 1 X 1 X 1 X 1 X 1</v>
      </c>
      <c r="BS10" s="266" t="str">
        <f>IF(VLOOKUP(BR10,Descrições!B126:C135,2,0)=0,"-",VLOOKUP(BR10,Descrições!B126:C135,2,0))</f>
        <v>Alta intensidade, porem coerente com ótimas condições anabólicas.</v>
      </c>
      <c r="BT10" s="266"/>
      <c r="BU10" s="266"/>
      <c r="BV10" s="266"/>
      <c r="BW10" s="266"/>
      <c r="BX10" s="266"/>
      <c r="BY10" s="266"/>
      <c r="BZ10" s="266"/>
      <c r="CA10" s="47"/>
      <c r="CB10" s="6"/>
      <c r="CD10" s="127"/>
      <c r="CE10" s="33" t="s">
        <v>149</v>
      </c>
      <c r="CF10" s="186">
        <f>CN4/CF9</f>
        <v>0</v>
      </c>
      <c r="CG10" s="128"/>
      <c r="CH10" s="193"/>
      <c r="CI10" s="193"/>
      <c r="CJ10" s="193"/>
      <c r="CK10" s="193"/>
      <c r="CL10" s="193"/>
      <c r="CM10" s="193"/>
    </row>
    <row r="11" spans="1:118" ht="15" customHeight="1" x14ac:dyDescent="0.25">
      <c r="A11" s="65"/>
      <c r="B11" s="27"/>
      <c r="C11" s="258" t="s">
        <v>252</v>
      </c>
      <c r="D11" s="258"/>
      <c r="E11" s="324" t="s">
        <v>287</v>
      </c>
      <c r="F11" s="325"/>
      <c r="G11" s="97" t="s">
        <v>269</v>
      </c>
      <c r="H11" s="269" t="str">
        <f>IF(VLOOKUP(E11,Matrículas!D4:AK20,16,0)=0,"-",VLOOKUP(E11,Matrículas!D4:AK20,16,0))</f>
        <v>-</v>
      </c>
      <c r="I11" s="269"/>
      <c r="J11" s="269"/>
      <c r="K11" s="269"/>
      <c r="L11" s="269"/>
      <c r="M11" s="258" t="s">
        <v>262</v>
      </c>
      <c r="N11" s="258"/>
      <c r="O11" s="258"/>
      <c r="P11" s="258"/>
      <c r="Q11" s="258"/>
      <c r="R11" s="269" t="str">
        <f>VLOOKUP(E11,Matrículas!D4:AK20,15,0)</f>
        <v>53</v>
      </c>
      <c r="S11" s="269"/>
      <c r="T11" s="269"/>
      <c r="U11" s="269"/>
      <c r="V11" s="269"/>
      <c r="W11" s="96" t="s">
        <v>1</v>
      </c>
      <c r="X11" s="95" t="s">
        <v>123</v>
      </c>
      <c r="Y11" s="97" t="s">
        <v>27</v>
      </c>
      <c r="Z11" s="95" t="s">
        <v>6</v>
      </c>
      <c r="AA11" s="28"/>
      <c r="AB11" s="65"/>
      <c r="AC11" s="27"/>
      <c r="AD11" s="5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46"/>
      <c r="BL11" s="256" t="s">
        <v>467</v>
      </c>
      <c r="BM11" s="256"/>
      <c r="BN11" s="35">
        <f t="shared" si="0"/>
        <v>208</v>
      </c>
      <c r="BO11" s="47"/>
      <c r="BP11" s="67"/>
      <c r="BQ11" s="71"/>
      <c r="BR11" s="77" t="s">
        <v>233</v>
      </c>
      <c r="BS11" s="77" t="s">
        <v>6</v>
      </c>
      <c r="BT11" s="296" t="s">
        <v>16</v>
      </c>
      <c r="BU11" s="297"/>
      <c r="BV11" s="77" t="s">
        <v>17</v>
      </c>
      <c r="BW11" s="77" t="s">
        <v>18</v>
      </c>
      <c r="BX11" s="77" t="s">
        <v>19</v>
      </c>
      <c r="BY11" s="77" t="s">
        <v>20</v>
      </c>
      <c r="BZ11" s="77" t="s">
        <v>21</v>
      </c>
      <c r="CA11" s="47"/>
      <c r="CB11" s="6"/>
      <c r="CD11" s="129"/>
      <c r="CE11" s="130"/>
      <c r="CF11" s="130"/>
      <c r="CG11" s="131"/>
      <c r="CH11" s="193"/>
      <c r="CI11" s="193"/>
      <c r="CJ11" s="193"/>
      <c r="CK11" s="193"/>
      <c r="CL11" s="193"/>
      <c r="CM11" s="193"/>
    </row>
    <row r="12" spans="1:118" ht="15" customHeight="1" x14ac:dyDescent="0.25">
      <c r="A12" s="65"/>
      <c r="B12" s="27"/>
      <c r="C12" s="258" t="s">
        <v>259</v>
      </c>
      <c r="D12" s="258"/>
      <c r="E12" s="152" t="str">
        <f>IF(VLOOKUP(E11,Matrículas!D4:AK20,11,0)=0,"-",VLOOKUP(E11,Matrículas!D4:AK20,11,0))</f>
        <v>2015-01/01</v>
      </c>
      <c r="F12" s="151">
        <f>IF(VLOOKUP(E11,Matrículas!D4:AK20,12,0)=0,"-",VLOOKUP(E11,Matrículas!D4:AK20,12,0))</f>
        <v>2</v>
      </c>
      <c r="G12" s="96" t="s">
        <v>232</v>
      </c>
      <c r="H12" s="280" t="s">
        <v>222</v>
      </c>
      <c r="I12" s="280"/>
      <c r="J12" s="280"/>
      <c r="K12" s="280"/>
      <c r="L12" s="280"/>
      <c r="M12" s="258" t="s">
        <v>110</v>
      </c>
      <c r="N12" s="258"/>
      <c r="O12" s="258"/>
      <c r="P12" s="258"/>
      <c r="Q12" s="258"/>
      <c r="R12" s="269" t="str">
        <f>IF(VLOOKUP(E11,Matrículas!D4:AK20,4,0)=0,"-",VLOOKUP(E11,Matrículas!D4:AK20,4,0))</f>
        <v>Feminino</v>
      </c>
      <c r="S12" s="269"/>
      <c r="T12" s="269"/>
      <c r="U12" s="269"/>
      <c r="V12" s="269"/>
      <c r="W12" s="96" t="s">
        <v>13</v>
      </c>
      <c r="X12" s="95" t="s">
        <v>159</v>
      </c>
      <c r="Y12" s="97" t="s">
        <v>28</v>
      </c>
      <c r="Z12" s="95" t="s">
        <v>93</v>
      </c>
      <c r="AA12" s="28"/>
      <c r="AB12" s="65"/>
      <c r="AC12" s="27"/>
      <c r="AD12" s="5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46"/>
      <c r="BL12" s="256" t="s">
        <v>468</v>
      </c>
      <c r="BM12" s="256"/>
      <c r="BN12" s="35">
        <f t="shared" si="0"/>
        <v>200</v>
      </c>
      <c r="BO12" s="47"/>
      <c r="BP12" s="67"/>
      <c r="BQ12" s="71"/>
      <c r="BR12" s="78" t="s">
        <v>234</v>
      </c>
      <c r="BS12" s="165" t="s">
        <v>0</v>
      </c>
      <c r="BT12" s="298" t="s">
        <v>230</v>
      </c>
      <c r="BU12" s="299"/>
      <c r="BV12" s="165" t="s">
        <v>22</v>
      </c>
      <c r="BW12" s="165" t="s">
        <v>230</v>
      </c>
      <c r="BX12" s="165" t="s">
        <v>23</v>
      </c>
      <c r="BY12" s="165" t="s">
        <v>230</v>
      </c>
      <c r="BZ12" s="165" t="s">
        <v>24</v>
      </c>
      <c r="CA12" s="47"/>
      <c r="CB12" s="6"/>
    </row>
    <row r="13" spans="1:118" ht="15" customHeight="1" x14ac:dyDescent="0.25">
      <c r="A13" s="65"/>
      <c r="B13" s="27"/>
      <c r="C13" s="320" t="s">
        <v>8</v>
      </c>
      <c r="D13" s="320"/>
      <c r="E13" s="89" t="str">
        <f>IF(VLOOKUP(E11,Matrículas!D4:AK20,21,0)=0,"-",VLOOKUP(E11,Matrículas!D4:AK20,21,0))</f>
        <v>2015-01/01/A</v>
      </c>
      <c r="F13" s="90">
        <f>IF(VLOOKUP(E11,Matrículas!D4:AK20,22,0)=0,"-",VLOOKUP(E11,Matrículas!D4:AK20,22,0))</f>
        <v>2</v>
      </c>
      <c r="G13" s="96" t="s">
        <v>113</v>
      </c>
      <c r="H13" s="280" t="s">
        <v>115</v>
      </c>
      <c r="I13" s="280"/>
      <c r="J13" s="280"/>
      <c r="K13" s="280"/>
      <c r="L13" s="280"/>
      <c r="M13" s="320" t="s">
        <v>14</v>
      </c>
      <c r="N13" s="320"/>
      <c r="O13" s="320"/>
      <c r="P13" s="320"/>
      <c r="Q13" s="320"/>
      <c r="R13" s="259">
        <f>(R11)/(R10^2)</f>
        <v>21.501886486267189</v>
      </c>
      <c r="S13" s="260"/>
      <c r="T13" s="328" t="str">
        <f>IF(R13&lt;Descrições!B117,Descrições!C117,IF(Planilha!R13&lt;Descrições!B118,Descrições!C118,IF(Planilha!R13&lt;Descrições!B119,Descrições!C119,IF(Planilha!R13&lt;Descrições!B120,Descrições!C120,IF(Planilha!R13&lt;Descrições!B121,Descrições!C121,IF(Planilha!R13&lt;Descrições!B122,Descrições!C122,IF(Planilha!R13&lt;Descrições!B123,Descrições!C123,IF(Planilha!R13&gt;Descrições!B124,Descrições!C124))))))))</f>
        <v>Saudável</v>
      </c>
      <c r="U13" s="329"/>
      <c r="V13" s="330"/>
      <c r="W13" s="96" t="s">
        <v>185</v>
      </c>
      <c r="X13" s="135">
        <f>(Z30-W31)*100/W31</f>
        <v>38.472222222222221</v>
      </c>
      <c r="Y13" s="97" t="s">
        <v>12</v>
      </c>
      <c r="Z13" s="189" t="s">
        <v>397</v>
      </c>
      <c r="AA13" s="28"/>
      <c r="AB13" s="65"/>
      <c r="AC13" s="27"/>
      <c r="AD13" s="5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46"/>
      <c r="BL13" s="256" t="s">
        <v>469</v>
      </c>
      <c r="BM13" s="256"/>
      <c r="BN13" s="35">
        <f t="shared" si="0"/>
        <v>100</v>
      </c>
      <c r="BO13" s="47"/>
      <c r="BP13" s="67"/>
      <c r="BQ13" s="71"/>
      <c r="BR13" s="78" t="s">
        <v>235</v>
      </c>
      <c r="BS13" s="165" t="s">
        <v>230</v>
      </c>
      <c r="BT13" s="298" t="s">
        <v>0</v>
      </c>
      <c r="BU13" s="299"/>
      <c r="BV13" s="165" t="s">
        <v>230</v>
      </c>
      <c r="BW13" s="165" t="s">
        <v>22</v>
      </c>
      <c r="BX13" s="165" t="s">
        <v>230</v>
      </c>
      <c r="BY13" s="165" t="s">
        <v>23</v>
      </c>
      <c r="BZ13" s="165" t="s">
        <v>230</v>
      </c>
      <c r="CA13" s="47"/>
      <c r="CB13" s="6"/>
    </row>
    <row r="14" spans="1:118" ht="15" customHeight="1" x14ac:dyDescent="0.25">
      <c r="A14" s="65"/>
      <c r="B14" s="27"/>
      <c r="C14" s="94" t="s">
        <v>15</v>
      </c>
      <c r="D14" s="94" t="s">
        <v>104</v>
      </c>
      <c r="E14" s="290" t="s">
        <v>105</v>
      </c>
      <c r="F14" s="291"/>
      <c r="G14" s="94" t="s">
        <v>2</v>
      </c>
      <c r="H14" s="277" t="s">
        <v>29</v>
      </c>
      <c r="I14" s="277"/>
      <c r="J14" s="277"/>
      <c r="K14" s="277"/>
      <c r="L14" s="277"/>
      <c r="M14" s="277" t="s">
        <v>3</v>
      </c>
      <c r="N14" s="277"/>
      <c r="O14" s="277"/>
      <c r="P14" s="277"/>
      <c r="Q14" s="277"/>
      <c r="R14" s="277" t="s">
        <v>103</v>
      </c>
      <c r="S14" s="277"/>
      <c r="T14" s="277"/>
      <c r="U14" s="277"/>
      <c r="V14" s="277"/>
      <c r="W14" s="94" t="s">
        <v>4</v>
      </c>
      <c r="X14" s="94" t="s">
        <v>109</v>
      </c>
      <c r="Y14" s="94" t="s">
        <v>30</v>
      </c>
      <c r="Z14" s="94" t="s">
        <v>5</v>
      </c>
      <c r="AA14" s="28"/>
      <c r="AB14" s="65"/>
      <c r="AC14" s="27"/>
      <c r="AD14" s="5"/>
      <c r="AE14" s="58" t="s">
        <v>130</v>
      </c>
      <c r="AF14" s="57"/>
      <c r="AG14" s="261" t="s">
        <v>128</v>
      </c>
      <c r="AH14" s="261"/>
      <c r="AI14" s="261"/>
      <c r="AJ14" s="261"/>
      <c r="AK14" s="261"/>
      <c r="AL14" s="58" t="s">
        <v>129</v>
      </c>
      <c r="AM14" s="58"/>
      <c r="AN14" s="58" t="s">
        <v>132</v>
      </c>
      <c r="AO14" s="57"/>
      <c r="AP14" s="58" t="s">
        <v>125</v>
      </c>
      <c r="AQ14" s="57"/>
      <c r="AR14" s="58" t="s">
        <v>133</v>
      </c>
      <c r="AS14" s="57"/>
      <c r="AT14" s="59" t="s">
        <v>131</v>
      </c>
      <c r="AU14" s="58"/>
      <c r="AV14" s="58" t="s">
        <v>126</v>
      </c>
      <c r="AW14" s="58"/>
      <c r="AX14" s="58" t="s">
        <v>127</v>
      </c>
      <c r="AY14" s="57"/>
      <c r="AZ14" s="58" t="s">
        <v>138</v>
      </c>
      <c r="BA14" s="57"/>
      <c r="BB14" s="58" t="s">
        <v>134</v>
      </c>
      <c r="BC14" s="57"/>
      <c r="BD14" s="58" t="s">
        <v>135</v>
      </c>
      <c r="BE14" s="57"/>
      <c r="BF14" s="58" t="s">
        <v>136</v>
      </c>
      <c r="BG14" s="57"/>
      <c r="BH14" s="58" t="s">
        <v>137</v>
      </c>
      <c r="BI14" s="58"/>
      <c r="BJ14" s="58"/>
      <c r="BK14" s="48"/>
      <c r="BL14" s="256" t="s">
        <v>470</v>
      </c>
      <c r="BM14" s="256"/>
      <c r="BN14" s="35">
        <f t="shared" si="0"/>
        <v>368</v>
      </c>
      <c r="BO14" s="47"/>
      <c r="BP14" s="67"/>
      <c r="BQ14" s="71"/>
      <c r="BR14" s="78" t="s">
        <v>236</v>
      </c>
      <c r="BS14" s="165"/>
      <c r="BT14" s="298"/>
      <c r="BU14" s="299"/>
      <c r="BV14" s="165"/>
      <c r="BW14" s="165"/>
      <c r="BX14" s="165"/>
      <c r="BY14" s="165"/>
      <c r="BZ14" s="165"/>
      <c r="CA14" s="47"/>
      <c r="CB14" s="6"/>
    </row>
    <row r="15" spans="1:118" ht="15" customHeight="1" x14ac:dyDescent="0.25">
      <c r="A15" s="65"/>
      <c r="B15" s="27"/>
      <c r="C15" s="29">
        <v>1</v>
      </c>
      <c r="D15" s="138" t="s">
        <v>49</v>
      </c>
      <c r="E15" s="283" t="s">
        <v>430</v>
      </c>
      <c r="F15" s="284"/>
      <c r="G15" s="139"/>
      <c r="H15" s="140">
        <v>12</v>
      </c>
      <c r="I15" s="140">
        <v>10</v>
      </c>
      <c r="J15" s="140">
        <v>9</v>
      </c>
      <c r="K15" s="140"/>
      <c r="L15" s="140"/>
      <c r="M15" s="209">
        <v>30</v>
      </c>
      <c r="N15" s="209">
        <v>40</v>
      </c>
      <c r="O15" s="209">
        <v>60</v>
      </c>
      <c r="P15" s="209"/>
      <c r="Q15" s="209"/>
      <c r="R15" s="141">
        <v>1</v>
      </c>
      <c r="S15" s="141"/>
      <c r="T15" s="141"/>
      <c r="U15" s="141"/>
      <c r="V15" s="141"/>
      <c r="W15" s="142">
        <f t="shared" ref="W15:W26" si="1">IF(G15="SIM",AE15*2,AE15)</f>
        <v>1300</v>
      </c>
      <c r="X15" s="210">
        <f>IF(AX15&lt;Descrições!G22,"Não Alcançada",AV15)</f>
        <v>1.1320754716981132</v>
      </c>
      <c r="Y15" s="143">
        <v>60</v>
      </c>
      <c r="Z15" s="143">
        <v>2020</v>
      </c>
      <c r="AA15" s="28"/>
      <c r="AB15" s="65"/>
      <c r="AC15" s="27"/>
      <c r="AD15" s="5"/>
      <c r="AE15" s="43">
        <f t="shared" ref="AE15:AE26" si="2">H15*M15+I15*N15+J15*O15+K15*P15+L15*Q15</f>
        <v>1300</v>
      </c>
      <c r="AF15" s="43"/>
      <c r="AG15" s="43" t="str">
        <f t="shared" ref="AG15:AG26" si="3">IF(ISNUMBER(H15),"1",0)</f>
        <v>1</v>
      </c>
      <c r="AH15" s="43" t="str">
        <f t="shared" ref="AH15:AH26" si="4">IF(ISNUMBER(I15),"1",0)</f>
        <v>1</v>
      </c>
      <c r="AI15" s="43" t="str">
        <f t="shared" ref="AI15:AI26" si="5">IF(ISNUMBER(J15),"1",0)</f>
        <v>1</v>
      </c>
      <c r="AJ15" s="43">
        <f t="shared" ref="AJ15:AJ26" si="6">IF(ISNUMBER(K15),"1",0)</f>
        <v>0</v>
      </c>
      <c r="AK15" s="43">
        <f t="shared" ref="AK15:AK26" si="7">IF(ISNUMBER(L15),"1",0)</f>
        <v>0</v>
      </c>
      <c r="AL15" s="43">
        <f t="shared" ref="AL15:AL26" si="8">AG15+AH15+AI15+AJ15+AK15</f>
        <v>3</v>
      </c>
      <c r="AM15" s="57"/>
      <c r="AN15" s="43">
        <f t="shared" ref="AN15:AN26" si="9">AN28</f>
        <v>31</v>
      </c>
      <c r="AO15" s="57"/>
      <c r="AP15" s="43">
        <f>IF(ISBLANK(Z15),0,VLOOKUP(Z15,Descrições!M1:N51,2,0))</f>
        <v>4</v>
      </c>
      <c r="AQ15" s="57"/>
      <c r="AR15" s="43">
        <f t="shared" ref="AR15:AR26" si="10">Y15</f>
        <v>60</v>
      </c>
      <c r="AS15" s="57"/>
      <c r="AT15" s="43" t="str">
        <f t="shared" ref="AT15:AT26" si="11">IF(ISTEXT(E15),"1",0)</f>
        <v>1</v>
      </c>
      <c r="AU15" s="43"/>
      <c r="AV15" s="43">
        <f>MAX(M15:Q15)/R11</f>
        <v>1.1320754716981132</v>
      </c>
      <c r="AW15" s="43"/>
      <c r="AX15" s="60">
        <f t="shared" ref="AX15:AX26" si="12">MAX(R15:V15)</f>
        <v>1</v>
      </c>
      <c r="AY15" s="57"/>
      <c r="AZ15" s="61">
        <f>IF(G15="SIM",(AN15*AP15)*2,AN15*AP15)</f>
        <v>124</v>
      </c>
      <c r="BA15" s="57"/>
      <c r="BB15" s="61">
        <f>AL15*AR15</f>
        <v>180</v>
      </c>
      <c r="BC15" s="57"/>
      <c r="BD15" s="41">
        <f t="shared" ref="BD15:BD26" si="13">AZ15+BB15</f>
        <v>304</v>
      </c>
      <c r="BE15" s="57"/>
      <c r="BF15" s="61">
        <f>IF(ISTEXT(E27),"0",E27)</f>
        <v>0</v>
      </c>
      <c r="BG15" s="57"/>
      <c r="BH15" s="58">
        <f>BD15+BD16+BD17+BD18+BD19+BD20+BD21+BD22+BD23+BD24+BD25+BD26+BF18</f>
        <v>2888</v>
      </c>
      <c r="BI15" s="58"/>
      <c r="BJ15" s="57">
        <f>SUM(BN8:BN19)</f>
        <v>2888</v>
      </c>
      <c r="BK15" s="48"/>
      <c r="BL15" s="256" t="s">
        <v>471</v>
      </c>
      <c r="BM15" s="256"/>
      <c r="BN15" s="35">
        <f t="shared" si="0"/>
        <v>228</v>
      </c>
      <c r="BO15" s="47"/>
      <c r="BP15" s="67"/>
      <c r="BQ15" s="71"/>
      <c r="BR15" s="78" t="s">
        <v>11</v>
      </c>
      <c r="BS15" s="182" t="s">
        <v>0</v>
      </c>
      <c r="BT15" s="300" t="s">
        <v>22</v>
      </c>
      <c r="BU15" s="301"/>
      <c r="BV15" s="182" t="s">
        <v>23</v>
      </c>
      <c r="BW15" s="182" t="s">
        <v>24</v>
      </c>
      <c r="BX15" s="182" t="s">
        <v>237</v>
      </c>
      <c r="BY15" s="182" t="s">
        <v>237</v>
      </c>
      <c r="BZ15" s="182" t="s">
        <v>237</v>
      </c>
      <c r="CA15" s="47"/>
      <c r="CB15" s="6"/>
      <c r="CO15" s="55" t="str">
        <f>BS15</f>
        <v>A</v>
      </c>
      <c r="CP15" s="55" t="str">
        <f>BT15</f>
        <v>B</v>
      </c>
      <c r="CQ15" s="55" t="str">
        <f>BV15</f>
        <v>C</v>
      </c>
      <c r="CR15" s="55" t="str">
        <f>BW15</f>
        <v>D</v>
      </c>
      <c r="CS15" s="55" t="str">
        <f>BX15</f>
        <v>-</v>
      </c>
      <c r="CT15" s="55" t="str">
        <f>BY15</f>
        <v>-</v>
      </c>
      <c r="CU15" s="55" t="str">
        <f>BZ15</f>
        <v>-</v>
      </c>
      <c r="DE15" s="175">
        <f t="shared" ref="DE15:DE26" si="14">IF(ISBLANK(H15),"0",(H15*AP15)+Y15)</f>
        <v>108</v>
      </c>
      <c r="DF15" s="175">
        <f t="shared" ref="DF15:DF26" si="15">IF(ISBLANK(I15),"0",(I15*AP15)+Y15)</f>
        <v>100</v>
      </c>
      <c r="DG15" s="175">
        <f t="shared" ref="DG15:DG26" si="16">IF(ISBLANK(J15),"0",(J15*AP15)+Y15)</f>
        <v>96</v>
      </c>
      <c r="DH15" s="175" t="str">
        <f t="shared" ref="DH15:DH26" si="17">IF(ISBLANK(K15),"0",(K15*AP15)+Y15)</f>
        <v>0</v>
      </c>
      <c r="DI15" s="175" t="str">
        <f t="shared" ref="DI15:DI26" si="18">IF(ISBLANK(L15),"0",(L15*AP15)+Y15)</f>
        <v>0</v>
      </c>
      <c r="DK15">
        <f>DE15+DF15+DG15+DH15+DI15</f>
        <v>304</v>
      </c>
      <c r="DM15">
        <f>IF(DK15+DK16+DK17+DK18+DK19+DK20+DK21+DK22+DK23+DK24+DK25+DK26=DN15,DK15+DK16+DK17+DK18+DK19+DK20+DK21+DK22+DK23+DK24+DK25+DK26,"Erro na Programação")</f>
        <v>2888</v>
      </c>
      <c r="DN15" s="194">
        <f>BJ15</f>
        <v>2888</v>
      </c>
    </row>
    <row r="16" spans="1:118" ht="15" customHeight="1" x14ac:dyDescent="0.25">
      <c r="A16" s="65"/>
      <c r="B16" s="27"/>
      <c r="C16" s="29">
        <v>2</v>
      </c>
      <c r="D16" s="138" t="s">
        <v>49</v>
      </c>
      <c r="E16" s="283" t="s">
        <v>246</v>
      </c>
      <c r="F16" s="284"/>
      <c r="G16" s="139"/>
      <c r="H16" s="140">
        <v>11</v>
      </c>
      <c r="I16" s="140">
        <v>8</v>
      </c>
      <c r="J16" s="140"/>
      <c r="K16" s="140"/>
      <c r="L16" s="140"/>
      <c r="M16" s="209">
        <v>100</v>
      </c>
      <c r="N16" s="209">
        <v>140</v>
      </c>
      <c r="O16" s="209"/>
      <c r="P16" s="209"/>
      <c r="Q16" s="209"/>
      <c r="R16" s="141">
        <v>1</v>
      </c>
      <c r="S16" s="141"/>
      <c r="T16" s="141"/>
      <c r="U16" s="141"/>
      <c r="V16" s="141"/>
      <c r="W16" s="142">
        <f t="shared" si="1"/>
        <v>2220</v>
      </c>
      <c r="X16" s="210">
        <f>IF(AX16&lt;Descrições!G22,"Não Alcançada",AV16)</f>
        <v>2.641509433962264</v>
      </c>
      <c r="Y16" s="143">
        <v>60</v>
      </c>
      <c r="Z16" s="143">
        <v>2020</v>
      </c>
      <c r="AA16" s="28"/>
      <c r="AB16" s="65"/>
      <c r="AC16" s="27"/>
      <c r="AD16" s="5"/>
      <c r="AE16" s="43">
        <f t="shared" si="2"/>
        <v>2220</v>
      </c>
      <c r="AF16" s="43"/>
      <c r="AG16" s="43" t="str">
        <f t="shared" si="3"/>
        <v>1</v>
      </c>
      <c r="AH16" s="43" t="str">
        <f t="shared" si="4"/>
        <v>1</v>
      </c>
      <c r="AI16" s="43">
        <f t="shared" si="5"/>
        <v>0</v>
      </c>
      <c r="AJ16" s="43">
        <f t="shared" si="6"/>
        <v>0</v>
      </c>
      <c r="AK16" s="43">
        <f t="shared" si="7"/>
        <v>0</v>
      </c>
      <c r="AL16" s="43">
        <f t="shared" si="8"/>
        <v>2</v>
      </c>
      <c r="AM16" s="57"/>
      <c r="AN16" s="43">
        <f t="shared" si="9"/>
        <v>19</v>
      </c>
      <c r="AO16" s="57"/>
      <c r="AP16" s="43">
        <f>IF(ISBLANK(Z16),0,VLOOKUP(Z16,Descrições!M1:N51,2,0))</f>
        <v>4</v>
      </c>
      <c r="AQ16" s="57"/>
      <c r="AR16" s="43">
        <f t="shared" si="10"/>
        <v>60</v>
      </c>
      <c r="AS16" s="57"/>
      <c r="AT16" s="43" t="str">
        <f t="shared" si="11"/>
        <v>1</v>
      </c>
      <c r="AU16" s="43"/>
      <c r="AV16" s="43">
        <f>MAX(M16:Q16)/R11</f>
        <v>2.641509433962264</v>
      </c>
      <c r="AW16" s="43"/>
      <c r="AX16" s="60">
        <f t="shared" si="12"/>
        <v>1</v>
      </c>
      <c r="AY16" s="57"/>
      <c r="AZ16" s="61">
        <f t="shared" ref="AZ16:AZ26" si="19">IF(G16="SIM",(AN16*AP16)*2,AN16*AP16)</f>
        <v>76</v>
      </c>
      <c r="BA16" s="57"/>
      <c r="BB16" s="61">
        <f t="shared" ref="BB16:BB26" si="20">AL16*AR16</f>
        <v>120</v>
      </c>
      <c r="BC16" s="57"/>
      <c r="BD16" s="41">
        <f t="shared" si="13"/>
        <v>196</v>
      </c>
      <c r="BE16" s="57"/>
      <c r="BF16" s="61">
        <f>IF(ISTEXT(E28),"0",E28)</f>
        <v>0</v>
      </c>
      <c r="BG16" s="57"/>
      <c r="BH16" s="57"/>
      <c r="BI16" s="57"/>
      <c r="BJ16" s="57">
        <f>SUM(BN24:BN26)</f>
        <v>0</v>
      </c>
      <c r="BK16" s="46"/>
      <c r="BL16" s="256" t="s">
        <v>472</v>
      </c>
      <c r="BM16" s="256"/>
      <c r="BN16" s="35">
        <f t="shared" si="0"/>
        <v>540</v>
      </c>
      <c r="BO16" s="47"/>
      <c r="BP16" s="67"/>
      <c r="BQ16" s="71"/>
      <c r="BR16" s="78" t="s">
        <v>238</v>
      </c>
      <c r="BS16" s="166" t="str">
        <f t="shared" ref="BS16:BS27" si="21">IF(ISBLANK(D15),"-",D15)</f>
        <v>Coxa (Ant)</v>
      </c>
      <c r="BT16" s="275" t="str">
        <f>IF(ISBLANK(Planilha!D55),"-",Planilha!D55)</f>
        <v>Peito</v>
      </c>
      <c r="BU16" s="276"/>
      <c r="BV16" s="166" t="str">
        <f>IF(ISBLANK(Planilha!D95),"-",Planilha!D95)</f>
        <v>Coxa (Ant)</v>
      </c>
      <c r="BW16" s="166" t="str">
        <f>IF(ISBLANK(Planilha!D135),"-",Planilha!D135)</f>
        <v>Costa</v>
      </c>
      <c r="BX16" s="166" t="str">
        <f>IF(ISBLANK(Planilha!D175),"-",Planilha!D175)</f>
        <v>-</v>
      </c>
      <c r="BY16" s="166" t="str">
        <f>IF(ISBLANK(Planilha!D215),"-",Planilha!D215)</f>
        <v>-</v>
      </c>
      <c r="BZ16" s="166" t="str">
        <f>IF(ISBLANK(Planilha!D255),"-",Planilha!D255)</f>
        <v>-</v>
      </c>
      <c r="CA16" s="47"/>
      <c r="CB16" s="6"/>
      <c r="CO16" s="53" t="str">
        <f t="shared" ref="CO16:CO27" si="22">CW16</f>
        <v>1</v>
      </c>
      <c r="CP16" s="53" t="str">
        <f t="shared" ref="CP16:CP27" si="23">CX16</f>
        <v>1</v>
      </c>
      <c r="CQ16" s="53" t="str">
        <f t="shared" ref="CQ16:CQ27" si="24">CY16</f>
        <v>1</v>
      </c>
      <c r="CR16" s="53" t="str">
        <f t="shared" ref="CR16:CR27" si="25">CZ16</f>
        <v>1</v>
      </c>
      <c r="CS16" s="53" t="str">
        <f t="shared" ref="CS16:CS27" si="26">DA16</f>
        <v>0</v>
      </c>
      <c r="CT16" s="53" t="str">
        <f t="shared" ref="CT16:CT27" si="27">DB16</f>
        <v>0</v>
      </c>
      <c r="CU16" s="53" t="str">
        <f t="shared" ref="CU16:CU27" si="28">DC16</f>
        <v>0</v>
      </c>
      <c r="CW16" s="167" t="str">
        <f t="shared" ref="CW16:CW27" si="29">IF(BS16="-","0","1")</f>
        <v>1</v>
      </c>
      <c r="CX16" s="181" t="str">
        <f t="shared" ref="CX16:CX27" si="30">IF(BT16="-","0","1")</f>
        <v>1</v>
      </c>
      <c r="CY16" s="181" t="str">
        <f t="shared" ref="CY16:CY27" si="31">IF(BV16="-","0","1")</f>
        <v>1</v>
      </c>
      <c r="CZ16" s="181" t="str">
        <f t="shared" ref="CZ16:CZ27" si="32">IF(BW16="-","0","1")</f>
        <v>1</v>
      </c>
      <c r="DA16" s="181" t="str">
        <f t="shared" ref="DA16:DA27" si="33">IF(BX16="-","0","1")</f>
        <v>0</v>
      </c>
      <c r="DB16" s="181" t="str">
        <f t="shared" ref="DB16:DB27" si="34">IF(BY16="-","0","1")</f>
        <v>0</v>
      </c>
      <c r="DC16" s="181" t="str">
        <f t="shared" ref="DC16:DC27" si="35">IF(BZ16="-","0","1")</f>
        <v>0</v>
      </c>
      <c r="DE16" s="175">
        <f t="shared" si="14"/>
        <v>104</v>
      </c>
      <c r="DF16" s="175">
        <f t="shared" si="15"/>
        <v>92</v>
      </c>
      <c r="DG16" s="175" t="str">
        <f t="shared" si="16"/>
        <v>0</v>
      </c>
      <c r="DH16" s="175" t="str">
        <f t="shared" si="17"/>
        <v>0</v>
      </c>
      <c r="DI16" s="175" t="str">
        <f t="shared" si="18"/>
        <v>0</v>
      </c>
      <c r="DK16">
        <f t="shared" ref="DK16:DK26" si="36">DE16+DF16+DG16+DH16+DI16</f>
        <v>196</v>
      </c>
      <c r="DM16" s="185">
        <f>DM15/60</f>
        <v>48.133333333333333</v>
      </c>
    </row>
    <row r="17" spans="1:115" ht="15" customHeight="1" x14ac:dyDescent="0.25">
      <c r="A17" s="65"/>
      <c r="B17" s="27"/>
      <c r="C17" s="29">
        <v>3</v>
      </c>
      <c r="D17" s="138" t="s">
        <v>49</v>
      </c>
      <c r="E17" s="283" t="s">
        <v>245</v>
      </c>
      <c r="F17" s="284"/>
      <c r="G17" s="139"/>
      <c r="H17" s="140">
        <v>12</v>
      </c>
      <c r="I17" s="140">
        <v>9</v>
      </c>
      <c r="J17" s="140"/>
      <c r="K17" s="140"/>
      <c r="L17" s="140"/>
      <c r="M17" s="209">
        <v>40</v>
      </c>
      <c r="N17" s="209">
        <v>50</v>
      </c>
      <c r="O17" s="209"/>
      <c r="P17" s="209"/>
      <c r="Q17" s="209"/>
      <c r="R17" s="141">
        <v>1</v>
      </c>
      <c r="S17" s="141"/>
      <c r="T17" s="141"/>
      <c r="U17" s="141"/>
      <c r="V17" s="141"/>
      <c r="W17" s="142">
        <f t="shared" si="1"/>
        <v>930</v>
      </c>
      <c r="X17" s="210">
        <f>IF(AX17&lt;Descrições!G22,"Não Alcançada",AV17)</f>
        <v>0.94339622641509435</v>
      </c>
      <c r="Y17" s="143">
        <v>60</v>
      </c>
      <c r="Z17" s="143">
        <v>2020</v>
      </c>
      <c r="AA17" s="28"/>
      <c r="AB17" s="65"/>
      <c r="AC17" s="27"/>
      <c r="AD17" s="5"/>
      <c r="AE17" s="43">
        <f t="shared" si="2"/>
        <v>930</v>
      </c>
      <c r="AF17" s="43"/>
      <c r="AG17" s="43" t="str">
        <f t="shared" si="3"/>
        <v>1</v>
      </c>
      <c r="AH17" s="43" t="str">
        <f t="shared" si="4"/>
        <v>1</v>
      </c>
      <c r="AI17" s="43">
        <f t="shared" si="5"/>
        <v>0</v>
      </c>
      <c r="AJ17" s="43">
        <f t="shared" si="6"/>
        <v>0</v>
      </c>
      <c r="AK17" s="43">
        <f t="shared" si="7"/>
        <v>0</v>
      </c>
      <c r="AL17" s="43">
        <f t="shared" si="8"/>
        <v>2</v>
      </c>
      <c r="AM17" s="57"/>
      <c r="AN17" s="43">
        <f t="shared" si="9"/>
        <v>21</v>
      </c>
      <c r="AO17" s="57"/>
      <c r="AP17" s="43">
        <f>IF(ISBLANK(Z17),0,VLOOKUP(Z17,Descrições!M1:N51,2,0))</f>
        <v>4</v>
      </c>
      <c r="AQ17" s="57"/>
      <c r="AR17" s="43">
        <f t="shared" si="10"/>
        <v>60</v>
      </c>
      <c r="AS17" s="57"/>
      <c r="AT17" s="43" t="str">
        <f t="shared" si="11"/>
        <v>1</v>
      </c>
      <c r="AU17" s="43"/>
      <c r="AV17" s="43">
        <f>MAX(M17:Q17)/R11</f>
        <v>0.94339622641509435</v>
      </c>
      <c r="AW17" s="43"/>
      <c r="AX17" s="60">
        <f t="shared" si="12"/>
        <v>1</v>
      </c>
      <c r="AY17" s="57"/>
      <c r="AZ17" s="61">
        <f t="shared" si="19"/>
        <v>84</v>
      </c>
      <c r="BA17" s="57"/>
      <c r="BB17" s="61">
        <f t="shared" si="20"/>
        <v>120</v>
      </c>
      <c r="BC17" s="57"/>
      <c r="BD17" s="41">
        <f t="shared" si="13"/>
        <v>204</v>
      </c>
      <c r="BE17" s="57"/>
      <c r="BF17" s="61">
        <f>IF(ISTEXT(E29),"0",E29)</f>
        <v>0</v>
      </c>
      <c r="BG17" s="57"/>
      <c r="BH17" s="57"/>
      <c r="BI17" s="57"/>
      <c r="BJ17" s="57"/>
      <c r="BK17" s="46"/>
      <c r="BL17" s="256" t="s">
        <v>473</v>
      </c>
      <c r="BM17" s="256"/>
      <c r="BN17" s="35">
        <f t="shared" si="0"/>
        <v>540</v>
      </c>
      <c r="BO17" s="47"/>
      <c r="BP17" s="67"/>
      <c r="BQ17" s="71"/>
      <c r="BR17" s="78" t="s">
        <v>238</v>
      </c>
      <c r="BS17" s="166" t="str">
        <f t="shared" si="21"/>
        <v>Coxa (Ant)</v>
      </c>
      <c r="BT17" s="275" t="str">
        <f>IF(ISBLANK(Planilha!D56),"-",Planilha!D56)</f>
        <v>Peito</v>
      </c>
      <c r="BU17" s="276"/>
      <c r="BV17" s="166" t="str">
        <f>IF(ISBLANK(Planilha!D96),"-",Planilha!D96)</f>
        <v>Coxa (Ant)</v>
      </c>
      <c r="BW17" s="166" t="str">
        <f>IF(ISBLANK(Planilha!D136),"-",Planilha!D136)</f>
        <v>Costa</v>
      </c>
      <c r="BX17" s="166" t="str">
        <f>IF(ISBLANK(Planilha!D176),"-",Planilha!D176)</f>
        <v>-</v>
      </c>
      <c r="BY17" s="166" t="str">
        <f>IF(ISBLANK(Planilha!D216),"-",Planilha!D216)</f>
        <v>-</v>
      </c>
      <c r="BZ17" s="166" t="str">
        <f>IF(ISBLANK(Planilha!D256),"-",Planilha!D256)</f>
        <v>-</v>
      </c>
      <c r="CA17" s="47"/>
      <c r="CB17" s="6"/>
      <c r="CO17" s="53" t="str">
        <f t="shared" si="22"/>
        <v>1</v>
      </c>
      <c r="CP17" s="53" t="str">
        <f t="shared" si="23"/>
        <v>1</v>
      </c>
      <c r="CQ17" s="53" t="str">
        <f t="shared" si="24"/>
        <v>1</v>
      </c>
      <c r="CR17" s="53" t="str">
        <f t="shared" si="25"/>
        <v>1</v>
      </c>
      <c r="CS17" s="53" t="str">
        <f t="shared" si="26"/>
        <v>0</v>
      </c>
      <c r="CT17" s="53" t="str">
        <f t="shared" si="27"/>
        <v>0</v>
      </c>
      <c r="CU17" s="53" t="str">
        <f t="shared" si="28"/>
        <v>0</v>
      </c>
      <c r="CW17" s="167" t="str">
        <f t="shared" si="29"/>
        <v>1</v>
      </c>
      <c r="CX17" s="181" t="str">
        <f t="shared" si="30"/>
        <v>1</v>
      </c>
      <c r="CY17" s="181" t="str">
        <f t="shared" si="31"/>
        <v>1</v>
      </c>
      <c r="CZ17" s="181" t="str">
        <f t="shared" si="32"/>
        <v>1</v>
      </c>
      <c r="DA17" s="181" t="str">
        <f t="shared" si="33"/>
        <v>0</v>
      </c>
      <c r="DB17" s="181" t="str">
        <f t="shared" si="34"/>
        <v>0</v>
      </c>
      <c r="DC17" s="181" t="str">
        <f t="shared" si="35"/>
        <v>0</v>
      </c>
      <c r="DE17" s="175">
        <f t="shared" si="14"/>
        <v>108</v>
      </c>
      <c r="DF17" s="175">
        <f t="shared" si="15"/>
        <v>96</v>
      </c>
      <c r="DG17" s="175" t="str">
        <f t="shared" si="16"/>
        <v>0</v>
      </c>
      <c r="DH17" s="175" t="str">
        <f t="shared" si="17"/>
        <v>0</v>
      </c>
      <c r="DI17" s="175" t="str">
        <f t="shared" si="18"/>
        <v>0</v>
      </c>
      <c r="DK17">
        <f t="shared" si="36"/>
        <v>204</v>
      </c>
    </row>
    <row r="18" spans="1:115" ht="15" customHeight="1" x14ac:dyDescent="0.25">
      <c r="A18" s="65"/>
      <c r="B18" s="27"/>
      <c r="C18" s="29">
        <v>4</v>
      </c>
      <c r="D18" s="138" t="s">
        <v>48</v>
      </c>
      <c r="E18" s="283" t="s">
        <v>248</v>
      </c>
      <c r="F18" s="284"/>
      <c r="G18" s="139"/>
      <c r="H18" s="140">
        <v>12</v>
      </c>
      <c r="I18" s="140">
        <v>10</v>
      </c>
      <c r="J18" s="140"/>
      <c r="K18" s="140"/>
      <c r="L18" s="140"/>
      <c r="M18" s="209">
        <v>30</v>
      </c>
      <c r="N18" s="209">
        <v>40</v>
      </c>
      <c r="O18" s="209"/>
      <c r="P18" s="209"/>
      <c r="Q18" s="209"/>
      <c r="R18" s="141">
        <v>1</v>
      </c>
      <c r="S18" s="141"/>
      <c r="T18" s="141"/>
      <c r="U18" s="141"/>
      <c r="V18" s="141"/>
      <c r="W18" s="142">
        <f t="shared" si="1"/>
        <v>760</v>
      </c>
      <c r="X18" s="210">
        <f>IF(AX18&lt;Descrições!G22,"Não Alcançada",AV18)</f>
        <v>0.75471698113207553</v>
      </c>
      <c r="Y18" s="143">
        <v>60</v>
      </c>
      <c r="Z18" s="143">
        <v>2020</v>
      </c>
      <c r="AA18" s="28"/>
      <c r="AB18" s="65"/>
      <c r="AC18" s="27"/>
      <c r="AD18" s="5"/>
      <c r="AE18" s="43">
        <f t="shared" si="2"/>
        <v>760</v>
      </c>
      <c r="AF18" s="43"/>
      <c r="AG18" s="43" t="str">
        <f t="shared" si="3"/>
        <v>1</v>
      </c>
      <c r="AH18" s="43" t="str">
        <f t="shared" si="4"/>
        <v>1</v>
      </c>
      <c r="AI18" s="43">
        <f t="shared" si="5"/>
        <v>0</v>
      </c>
      <c r="AJ18" s="43">
        <f t="shared" si="6"/>
        <v>0</v>
      </c>
      <c r="AK18" s="43">
        <f t="shared" si="7"/>
        <v>0</v>
      </c>
      <c r="AL18" s="43">
        <f t="shared" si="8"/>
        <v>2</v>
      </c>
      <c r="AM18" s="57"/>
      <c r="AN18" s="43">
        <f t="shared" si="9"/>
        <v>22</v>
      </c>
      <c r="AO18" s="57"/>
      <c r="AP18" s="43">
        <f>IF(ISBLANK(Z18),0,VLOOKUP(Z18,Descrições!M1:N51,2,0))</f>
        <v>4</v>
      </c>
      <c r="AQ18" s="57"/>
      <c r="AR18" s="43">
        <f t="shared" si="10"/>
        <v>60</v>
      </c>
      <c r="AS18" s="57"/>
      <c r="AT18" s="43" t="str">
        <f t="shared" si="11"/>
        <v>1</v>
      </c>
      <c r="AU18" s="43"/>
      <c r="AV18" s="43">
        <f>MAX(M18:Q18)/R11</f>
        <v>0.75471698113207553</v>
      </c>
      <c r="AW18" s="43"/>
      <c r="AX18" s="60">
        <f t="shared" si="12"/>
        <v>1</v>
      </c>
      <c r="AY18" s="57"/>
      <c r="AZ18" s="61">
        <f t="shared" si="19"/>
        <v>88</v>
      </c>
      <c r="BA18" s="57"/>
      <c r="BB18" s="61">
        <f t="shared" si="20"/>
        <v>120</v>
      </c>
      <c r="BC18" s="57"/>
      <c r="BD18" s="41">
        <f t="shared" si="13"/>
        <v>208</v>
      </c>
      <c r="BE18" s="57"/>
      <c r="BF18" s="62">
        <f>BF15+BF16+BF17</f>
        <v>0</v>
      </c>
      <c r="BG18" s="57"/>
      <c r="BH18" s="57"/>
      <c r="BI18" s="57"/>
      <c r="BJ18" s="57"/>
      <c r="BK18" s="46"/>
      <c r="BL18" s="256" t="s">
        <v>474</v>
      </c>
      <c r="BM18" s="256"/>
      <c r="BN18" s="35">
        <f t="shared" si="0"/>
        <v>0</v>
      </c>
      <c r="BO18" s="47"/>
      <c r="BP18" s="67"/>
      <c r="BQ18" s="71"/>
      <c r="BR18" s="78" t="s">
        <v>238</v>
      </c>
      <c r="BS18" s="166" t="str">
        <f t="shared" si="21"/>
        <v>Coxa (Ant)</v>
      </c>
      <c r="BT18" s="275" t="str">
        <f>IF(ISBLANK(Planilha!D57),"-",Planilha!D57)</f>
        <v>Peito</v>
      </c>
      <c r="BU18" s="276"/>
      <c r="BV18" s="166" t="str">
        <f>IF(ISBLANK(Planilha!D97),"-",Planilha!D97)</f>
        <v>Coxa (Ant)</v>
      </c>
      <c r="BW18" s="166" t="str">
        <f>IF(ISBLANK(Planilha!D137),"-",Planilha!D137)</f>
        <v>Costa</v>
      </c>
      <c r="BX18" s="166" t="str">
        <f>IF(ISBLANK(Planilha!D177),"-",Planilha!D177)</f>
        <v>-</v>
      </c>
      <c r="BY18" s="166" t="str">
        <f>IF(ISBLANK(Planilha!D217),"-",Planilha!D217)</f>
        <v>-</v>
      </c>
      <c r="BZ18" s="166" t="str">
        <f>IF(ISBLANK(Planilha!D257),"-",Planilha!D257)</f>
        <v>-</v>
      </c>
      <c r="CA18" s="47"/>
      <c r="CB18" s="6"/>
      <c r="CO18" s="53" t="str">
        <f t="shared" si="22"/>
        <v>1</v>
      </c>
      <c r="CP18" s="53" t="str">
        <f t="shared" si="23"/>
        <v>1</v>
      </c>
      <c r="CQ18" s="53" t="str">
        <f t="shared" si="24"/>
        <v>1</v>
      </c>
      <c r="CR18" s="53" t="str">
        <f t="shared" si="25"/>
        <v>1</v>
      </c>
      <c r="CS18" s="53" t="str">
        <f t="shared" si="26"/>
        <v>0</v>
      </c>
      <c r="CT18" s="53" t="str">
        <f t="shared" si="27"/>
        <v>0</v>
      </c>
      <c r="CU18" s="53" t="str">
        <f t="shared" si="28"/>
        <v>0</v>
      </c>
      <c r="CW18" s="167" t="str">
        <f t="shared" si="29"/>
        <v>1</v>
      </c>
      <c r="CX18" s="181" t="str">
        <f t="shared" si="30"/>
        <v>1</v>
      </c>
      <c r="CY18" s="181" t="str">
        <f t="shared" si="31"/>
        <v>1</v>
      </c>
      <c r="CZ18" s="181" t="str">
        <f t="shared" si="32"/>
        <v>1</v>
      </c>
      <c r="DA18" s="181" t="str">
        <f t="shared" si="33"/>
        <v>0</v>
      </c>
      <c r="DB18" s="181" t="str">
        <f t="shared" si="34"/>
        <v>0</v>
      </c>
      <c r="DC18" s="181" t="str">
        <f t="shared" si="35"/>
        <v>0</v>
      </c>
      <c r="DE18" s="175">
        <f t="shared" si="14"/>
        <v>108</v>
      </c>
      <c r="DF18" s="175">
        <f t="shared" si="15"/>
        <v>100</v>
      </c>
      <c r="DG18" s="175" t="str">
        <f t="shared" si="16"/>
        <v>0</v>
      </c>
      <c r="DH18" s="175" t="str">
        <f t="shared" si="17"/>
        <v>0</v>
      </c>
      <c r="DI18" s="175" t="str">
        <f t="shared" si="18"/>
        <v>0</v>
      </c>
      <c r="DK18">
        <f t="shared" si="36"/>
        <v>208</v>
      </c>
    </row>
    <row r="19" spans="1:115" ht="15" customHeight="1" x14ac:dyDescent="0.25">
      <c r="A19" s="65"/>
      <c r="B19" s="27"/>
      <c r="C19" s="29">
        <v>5</v>
      </c>
      <c r="D19" s="138" t="s">
        <v>48</v>
      </c>
      <c r="E19" s="283" t="s">
        <v>432</v>
      </c>
      <c r="F19" s="284"/>
      <c r="G19" s="139"/>
      <c r="H19" s="140">
        <v>10</v>
      </c>
      <c r="I19" s="140">
        <v>10</v>
      </c>
      <c r="J19" s="140"/>
      <c r="K19" s="140"/>
      <c r="L19" s="140"/>
      <c r="M19" s="209">
        <v>30</v>
      </c>
      <c r="N19" s="209">
        <v>40</v>
      </c>
      <c r="O19" s="209"/>
      <c r="P19" s="209"/>
      <c r="Q19" s="209"/>
      <c r="R19" s="141">
        <v>1</v>
      </c>
      <c r="S19" s="141"/>
      <c r="T19" s="141"/>
      <c r="U19" s="141"/>
      <c r="V19" s="141"/>
      <c r="W19" s="142">
        <f t="shared" si="1"/>
        <v>700</v>
      </c>
      <c r="X19" s="210">
        <f>IF(AX19&lt;Descrições!G22,"Não Alcançada",AV19)</f>
        <v>0.75471698113207553</v>
      </c>
      <c r="Y19" s="143">
        <v>60</v>
      </c>
      <c r="Z19" s="143">
        <v>2020</v>
      </c>
      <c r="AA19" s="28"/>
      <c r="AB19" s="65"/>
      <c r="AC19" s="27"/>
      <c r="AD19" s="5"/>
      <c r="AE19" s="43">
        <f t="shared" si="2"/>
        <v>700</v>
      </c>
      <c r="AF19" s="43"/>
      <c r="AG19" s="43" t="str">
        <f t="shared" si="3"/>
        <v>1</v>
      </c>
      <c r="AH19" s="43" t="str">
        <f t="shared" si="4"/>
        <v>1</v>
      </c>
      <c r="AI19" s="43">
        <f t="shared" si="5"/>
        <v>0</v>
      </c>
      <c r="AJ19" s="43">
        <f t="shared" si="6"/>
        <v>0</v>
      </c>
      <c r="AK19" s="43">
        <f t="shared" si="7"/>
        <v>0</v>
      </c>
      <c r="AL19" s="43">
        <f t="shared" si="8"/>
        <v>2</v>
      </c>
      <c r="AM19" s="57"/>
      <c r="AN19" s="43">
        <f t="shared" si="9"/>
        <v>20</v>
      </c>
      <c r="AO19" s="57"/>
      <c r="AP19" s="43">
        <f>IF(ISBLANK(Z19),0,VLOOKUP(Z19,Descrições!M1:N51,2,0))</f>
        <v>4</v>
      </c>
      <c r="AQ19" s="57"/>
      <c r="AR19" s="43">
        <f t="shared" si="10"/>
        <v>60</v>
      </c>
      <c r="AS19" s="57"/>
      <c r="AT19" s="43" t="str">
        <f t="shared" si="11"/>
        <v>1</v>
      </c>
      <c r="AU19" s="43"/>
      <c r="AV19" s="43">
        <f>MAX(M19:Q19)/R11</f>
        <v>0.75471698113207553</v>
      </c>
      <c r="AW19" s="43"/>
      <c r="AX19" s="60">
        <f t="shared" si="12"/>
        <v>1</v>
      </c>
      <c r="AY19" s="57"/>
      <c r="AZ19" s="61">
        <f t="shared" si="19"/>
        <v>80</v>
      </c>
      <c r="BA19" s="57"/>
      <c r="BB19" s="61">
        <f t="shared" si="20"/>
        <v>120</v>
      </c>
      <c r="BC19" s="57"/>
      <c r="BD19" s="41">
        <f t="shared" si="13"/>
        <v>200</v>
      </c>
      <c r="BE19" s="57"/>
      <c r="BF19" s="57"/>
      <c r="BG19" s="57"/>
      <c r="BH19" s="57"/>
      <c r="BI19" s="57"/>
      <c r="BJ19" s="57"/>
      <c r="BK19" s="46"/>
      <c r="BL19" s="256" t="s">
        <v>475</v>
      </c>
      <c r="BM19" s="256"/>
      <c r="BN19" s="35">
        <f t="shared" si="0"/>
        <v>0</v>
      </c>
      <c r="BO19" s="47"/>
      <c r="BP19" s="67"/>
      <c r="BQ19" s="71"/>
      <c r="BR19" s="78" t="s">
        <v>238</v>
      </c>
      <c r="BS19" s="166" t="str">
        <f t="shared" si="21"/>
        <v>Coxa (Pos)</v>
      </c>
      <c r="BT19" s="275" t="str">
        <f>IF(ISBLANK(Planilha!D58),"-",Planilha!D58)</f>
        <v>Peito</v>
      </c>
      <c r="BU19" s="276"/>
      <c r="BV19" s="166" t="str">
        <f>IF(ISBLANK(Planilha!D98),"-",Planilha!D98)</f>
        <v>Coxa (Pos)</v>
      </c>
      <c r="BW19" s="166" t="str">
        <f>IF(ISBLANK(Planilha!D138),"-",Planilha!D138)</f>
        <v>Costa</v>
      </c>
      <c r="BX19" s="166" t="str">
        <f>IF(ISBLANK(Planilha!D178),"-",Planilha!D178)</f>
        <v>-</v>
      </c>
      <c r="BY19" s="166" t="str">
        <f>IF(ISBLANK(Planilha!D218),"-",Planilha!D218)</f>
        <v>-</v>
      </c>
      <c r="BZ19" s="166" t="str">
        <f>IF(ISBLANK(Planilha!D258),"-",Planilha!D258)</f>
        <v>-</v>
      </c>
      <c r="CA19" s="47"/>
      <c r="CB19" s="6"/>
      <c r="CO19" s="53" t="str">
        <f t="shared" si="22"/>
        <v>1</v>
      </c>
      <c r="CP19" s="53" t="str">
        <f t="shared" si="23"/>
        <v>1</v>
      </c>
      <c r="CQ19" s="53" t="str">
        <f t="shared" si="24"/>
        <v>1</v>
      </c>
      <c r="CR19" s="53" t="str">
        <f t="shared" si="25"/>
        <v>1</v>
      </c>
      <c r="CS19" s="53" t="str">
        <f t="shared" si="26"/>
        <v>0</v>
      </c>
      <c r="CT19" s="53" t="str">
        <f t="shared" si="27"/>
        <v>0</v>
      </c>
      <c r="CU19" s="53" t="str">
        <f t="shared" si="28"/>
        <v>0</v>
      </c>
      <c r="CW19" s="167" t="str">
        <f t="shared" si="29"/>
        <v>1</v>
      </c>
      <c r="CX19" s="181" t="str">
        <f t="shared" si="30"/>
        <v>1</v>
      </c>
      <c r="CY19" s="181" t="str">
        <f t="shared" si="31"/>
        <v>1</v>
      </c>
      <c r="CZ19" s="181" t="str">
        <f t="shared" si="32"/>
        <v>1</v>
      </c>
      <c r="DA19" s="181" t="str">
        <f t="shared" si="33"/>
        <v>0</v>
      </c>
      <c r="DB19" s="181" t="str">
        <f t="shared" si="34"/>
        <v>0</v>
      </c>
      <c r="DC19" s="181" t="str">
        <f t="shared" si="35"/>
        <v>0</v>
      </c>
      <c r="DE19" s="175">
        <f t="shared" si="14"/>
        <v>100</v>
      </c>
      <c r="DF19" s="175">
        <f t="shared" si="15"/>
        <v>100</v>
      </c>
      <c r="DG19" s="175" t="str">
        <f t="shared" si="16"/>
        <v>0</v>
      </c>
      <c r="DH19" s="175" t="str">
        <f t="shared" si="17"/>
        <v>0</v>
      </c>
      <c r="DI19" s="175" t="str">
        <f t="shared" si="18"/>
        <v>0</v>
      </c>
      <c r="DK19">
        <f t="shared" si="36"/>
        <v>200</v>
      </c>
    </row>
    <row r="20" spans="1:115" ht="15" customHeight="1" x14ac:dyDescent="0.25">
      <c r="A20" s="65"/>
      <c r="B20" s="27"/>
      <c r="C20" s="29">
        <v>6</v>
      </c>
      <c r="D20" s="138" t="s">
        <v>48</v>
      </c>
      <c r="E20" s="283" t="s">
        <v>440</v>
      </c>
      <c r="F20" s="284"/>
      <c r="G20" s="139"/>
      <c r="H20" s="140">
        <v>10</v>
      </c>
      <c r="I20" s="140"/>
      <c r="J20" s="140"/>
      <c r="K20" s="140"/>
      <c r="L20" s="140"/>
      <c r="M20" s="209">
        <v>70</v>
      </c>
      <c r="N20" s="209"/>
      <c r="O20" s="209"/>
      <c r="P20" s="209"/>
      <c r="Q20" s="209"/>
      <c r="R20" s="141">
        <v>1</v>
      </c>
      <c r="S20" s="141"/>
      <c r="T20" s="141"/>
      <c r="U20" s="141"/>
      <c r="V20" s="141"/>
      <c r="W20" s="142">
        <f t="shared" si="1"/>
        <v>700</v>
      </c>
      <c r="X20" s="210">
        <f>IF(AX20&lt;Descrições!G22,"Não Alcançada",AV20)</f>
        <v>1.320754716981132</v>
      </c>
      <c r="Y20" s="143">
        <v>60</v>
      </c>
      <c r="Z20" s="143">
        <v>2020</v>
      </c>
      <c r="AA20" s="28"/>
      <c r="AB20" s="65"/>
      <c r="AC20" s="27"/>
      <c r="AD20" s="5"/>
      <c r="AE20" s="43">
        <f t="shared" si="2"/>
        <v>700</v>
      </c>
      <c r="AF20" s="43"/>
      <c r="AG20" s="43" t="str">
        <f t="shared" si="3"/>
        <v>1</v>
      </c>
      <c r="AH20" s="43">
        <f t="shared" si="4"/>
        <v>0</v>
      </c>
      <c r="AI20" s="43">
        <f t="shared" si="5"/>
        <v>0</v>
      </c>
      <c r="AJ20" s="43">
        <f t="shared" si="6"/>
        <v>0</v>
      </c>
      <c r="AK20" s="43">
        <f t="shared" si="7"/>
        <v>0</v>
      </c>
      <c r="AL20" s="43">
        <f t="shared" si="8"/>
        <v>1</v>
      </c>
      <c r="AM20" s="57"/>
      <c r="AN20" s="43">
        <f t="shared" si="9"/>
        <v>10</v>
      </c>
      <c r="AO20" s="57"/>
      <c r="AP20" s="43">
        <f>IF(ISBLANK(Z20),0,VLOOKUP(Z20,Descrições!M1:N51,2,0))</f>
        <v>4</v>
      </c>
      <c r="AQ20" s="57"/>
      <c r="AR20" s="43">
        <f t="shared" si="10"/>
        <v>60</v>
      </c>
      <c r="AS20" s="57"/>
      <c r="AT20" s="43" t="str">
        <f t="shared" si="11"/>
        <v>1</v>
      </c>
      <c r="AU20" s="43"/>
      <c r="AV20" s="43">
        <f>MAX(M20:Q20)/R11</f>
        <v>1.320754716981132</v>
      </c>
      <c r="AW20" s="43"/>
      <c r="AX20" s="60">
        <f t="shared" si="12"/>
        <v>1</v>
      </c>
      <c r="AY20" s="57"/>
      <c r="AZ20" s="61">
        <f t="shared" si="19"/>
        <v>40</v>
      </c>
      <c r="BA20" s="57"/>
      <c r="BB20" s="61">
        <f t="shared" si="20"/>
        <v>60</v>
      </c>
      <c r="BC20" s="57"/>
      <c r="BD20" s="41">
        <f t="shared" si="13"/>
        <v>100</v>
      </c>
      <c r="BE20" s="57"/>
      <c r="BF20" s="57"/>
      <c r="BG20" s="57"/>
      <c r="BH20" s="63"/>
      <c r="BI20" s="63"/>
      <c r="BJ20" s="63"/>
      <c r="BK20" s="49"/>
      <c r="BL20" s="274" t="s">
        <v>152</v>
      </c>
      <c r="BM20" s="274"/>
      <c r="BN20" s="81">
        <f>BJ15/60</f>
        <v>48.133333333333333</v>
      </c>
      <c r="BO20" s="47"/>
      <c r="BP20" s="67"/>
      <c r="BQ20" s="71"/>
      <c r="BR20" s="78" t="s">
        <v>238</v>
      </c>
      <c r="BS20" s="166" t="str">
        <f t="shared" si="21"/>
        <v>Coxa (Pos)</v>
      </c>
      <c r="BT20" s="275" t="str">
        <f>IF(ISBLANK(Planilha!D59),"-",Planilha!D59)</f>
        <v>Ombro (Cla/Acr)</v>
      </c>
      <c r="BU20" s="276"/>
      <c r="BV20" s="166" t="str">
        <f>IF(ISBLANK(Planilha!D99),"-",Planilha!D99)</f>
        <v>Coxa (Pos)</v>
      </c>
      <c r="BW20" s="166" t="str">
        <f>IF(ISBLANK(Planilha!D139),"-",Planilha!D139)</f>
        <v>Tríceps</v>
      </c>
      <c r="BX20" s="166" t="str">
        <f>IF(ISBLANK(Planilha!D179),"-",Planilha!D179)</f>
        <v>-</v>
      </c>
      <c r="BY20" s="166" t="str">
        <f>IF(ISBLANK(Planilha!D219),"-",Planilha!D219)</f>
        <v>-</v>
      </c>
      <c r="BZ20" s="166" t="str">
        <f>IF(ISBLANK(Planilha!D259),"-",Planilha!D259)</f>
        <v>-</v>
      </c>
      <c r="CA20" s="47"/>
      <c r="CB20" s="6"/>
      <c r="CO20" s="53" t="str">
        <f t="shared" si="22"/>
        <v>1</v>
      </c>
      <c r="CP20" s="53" t="str">
        <f t="shared" si="23"/>
        <v>1</v>
      </c>
      <c r="CQ20" s="53" t="str">
        <f t="shared" si="24"/>
        <v>1</v>
      </c>
      <c r="CR20" s="53" t="str">
        <f t="shared" si="25"/>
        <v>1</v>
      </c>
      <c r="CS20" s="53" t="str">
        <f t="shared" si="26"/>
        <v>0</v>
      </c>
      <c r="CT20" s="53" t="str">
        <f t="shared" si="27"/>
        <v>0</v>
      </c>
      <c r="CU20" s="53" t="str">
        <f t="shared" si="28"/>
        <v>0</v>
      </c>
      <c r="CW20" s="167" t="str">
        <f t="shared" si="29"/>
        <v>1</v>
      </c>
      <c r="CX20" s="181" t="str">
        <f t="shared" si="30"/>
        <v>1</v>
      </c>
      <c r="CY20" s="181" t="str">
        <f t="shared" si="31"/>
        <v>1</v>
      </c>
      <c r="CZ20" s="181" t="str">
        <f t="shared" si="32"/>
        <v>1</v>
      </c>
      <c r="DA20" s="181" t="str">
        <f t="shared" si="33"/>
        <v>0</v>
      </c>
      <c r="DB20" s="181" t="str">
        <f t="shared" si="34"/>
        <v>0</v>
      </c>
      <c r="DC20" s="181" t="str">
        <f t="shared" si="35"/>
        <v>0</v>
      </c>
      <c r="DE20" s="175">
        <f t="shared" si="14"/>
        <v>100</v>
      </c>
      <c r="DF20" s="175" t="str">
        <f t="shared" si="15"/>
        <v>0</v>
      </c>
      <c r="DG20" s="175" t="str">
        <f t="shared" si="16"/>
        <v>0</v>
      </c>
      <c r="DH20" s="175" t="str">
        <f t="shared" si="17"/>
        <v>0</v>
      </c>
      <c r="DI20" s="175" t="str">
        <f t="shared" si="18"/>
        <v>0</v>
      </c>
      <c r="DK20">
        <f t="shared" si="36"/>
        <v>100</v>
      </c>
    </row>
    <row r="21" spans="1:115" ht="15" customHeight="1" x14ac:dyDescent="0.25">
      <c r="A21" s="65"/>
      <c r="B21" s="27"/>
      <c r="C21" s="29">
        <v>7</v>
      </c>
      <c r="D21" s="138" t="s">
        <v>54</v>
      </c>
      <c r="E21" s="283" t="s">
        <v>433</v>
      </c>
      <c r="F21" s="284"/>
      <c r="G21" s="139"/>
      <c r="H21" s="140">
        <v>18</v>
      </c>
      <c r="I21" s="140">
        <v>15</v>
      </c>
      <c r="J21" s="140">
        <v>14</v>
      </c>
      <c r="K21" s="140"/>
      <c r="L21" s="140"/>
      <c r="M21" s="209">
        <v>40</v>
      </c>
      <c r="N21" s="209">
        <v>50</v>
      </c>
      <c r="O21" s="209">
        <v>60</v>
      </c>
      <c r="P21" s="209"/>
      <c r="Q21" s="209"/>
      <c r="R21" s="141">
        <v>1</v>
      </c>
      <c r="S21" s="141"/>
      <c r="T21" s="141"/>
      <c r="U21" s="141"/>
      <c r="V21" s="141"/>
      <c r="W21" s="142">
        <f t="shared" si="1"/>
        <v>2310</v>
      </c>
      <c r="X21" s="210">
        <f>IF(AX21&lt;Descrições!G22,"Não Alcançada",AV21)</f>
        <v>1.1320754716981132</v>
      </c>
      <c r="Y21" s="143">
        <v>60</v>
      </c>
      <c r="Z21" s="143">
        <v>2020</v>
      </c>
      <c r="AA21" s="28"/>
      <c r="AB21" s="65"/>
      <c r="AC21" s="27"/>
      <c r="AD21" s="5"/>
      <c r="AE21" s="43">
        <f t="shared" si="2"/>
        <v>2310</v>
      </c>
      <c r="AF21" s="43"/>
      <c r="AG21" s="43" t="str">
        <f t="shared" si="3"/>
        <v>1</v>
      </c>
      <c r="AH21" s="43" t="str">
        <f t="shared" si="4"/>
        <v>1</v>
      </c>
      <c r="AI21" s="43" t="str">
        <f t="shared" si="5"/>
        <v>1</v>
      </c>
      <c r="AJ21" s="43">
        <f t="shared" si="6"/>
        <v>0</v>
      </c>
      <c r="AK21" s="43">
        <f t="shared" si="7"/>
        <v>0</v>
      </c>
      <c r="AL21" s="43">
        <f t="shared" si="8"/>
        <v>3</v>
      </c>
      <c r="AM21" s="57"/>
      <c r="AN21" s="43">
        <f t="shared" si="9"/>
        <v>47</v>
      </c>
      <c r="AO21" s="57"/>
      <c r="AP21" s="43">
        <f>IF(ISBLANK(Z21),0,VLOOKUP(Z21,Descrições!M1:N51,2,0))</f>
        <v>4</v>
      </c>
      <c r="AQ21" s="57"/>
      <c r="AR21" s="43">
        <f t="shared" si="10"/>
        <v>60</v>
      </c>
      <c r="AS21" s="57"/>
      <c r="AT21" s="43" t="str">
        <f t="shared" si="11"/>
        <v>1</v>
      </c>
      <c r="AU21" s="43"/>
      <c r="AV21" s="43">
        <f>MAX(M21:Q21)/R11</f>
        <v>1.1320754716981132</v>
      </c>
      <c r="AW21" s="43"/>
      <c r="AX21" s="60">
        <f t="shared" si="12"/>
        <v>1</v>
      </c>
      <c r="AY21" s="57"/>
      <c r="AZ21" s="61">
        <f t="shared" si="19"/>
        <v>188</v>
      </c>
      <c r="BA21" s="57"/>
      <c r="BB21" s="61">
        <f t="shared" si="20"/>
        <v>180</v>
      </c>
      <c r="BC21" s="57"/>
      <c r="BD21" s="41">
        <f t="shared" si="13"/>
        <v>368</v>
      </c>
      <c r="BE21" s="57"/>
      <c r="BF21" s="57"/>
      <c r="BG21" s="57"/>
      <c r="BH21" s="57"/>
      <c r="BI21" s="57"/>
      <c r="BJ21" s="57"/>
      <c r="BK21" s="46"/>
      <c r="BL21" s="274" t="s">
        <v>151</v>
      </c>
      <c r="BM21" s="274"/>
      <c r="BN21" s="81">
        <f>CF4</f>
        <v>40</v>
      </c>
      <c r="BO21" s="47"/>
      <c r="BP21" s="67"/>
      <c r="BQ21" s="71"/>
      <c r="BR21" s="78" t="s">
        <v>238</v>
      </c>
      <c r="BS21" s="166" t="str">
        <f t="shared" si="21"/>
        <v>Coxa (Pos)</v>
      </c>
      <c r="BT21" s="275" t="str">
        <f>IF(ISBLANK(Planilha!D60),"-",Planilha!D60)</f>
        <v xml:space="preserve">Trapézio </v>
      </c>
      <c r="BU21" s="276"/>
      <c r="BV21" s="166" t="str">
        <f>IF(ISBLANK(Planilha!D100),"-",Planilha!D100)</f>
        <v>Perna</v>
      </c>
      <c r="BW21" s="166" t="str">
        <f>IF(ISBLANK(Planilha!D140),"-",Planilha!D140)</f>
        <v>Tríceps</v>
      </c>
      <c r="BX21" s="166" t="str">
        <f>IF(ISBLANK(Planilha!D180),"-",Planilha!D180)</f>
        <v>-</v>
      </c>
      <c r="BY21" s="166" t="str">
        <f>IF(ISBLANK(Planilha!D220),"-",Planilha!D220)</f>
        <v>-</v>
      </c>
      <c r="BZ21" s="166" t="str">
        <f>IF(ISBLANK(Planilha!D260),"-",Planilha!D260)</f>
        <v>-</v>
      </c>
      <c r="CA21" s="47"/>
      <c r="CB21" s="6"/>
      <c r="CO21" s="53" t="str">
        <f t="shared" si="22"/>
        <v>1</v>
      </c>
      <c r="CP21" s="53" t="str">
        <f t="shared" si="23"/>
        <v>1</v>
      </c>
      <c r="CQ21" s="53" t="str">
        <f t="shared" si="24"/>
        <v>1</v>
      </c>
      <c r="CR21" s="53" t="str">
        <f t="shared" si="25"/>
        <v>1</v>
      </c>
      <c r="CS21" s="53" t="str">
        <f t="shared" si="26"/>
        <v>0</v>
      </c>
      <c r="CT21" s="53" t="str">
        <f t="shared" si="27"/>
        <v>0</v>
      </c>
      <c r="CU21" s="53" t="str">
        <f t="shared" si="28"/>
        <v>0</v>
      </c>
      <c r="CW21" s="167" t="str">
        <f t="shared" si="29"/>
        <v>1</v>
      </c>
      <c r="CX21" s="181" t="str">
        <f t="shared" si="30"/>
        <v>1</v>
      </c>
      <c r="CY21" s="181" t="str">
        <f t="shared" si="31"/>
        <v>1</v>
      </c>
      <c r="CZ21" s="181" t="str">
        <f t="shared" si="32"/>
        <v>1</v>
      </c>
      <c r="DA21" s="181" t="str">
        <f t="shared" si="33"/>
        <v>0</v>
      </c>
      <c r="DB21" s="181" t="str">
        <f t="shared" si="34"/>
        <v>0</v>
      </c>
      <c r="DC21" s="181" t="str">
        <f t="shared" si="35"/>
        <v>0</v>
      </c>
      <c r="DE21" s="175">
        <f t="shared" si="14"/>
        <v>132</v>
      </c>
      <c r="DF21" s="175">
        <f t="shared" si="15"/>
        <v>120</v>
      </c>
      <c r="DG21" s="175">
        <f t="shared" si="16"/>
        <v>116</v>
      </c>
      <c r="DH21" s="175" t="str">
        <f t="shared" si="17"/>
        <v>0</v>
      </c>
      <c r="DI21" s="175" t="str">
        <f t="shared" si="18"/>
        <v>0</v>
      </c>
      <c r="DK21">
        <f t="shared" si="36"/>
        <v>368</v>
      </c>
    </row>
    <row r="22" spans="1:115" ht="15" customHeight="1" x14ac:dyDescent="0.25">
      <c r="A22" s="65"/>
      <c r="B22" s="27"/>
      <c r="C22" s="29">
        <v>8</v>
      </c>
      <c r="D22" s="138" t="s">
        <v>54</v>
      </c>
      <c r="E22" s="283" t="s">
        <v>434</v>
      </c>
      <c r="F22" s="284"/>
      <c r="G22" s="139"/>
      <c r="H22" s="140">
        <v>15</v>
      </c>
      <c r="I22" s="140">
        <v>12</v>
      </c>
      <c r="J22" s="140"/>
      <c r="K22" s="140"/>
      <c r="L22" s="140"/>
      <c r="M22" s="209">
        <v>30</v>
      </c>
      <c r="N22" s="209">
        <v>50</v>
      </c>
      <c r="O22" s="209"/>
      <c r="P22" s="209"/>
      <c r="Q22" s="209"/>
      <c r="R22" s="141">
        <v>1</v>
      </c>
      <c r="S22" s="141"/>
      <c r="T22" s="141"/>
      <c r="U22" s="141"/>
      <c r="V22" s="141"/>
      <c r="W22" s="142">
        <f t="shared" si="1"/>
        <v>1050</v>
      </c>
      <c r="X22" s="210">
        <f>IF(AX22&lt;Descrições!G22,"Não Alcançada",AV22)</f>
        <v>0.94339622641509435</v>
      </c>
      <c r="Y22" s="143">
        <v>60</v>
      </c>
      <c r="Z22" s="143">
        <v>2020</v>
      </c>
      <c r="AA22" s="28"/>
      <c r="AB22" s="65"/>
      <c r="AC22" s="27"/>
      <c r="AD22" s="5"/>
      <c r="AE22" s="43">
        <f t="shared" si="2"/>
        <v>1050</v>
      </c>
      <c r="AF22" s="43"/>
      <c r="AG22" s="43" t="str">
        <f t="shared" si="3"/>
        <v>1</v>
      </c>
      <c r="AH22" s="43" t="str">
        <f t="shared" si="4"/>
        <v>1</v>
      </c>
      <c r="AI22" s="43">
        <f t="shared" si="5"/>
        <v>0</v>
      </c>
      <c r="AJ22" s="43">
        <f t="shared" si="6"/>
        <v>0</v>
      </c>
      <c r="AK22" s="43">
        <f t="shared" si="7"/>
        <v>0</v>
      </c>
      <c r="AL22" s="43">
        <f t="shared" si="8"/>
        <v>2</v>
      </c>
      <c r="AM22" s="57"/>
      <c r="AN22" s="43">
        <f t="shared" si="9"/>
        <v>27</v>
      </c>
      <c r="AO22" s="57"/>
      <c r="AP22" s="43">
        <f>IF(ISBLANK(Z22),0,VLOOKUP(Z22,Descrições!M1:N51,2,0))</f>
        <v>4</v>
      </c>
      <c r="AQ22" s="57"/>
      <c r="AR22" s="43">
        <f t="shared" si="10"/>
        <v>60</v>
      </c>
      <c r="AS22" s="57"/>
      <c r="AT22" s="43" t="str">
        <f t="shared" si="11"/>
        <v>1</v>
      </c>
      <c r="AU22" s="43"/>
      <c r="AV22" s="43">
        <f>MAX(M22:Q22)/R11</f>
        <v>0.94339622641509435</v>
      </c>
      <c r="AW22" s="43"/>
      <c r="AX22" s="60">
        <f t="shared" si="12"/>
        <v>1</v>
      </c>
      <c r="AY22" s="57"/>
      <c r="AZ22" s="61">
        <f t="shared" si="19"/>
        <v>108</v>
      </c>
      <c r="BA22" s="57"/>
      <c r="BB22" s="61">
        <f t="shared" si="20"/>
        <v>120</v>
      </c>
      <c r="BC22" s="57"/>
      <c r="BD22" s="41">
        <f t="shared" si="13"/>
        <v>228</v>
      </c>
      <c r="BE22" s="57"/>
      <c r="BF22" s="57"/>
      <c r="BG22" s="57"/>
      <c r="BH22" s="57"/>
      <c r="BI22" s="57"/>
      <c r="BJ22" s="57"/>
      <c r="BK22" s="46"/>
      <c r="BL22" s="264" t="s">
        <v>147</v>
      </c>
      <c r="BM22" s="264"/>
      <c r="BN22" s="93" t="s">
        <v>142</v>
      </c>
      <c r="BO22" s="47"/>
      <c r="BP22" s="67"/>
      <c r="BQ22" s="71"/>
      <c r="BR22" s="78" t="s">
        <v>238</v>
      </c>
      <c r="BS22" s="166" t="str">
        <f t="shared" si="21"/>
        <v>Perna</v>
      </c>
      <c r="BT22" s="275" t="str">
        <f>IF(ISBLANK(Planilha!D61),"-",Planilha!D61)</f>
        <v>Ombro (Cla/Acr)</v>
      </c>
      <c r="BU22" s="276"/>
      <c r="BV22" s="166" t="str">
        <f>IF(ISBLANK(Planilha!D101),"-",Planilha!D101)</f>
        <v>Perna</v>
      </c>
      <c r="BW22" s="166" t="str">
        <f>IF(ISBLANK(Planilha!D141),"-",Planilha!D141)</f>
        <v>-</v>
      </c>
      <c r="BX22" s="166" t="str">
        <f>IF(ISBLANK(Planilha!D181),"-",Planilha!D181)</f>
        <v>-</v>
      </c>
      <c r="BY22" s="166" t="str">
        <f>IF(ISBLANK(Planilha!D221),"-",Planilha!D221)</f>
        <v>-</v>
      </c>
      <c r="BZ22" s="166" t="str">
        <f>IF(ISBLANK(Planilha!D261),"-",Planilha!D261)</f>
        <v>-</v>
      </c>
      <c r="CA22" s="47"/>
      <c r="CB22" s="6"/>
      <c r="CO22" s="53" t="str">
        <f t="shared" si="22"/>
        <v>1</v>
      </c>
      <c r="CP22" s="53" t="str">
        <f t="shared" si="23"/>
        <v>1</v>
      </c>
      <c r="CQ22" s="53" t="str">
        <f t="shared" si="24"/>
        <v>1</v>
      </c>
      <c r="CR22" s="53" t="str">
        <f t="shared" si="25"/>
        <v>0</v>
      </c>
      <c r="CS22" s="53" t="str">
        <f t="shared" si="26"/>
        <v>0</v>
      </c>
      <c r="CT22" s="53" t="str">
        <f t="shared" si="27"/>
        <v>0</v>
      </c>
      <c r="CU22" s="53" t="str">
        <f t="shared" si="28"/>
        <v>0</v>
      </c>
      <c r="CW22" s="167" t="str">
        <f t="shared" si="29"/>
        <v>1</v>
      </c>
      <c r="CX22" s="181" t="str">
        <f t="shared" si="30"/>
        <v>1</v>
      </c>
      <c r="CY22" s="181" t="str">
        <f t="shared" si="31"/>
        <v>1</v>
      </c>
      <c r="CZ22" s="181" t="str">
        <f t="shared" si="32"/>
        <v>0</v>
      </c>
      <c r="DA22" s="181" t="str">
        <f t="shared" si="33"/>
        <v>0</v>
      </c>
      <c r="DB22" s="181" t="str">
        <f t="shared" si="34"/>
        <v>0</v>
      </c>
      <c r="DC22" s="181" t="str">
        <f t="shared" si="35"/>
        <v>0</v>
      </c>
      <c r="DE22" s="175">
        <f t="shared" si="14"/>
        <v>120</v>
      </c>
      <c r="DF22" s="175">
        <f t="shared" si="15"/>
        <v>108</v>
      </c>
      <c r="DG22" s="175" t="str">
        <f t="shared" si="16"/>
        <v>0</v>
      </c>
      <c r="DH22" s="175" t="str">
        <f t="shared" si="17"/>
        <v>0</v>
      </c>
      <c r="DI22" s="175" t="str">
        <f t="shared" si="18"/>
        <v>0</v>
      </c>
      <c r="DK22">
        <f t="shared" si="36"/>
        <v>228</v>
      </c>
    </row>
    <row r="23" spans="1:115" ht="15" customHeight="1" x14ac:dyDescent="0.25">
      <c r="A23" s="65"/>
      <c r="B23" s="27"/>
      <c r="C23" s="29">
        <v>9</v>
      </c>
      <c r="D23" s="138" t="s">
        <v>55</v>
      </c>
      <c r="E23" s="283" t="s">
        <v>396</v>
      </c>
      <c r="F23" s="284"/>
      <c r="G23" s="139"/>
      <c r="H23" s="140">
        <v>30</v>
      </c>
      <c r="I23" s="140">
        <v>30</v>
      </c>
      <c r="J23" s="140">
        <v>30</v>
      </c>
      <c r="K23" s="140"/>
      <c r="L23" s="140"/>
      <c r="M23" s="209"/>
      <c r="N23" s="209"/>
      <c r="O23" s="209"/>
      <c r="P23" s="209"/>
      <c r="Q23" s="209"/>
      <c r="R23" s="141">
        <v>1</v>
      </c>
      <c r="S23" s="141"/>
      <c r="T23" s="141"/>
      <c r="U23" s="141"/>
      <c r="V23" s="141"/>
      <c r="W23" s="142">
        <f t="shared" si="1"/>
        <v>0</v>
      </c>
      <c r="X23" s="210">
        <f>IF(AX23&lt;Descrições!G22,"Não Alcançada",AV23)</f>
        <v>0</v>
      </c>
      <c r="Y23" s="143">
        <v>60</v>
      </c>
      <c r="Z23" s="143">
        <v>2020</v>
      </c>
      <c r="AA23" s="28"/>
      <c r="AB23" s="65"/>
      <c r="AC23" s="27"/>
      <c r="AD23" s="5"/>
      <c r="AE23" s="43">
        <f t="shared" si="2"/>
        <v>0</v>
      </c>
      <c r="AF23" s="43"/>
      <c r="AG23" s="43" t="str">
        <f t="shared" si="3"/>
        <v>1</v>
      </c>
      <c r="AH23" s="43" t="str">
        <f t="shared" si="4"/>
        <v>1</v>
      </c>
      <c r="AI23" s="43" t="str">
        <f t="shared" si="5"/>
        <v>1</v>
      </c>
      <c r="AJ23" s="43">
        <f t="shared" si="6"/>
        <v>0</v>
      </c>
      <c r="AK23" s="43">
        <f t="shared" si="7"/>
        <v>0</v>
      </c>
      <c r="AL23" s="43">
        <f t="shared" si="8"/>
        <v>3</v>
      </c>
      <c r="AM23" s="57"/>
      <c r="AN23" s="43">
        <f t="shared" si="9"/>
        <v>90</v>
      </c>
      <c r="AO23" s="57"/>
      <c r="AP23" s="43">
        <f>IF(ISBLANK(Z23),0,VLOOKUP(Z23,Descrições!M1:N51,2,0))</f>
        <v>4</v>
      </c>
      <c r="AQ23" s="57"/>
      <c r="AR23" s="43">
        <f t="shared" si="10"/>
        <v>60</v>
      </c>
      <c r="AS23" s="57"/>
      <c r="AT23" s="43" t="str">
        <f t="shared" si="11"/>
        <v>1</v>
      </c>
      <c r="AU23" s="43"/>
      <c r="AV23" s="43">
        <f>MAX(M23:Q23)/R11</f>
        <v>0</v>
      </c>
      <c r="AW23" s="43"/>
      <c r="AX23" s="60">
        <f t="shared" si="12"/>
        <v>1</v>
      </c>
      <c r="AY23" s="57"/>
      <c r="AZ23" s="61">
        <f t="shared" si="19"/>
        <v>360</v>
      </c>
      <c r="BA23" s="57"/>
      <c r="BB23" s="61">
        <f t="shared" si="20"/>
        <v>180</v>
      </c>
      <c r="BC23" s="57"/>
      <c r="BD23" s="41">
        <f t="shared" si="13"/>
        <v>540</v>
      </c>
      <c r="BE23" s="57"/>
      <c r="BF23" s="57"/>
      <c r="BG23" s="57"/>
      <c r="BH23" s="57"/>
      <c r="BI23" s="57"/>
      <c r="BJ23" s="57"/>
      <c r="BK23" s="46"/>
      <c r="BL23" s="92" t="s">
        <v>148</v>
      </c>
      <c r="BM23" s="34">
        <f>CF9</f>
        <v>1</v>
      </c>
      <c r="BN23" s="36">
        <f>CF10</f>
        <v>0</v>
      </c>
      <c r="BO23" s="47"/>
      <c r="BP23" s="67"/>
      <c r="BQ23" s="71"/>
      <c r="BR23" s="78" t="s">
        <v>238</v>
      </c>
      <c r="BS23" s="166" t="str">
        <f t="shared" si="21"/>
        <v>Perna</v>
      </c>
      <c r="BT23" s="275" t="str">
        <f>IF(ISBLANK(Planilha!D62),"-",Planilha!D62)</f>
        <v>Bíceps</v>
      </c>
      <c r="BU23" s="276"/>
      <c r="BV23" s="166" t="str">
        <f>IF(ISBLANK(Planilha!D102),"-",Planilha!D102)</f>
        <v>Abdominal</v>
      </c>
      <c r="BW23" s="166" t="str">
        <f>IF(ISBLANK(Planilha!D142),"-",Planilha!D142)</f>
        <v>-</v>
      </c>
      <c r="BX23" s="166" t="str">
        <f>IF(ISBLANK(Planilha!D182),"-",Planilha!D182)</f>
        <v>-</v>
      </c>
      <c r="BY23" s="166" t="str">
        <f>IF(ISBLANK(Planilha!D222),"-",Planilha!D222)</f>
        <v>-</v>
      </c>
      <c r="BZ23" s="166" t="str">
        <f>IF(ISBLANK(Planilha!D262),"-",Planilha!D262)</f>
        <v>-</v>
      </c>
      <c r="CA23" s="47"/>
      <c r="CB23" s="6"/>
      <c r="CO23" s="53" t="str">
        <f t="shared" si="22"/>
        <v>1</v>
      </c>
      <c r="CP23" s="53" t="str">
        <f t="shared" si="23"/>
        <v>1</v>
      </c>
      <c r="CQ23" s="53" t="str">
        <f t="shared" si="24"/>
        <v>1</v>
      </c>
      <c r="CR23" s="53" t="str">
        <f t="shared" si="25"/>
        <v>0</v>
      </c>
      <c r="CS23" s="53" t="str">
        <f t="shared" si="26"/>
        <v>0</v>
      </c>
      <c r="CT23" s="53" t="str">
        <f t="shared" si="27"/>
        <v>0</v>
      </c>
      <c r="CU23" s="53" t="str">
        <f t="shared" si="28"/>
        <v>0</v>
      </c>
      <c r="CW23" s="167" t="str">
        <f t="shared" si="29"/>
        <v>1</v>
      </c>
      <c r="CX23" s="181" t="str">
        <f t="shared" si="30"/>
        <v>1</v>
      </c>
      <c r="CY23" s="181" t="str">
        <f t="shared" si="31"/>
        <v>1</v>
      </c>
      <c r="CZ23" s="181" t="str">
        <f t="shared" si="32"/>
        <v>0</v>
      </c>
      <c r="DA23" s="181" t="str">
        <f t="shared" si="33"/>
        <v>0</v>
      </c>
      <c r="DB23" s="181" t="str">
        <f t="shared" si="34"/>
        <v>0</v>
      </c>
      <c r="DC23" s="181" t="str">
        <f t="shared" si="35"/>
        <v>0</v>
      </c>
      <c r="DE23" s="175">
        <f t="shared" si="14"/>
        <v>180</v>
      </c>
      <c r="DF23" s="175">
        <f t="shared" si="15"/>
        <v>180</v>
      </c>
      <c r="DG23" s="175">
        <f t="shared" si="16"/>
        <v>180</v>
      </c>
      <c r="DH23" s="175" t="str">
        <f t="shared" si="17"/>
        <v>0</v>
      </c>
      <c r="DI23" s="175" t="str">
        <f t="shared" si="18"/>
        <v>0</v>
      </c>
      <c r="DK23">
        <f t="shared" si="36"/>
        <v>540</v>
      </c>
    </row>
    <row r="24" spans="1:115" ht="15" customHeight="1" x14ac:dyDescent="0.25">
      <c r="A24" s="65"/>
      <c r="B24" s="27"/>
      <c r="C24" s="29">
        <v>10</v>
      </c>
      <c r="D24" s="138" t="s">
        <v>55</v>
      </c>
      <c r="E24" s="283" t="s">
        <v>441</v>
      </c>
      <c r="F24" s="284"/>
      <c r="G24" s="139"/>
      <c r="H24" s="140">
        <v>30</v>
      </c>
      <c r="I24" s="140">
        <v>30</v>
      </c>
      <c r="J24" s="140">
        <v>30</v>
      </c>
      <c r="K24" s="140"/>
      <c r="L24" s="140"/>
      <c r="M24" s="209"/>
      <c r="N24" s="209"/>
      <c r="O24" s="209"/>
      <c r="P24" s="209"/>
      <c r="Q24" s="209"/>
      <c r="R24" s="141">
        <v>1</v>
      </c>
      <c r="S24" s="141"/>
      <c r="T24" s="141"/>
      <c r="U24" s="141"/>
      <c r="V24" s="141"/>
      <c r="W24" s="142">
        <f t="shared" si="1"/>
        <v>0</v>
      </c>
      <c r="X24" s="210">
        <f>IF(AX24&lt;Descrições!G22,"Não Alcançada",AV24)</f>
        <v>0</v>
      </c>
      <c r="Y24" s="143">
        <v>60</v>
      </c>
      <c r="Z24" s="143">
        <v>2020</v>
      </c>
      <c r="AA24" s="28"/>
      <c r="AB24" s="65"/>
      <c r="AC24" s="27"/>
      <c r="AD24" s="5"/>
      <c r="AE24" s="43">
        <f t="shared" si="2"/>
        <v>0</v>
      </c>
      <c r="AF24" s="43"/>
      <c r="AG24" s="43" t="str">
        <f t="shared" si="3"/>
        <v>1</v>
      </c>
      <c r="AH24" s="43" t="str">
        <f t="shared" si="4"/>
        <v>1</v>
      </c>
      <c r="AI24" s="43" t="str">
        <f t="shared" si="5"/>
        <v>1</v>
      </c>
      <c r="AJ24" s="43">
        <f t="shared" si="6"/>
        <v>0</v>
      </c>
      <c r="AK24" s="43">
        <f t="shared" si="7"/>
        <v>0</v>
      </c>
      <c r="AL24" s="43">
        <f t="shared" si="8"/>
        <v>3</v>
      </c>
      <c r="AM24" s="57"/>
      <c r="AN24" s="43">
        <f t="shared" si="9"/>
        <v>90</v>
      </c>
      <c r="AO24" s="57"/>
      <c r="AP24" s="43">
        <f>IF(ISBLANK(Z24),0,VLOOKUP(Z24,Descrições!M1:N51,2,0))</f>
        <v>4</v>
      </c>
      <c r="AQ24" s="57"/>
      <c r="AR24" s="43">
        <f t="shared" si="10"/>
        <v>60</v>
      </c>
      <c r="AS24" s="57"/>
      <c r="AT24" s="43" t="str">
        <f t="shared" si="11"/>
        <v>1</v>
      </c>
      <c r="AU24" s="43"/>
      <c r="AV24" s="43">
        <f>MAX(M24:Q24)/R11</f>
        <v>0</v>
      </c>
      <c r="AW24" s="43"/>
      <c r="AX24" s="60">
        <f t="shared" si="12"/>
        <v>1</v>
      </c>
      <c r="AY24" s="57"/>
      <c r="AZ24" s="61">
        <f t="shared" si="19"/>
        <v>360</v>
      </c>
      <c r="BA24" s="57"/>
      <c r="BB24" s="61">
        <f t="shared" si="20"/>
        <v>180</v>
      </c>
      <c r="BC24" s="57"/>
      <c r="BD24" s="41">
        <f t="shared" si="13"/>
        <v>540</v>
      </c>
      <c r="BE24" s="57"/>
      <c r="BF24" s="57"/>
      <c r="BG24" s="57"/>
      <c r="BH24" s="57"/>
      <c r="BI24" s="57"/>
      <c r="BJ24" s="57"/>
      <c r="BK24" s="46"/>
      <c r="BL24" s="256" t="s">
        <v>143</v>
      </c>
      <c r="BM24" s="256"/>
      <c r="BN24" s="37">
        <f>E27</f>
        <v>0</v>
      </c>
      <c r="BO24" s="47"/>
      <c r="BP24" s="67"/>
      <c r="BQ24" s="71"/>
      <c r="BR24" s="78" t="s">
        <v>238</v>
      </c>
      <c r="BS24" s="166" t="str">
        <f t="shared" si="21"/>
        <v>Abdominal</v>
      </c>
      <c r="BT24" s="275" t="str">
        <f>IF(ISBLANK(Planilha!D63),"-",Planilha!D63)</f>
        <v>Bíceps</v>
      </c>
      <c r="BU24" s="276"/>
      <c r="BV24" s="166" t="str">
        <f>IF(ISBLANK(Planilha!D103),"-",Planilha!D103)</f>
        <v>Abdominal</v>
      </c>
      <c r="BW24" s="166" t="str">
        <f>IF(ISBLANK(Planilha!D143),"-",Planilha!D143)</f>
        <v>-</v>
      </c>
      <c r="BX24" s="166" t="str">
        <f>IF(ISBLANK(Planilha!D183),"-",Planilha!D183)</f>
        <v>-</v>
      </c>
      <c r="BY24" s="166" t="str">
        <f>IF(ISBLANK(Planilha!D223),"-",Planilha!D223)</f>
        <v>-</v>
      </c>
      <c r="BZ24" s="166" t="str">
        <f>IF(ISBLANK(Planilha!D263),"-",Planilha!D263)</f>
        <v>-</v>
      </c>
      <c r="CA24" s="47"/>
      <c r="CB24" s="6"/>
      <c r="CO24" s="53" t="str">
        <f t="shared" si="22"/>
        <v>1</v>
      </c>
      <c r="CP24" s="53" t="str">
        <f t="shared" si="23"/>
        <v>1</v>
      </c>
      <c r="CQ24" s="53" t="str">
        <f t="shared" si="24"/>
        <v>1</v>
      </c>
      <c r="CR24" s="53" t="str">
        <f t="shared" si="25"/>
        <v>0</v>
      </c>
      <c r="CS24" s="53" t="str">
        <f t="shared" si="26"/>
        <v>0</v>
      </c>
      <c r="CT24" s="53" t="str">
        <f t="shared" si="27"/>
        <v>0</v>
      </c>
      <c r="CU24" s="53" t="str">
        <f t="shared" si="28"/>
        <v>0</v>
      </c>
      <c r="CW24" s="167" t="str">
        <f t="shared" si="29"/>
        <v>1</v>
      </c>
      <c r="CX24" s="181" t="str">
        <f t="shared" si="30"/>
        <v>1</v>
      </c>
      <c r="CY24" s="181" t="str">
        <f t="shared" si="31"/>
        <v>1</v>
      </c>
      <c r="CZ24" s="181" t="str">
        <f t="shared" si="32"/>
        <v>0</v>
      </c>
      <c r="DA24" s="181" t="str">
        <f t="shared" si="33"/>
        <v>0</v>
      </c>
      <c r="DB24" s="181" t="str">
        <f t="shared" si="34"/>
        <v>0</v>
      </c>
      <c r="DC24" s="181" t="str">
        <f t="shared" si="35"/>
        <v>0</v>
      </c>
      <c r="DE24" s="175">
        <f t="shared" si="14"/>
        <v>180</v>
      </c>
      <c r="DF24" s="175">
        <f t="shared" si="15"/>
        <v>180</v>
      </c>
      <c r="DG24" s="175">
        <f t="shared" si="16"/>
        <v>180</v>
      </c>
      <c r="DH24" s="175" t="str">
        <f t="shared" si="17"/>
        <v>0</v>
      </c>
      <c r="DI24" s="175" t="str">
        <f t="shared" si="18"/>
        <v>0</v>
      </c>
      <c r="DK24">
        <f t="shared" si="36"/>
        <v>540</v>
      </c>
    </row>
    <row r="25" spans="1:115" ht="15" customHeight="1" x14ac:dyDescent="0.25">
      <c r="A25" s="65"/>
      <c r="B25" s="27"/>
      <c r="C25" s="29">
        <v>11</v>
      </c>
      <c r="D25" s="138"/>
      <c r="E25" s="283"/>
      <c r="F25" s="284"/>
      <c r="G25" s="139"/>
      <c r="H25" s="140"/>
      <c r="I25" s="140"/>
      <c r="J25" s="140"/>
      <c r="K25" s="140"/>
      <c r="L25" s="140"/>
      <c r="M25" s="209"/>
      <c r="N25" s="209"/>
      <c r="O25" s="209"/>
      <c r="P25" s="209"/>
      <c r="Q25" s="209"/>
      <c r="R25" s="141">
        <v>1</v>
      </c>
      <c r="S25" s="141"/>
      <c r="T25" s="141"/>
      <c r="U25" s="141"/>
      <c r="V25" s="141"/>
      <c r="W25" s="142">
        <f t="shared" si="1"/>
        <v>0</v>
      </c>
      <c r="X25" s="210">
        <f>IF(AX25&lt;Descrições!G22,"Não Alcançada",AV25)</f>
        <v>0</v>
      </c>
      <c r="Y25" s="143"/>
      <c r="Z25" s="143"/>
      <c r="AA25" s="28"/>
      <c r="AB25" s="65"/>
      <c r="AC25" s="27"/>
      <c r="AD25" s="5"/>
      <c r="AE25" s="43">
        <f t="shared" si="2"/>
        <v>0</v>
      </c>
      <c r="AF25" s="43"/>
      <c r="AG25" s="43">
        <f t="shared" si="3"/>
        <v>0</v>
      </c>
      <c r="AH25" s="43">
        <f t="shared" si="4"/>
        <v>0</v>
      </c>
      <c r="AI25" s="43">
        <f t="shared" si="5"/>
        <v>0</v>
      </c>
      <c r="AJ25" s="43">
        <f t="shared" si="6"/>
        <v>0</v>
      </c>
      <c r="AK25" s="43">
        <f t="shared" si="7"/>
        <v>0</v>
      </c>
      <c r="AL25" s="43">
        <f t="shared" si="8"/>
        <v>0</v>
      </c>
      <c r="AM25" s="57"/>
      <c r="AN25" s="43">
        <f t="shared" si="9"/>
        <v>0</v>
      </c>
      <c r="AO25" s="57"/>
      <c r="AP25" s="43">
        <f>IF(ISBLANK(Z25),0,VLOOKUP(Z25,Descrições!M1:N51,2,0))</f>
        <v>0</v>
      </c>
      <c r="AQ25" s="57"/>
      <c r="AR25" s="43">
        <f t="shared" si="10"/>
        <v>0</v>
      </c>
      <c r="AS25" s="57"/>
      <c r="AT25" s="43">
        <f t="shared" si="11"/>
        <v>0</v>
      </c>
      <c r="AU25" s="43"/>
      <c r="AV25" s="43">
        <f>MAX(M25:Q25)/R11</f>
        <v>0</v>
      </c>
      <c r="AW25" s="43"/>
      <c r="AX25" s="60">
        <f t="shared" si="12"/>
        <v>1</v>
      </c>
      <c r="AY25" s="57"/>
      <c r="AZ25" s="61">
        <f t="shared" si="19"/>
        <v>0</v>
      </c>
      <c r="BA25" s="57"/>
      <c r="BB25" s="61">
        <f t="shared" si="20"/>
        <v>0</v>
      </c>
      <c r="BC25" s="57"/>
      <c r="BD25" s="41">
        <f t="shared" si="13"/>
        <v>0</v>
      </c>
      <c r="BE25" s="57"/>
      <c r="BF25" s="57"/>
      <c r="BG25" s="57"/>
      <c r="BH25" s="57"/>
      <c r="BI25" s="57"/>
      <c r="BJ25" s="57"/>
      <c r="BK25" s="46"/>
      <c r="BL25" s="256" t="s">
        <v>144</v>
      </c>
      <c r="BM25" s="256"/>
      <c r="BN25" s="37">
        <f>E28</f>
        <v>0</v>
      </c>
      <c r="BO25" s="47"/>
      <c r="BP25" s="67"/>
      <c r="BQ25" s="71"/>
      <c r="BR25" s="78" t="s">
        <v>238</v>
      </c>
      <c r="BS25" s="166" t="str">
        <f t="shared" si="21"/>
        <v>Abdominal</v>
      </c>
      <c r="BT25" s="275" t="str">
        <f>IF(ISBLANK(Planilha!D64),"-",Planilha!D64)</f>
        <v>-</v>
      </c>
      <c r="BU25" s="276"/>
      <c r="BV25" s="166" t="str">
        <f>IF(ISBLANK(Planilha!D104),"-",Planilha!D104)</f>
        <v>-</v>
      </c>
      <c r="BW25" s="166" t="str">
        <f>IF(ISBLANK(Planilha!D144),"-",Planilha!D144)</f>
        <v>-</v>
      </c>
      <c r="BX25" s="166" t="str">
        <f>IF(ISBLANK(Planilha!D184),"-",Planilha!D184)</f>
        <v>-</v>
      </c>
      <c r="BY25" s="166" t="str">
        <f>IF(ISBLANK(Planilha!D224),"-",Planilha!D224)</f>
        <v>-</v>
      </c>
      <c r="BZ25" s="166" t="str">
        <f>IF(ISBLANK(Planilha!D264),"-",Planilha!D264)</f>
        <v>-</v>
      </c>
      <c r="CA25" s="47"/>
      <c r="CB25" s="6"/>
      <c r="CO25" s="53" t="str">
        <f t="shared" si="22"/>
        <v>1</v>
      </c>
      <c r="CP25" s="53" t="str">
        <f t="shared" si="23"/>
        <v>0</v>
      </c>
      <c r="CQ25" s="53" t="str">
        <f t="shared" si="24"/>
        <v>0</v>
      </c>
      <c r="CR25" s="53" t="str">
        <f t="shared" si="25"/>
        <v>0</v>
      </c>
      <c r="CS25" s="53" t="str">
        <f t="shared" si="26"/>
        <v>0</v>
      </c>
      <c r="CT25" s="53" t="str">
        <f t="shared" si="27"/>
        <v>0</v>
      </c>
      <c r="CU25" s="53" t="str">
        <f t="shared" si="28"/>
        <v>0</v>
      </c>
      <c r="CW25" s="167" t="str">
        <f t="shared" si="29"/>
        <v>1</v>
      </c>
      <c r="CX25" s="181" t="str">
        <f t="shared" si="30"/>
        <v>0</v>
      </c>
      <c r="CY25" s="181" t="str">
        <f t="shared" si="31"/>
        <v>0</v>
      </c>
      <c r="CZ25" s="181" t="str">
        <f t="shared" si="32"/>
        <v>0</v>
      </c>
      <c r="DA25" s="181" t="str">
        <f t="shared" si="33"/>
        <v>0</v>
      </c>
      <c r="DB25" s="181" t="str">
        <f t="shared" si="34"/>
        <v>0</v>
      </c>
      <c r="DC25" s="181" t="str">
        <f t="shared" si="35"/>
        <v>0</v>
      </c>
      <c r="DE25" s="175" t="str">
        <f t="shared" si="14"/>
        <v>0</v>
      </c>
      <c r="DF25" s="175" t="str">
        <f t="shared" si="15"/>
        <v>0</v>
      </c>
      <c r="DG25" s="175" t="str">
        <f t="shared" si="16"/>
        <v>0</v>
      </c>
      <c r="DH25" s="175" t="str">
        <f t="shared" si="17"/>
        <v>0</v>
      </c>
      <c r="DI25" s="175" t="str">
        <f t="shared" si="18"/>
        <v>0</v>
      </c>
      <c r="DK25">
        <f t="shared" si="36"/>
        <v>0</v>
      </c>
    </row>
    <row r="26" spans="1:115" ht="15" customHeight="1" x14ac:dyDescent="0.25">
      <c r="A26" s="65"/>
      <c r="B26" s="27"/>
      <c r="C26" s="29">
        <v>12</v>
      </c>
      <c r="D26" s="138"/>
      <c r="E26" s="283"/>
      <c r="F26" s="284"/>
      <c r="G26" s="139"/>
      <c r="H26" s="140"/>
      <c r="I26" s="140"/>
      <c r="J26" s="140"/>
      <c r="K26" s="140"/>
      <c r="L26" s="140"/>
      <c r="M26" s="209"/>
      <c r="N26" s="209"/>
      <c r="O26" s="209"/>
      <c r="P26" s="209"/>
      <c r="Q26" s="209"/>
      <c r="R26" s="141">
        <v>1</v>
      </c>
      <c r="S26" s="141"/>
      <c r="T26" s="141"/>
      <c r="U26" s="141"/>
      <c r="V26" s="141"/>
      <c r="W26" s="142">
        <f t="shared" si="1"/>
        <v>0</v>
      </c>
      <c r="X26" s="210">
        <f>IF(AX26&lt;Descrições!G22,"Não Alcançada",AV26)</f>
        <v>0</v>
      </c>
      <c r="Y26" s="143"/>
      <c r="Z26" s="143"/>
      <c r="AA26" s="28"/>
      <c r="AB26" s="65"/>
      <c r="AC26" s="27"/>
      <c r="AD26" s="5"/>
      <c r="AE26" s="43">
        <f t="shared" si="2"/>
        <v>0</v>
      </c>
      <c r="AF26" s="43"/>
      <c r="AG26" s="43">
        <f t="shared" si="3"/>
        <v>0</v>
      </c>
      <c r="AH26" s="43">
        <f t="shared" si="4"/>
        <v>0</v>
      </c>
      <c r="AI26" s="43">
        <f t="shared" si="5"/>
        <v>0</v>
      </c>
      <c r="AJ26" s="43">
        <f t="shared" si="6"/>
        <v>0</v>
      </c>
      <c r="AK26" s="43">
        <f t="shared" si="7"/>
        <v>0</v>
      </c>
      <c r="AL26" s="43">
        <f t="shared" si="8"/>
        <v>0</v>
      </c>
      <c r="AM26" s="57"/>
      <c r="AN26" s="43">
        <f t="shared" si="9"/>
        <v>0</v>
      </c>
      <c r="AO26" s="57"/>
      <c r="AP26" s="43">
        <f>IF(ISBLANK(Z26),0,VLOOKUP(Z26,Descrições!M1:N51,2,0))</f>
        <v>0</v>
      </c>
      <c r="AQ26" s="57"/>
      <c r="AR26" s="43">
        <f t="shared" si="10"/>
        <v>0</v>
      </c>
      <c r="AS26" s="57"/>
      <c r="AT26" s="43">
        <f t="shared" si="11"/>
        <v>0</v>
      </c>
      <c r="AU26" s="43"/>
      <c r="AV26" s="43">
        <f>MAX(M26:Q26)/R11</f>
        <v>0</v>
      </c>
      <c r="AW26" s="43"/>
      <c r="AX26" s="60">
        <f t="shared" si="12"/>
        <v>1</v>
      </c>
      <c r="AY26" s="57"/>
      <c r="AZ26" s="61">
        <f t="shared" si="19"/>
        <v>0</v>
      </c>
      <c r="BA26" s="57"/>
      <c r="BB26" s="61">
        <f t="shared" si="20"/>
        <v>0</v>
      </c>
      <c r="BC26" s="57"/>
      <c r="BD26" s="41">
        <f t="shared" si="13"/>
        <v>0</v>
      </c>
      <c r="BE26" s="57"/>
      <c r="BF26" s="57"/>
      <c r="BG26" s="57"/>
      <c r="BH26" s="57"/>
      <c r="BI26" s="57"/>
      <c r="BJ26" s="57"/>
      <c r="BK26" s="46"/>
      <c r="BL26" s="256" t="s">
        <v>145</v>
      </c>
      <c r="BM26" s="256"/>
      <c r="BN26" s="37">
        <f>E29</f>
        <v>0</v>
      </c>
      <c r="BO26" s="47"/>
      <c r="BP26" s="67"/>
      <c r="BQ26" s="71"/>
      <c r="BR26" s="78" t="s">
        <v>238</v>
      </c>
      <c r="BS26" s="166" t="str">
        <f t="shared" si="21"/>
        <v>-</v>
      </c>
      <c r="BT26" s="275" t="str">
        <f>IF(ISBLANK(Planilha!D65),"-",Planilha!D65)</f>
        <v>-</v>
      </c>
      <c r="BU26" s="276"/>
      <c r="BV26" s="166" t="str">
        <f>IF(ISBLANK(Planilha!D105),"-",Planilha!D105)</f>
        <v>-</v>
      </c>
      <c r="BW26" s="166" t="str">
        <f>IF(ISBLANK(Planilha!D145),"-",Planilha!D145)</f>
        <v>-</v>
      </c>
      <c r="BX26" s="166" t="str">
        <f>IF(ISBLANK(Planilha!D185),"-",Planilha!D185)</f>
        <v>-</v>
      </c>
      <c r="BY26" s="166" t="str">
        <f>IF(ISBLANK(Planilha!D225),"-",Planilha!D225)</f>
        <v>-</v>
      </c>
      <c r="BZ26" s="166" t="str">
        <f>IF(ISBLANK(Planilha!D265),"-",Planilha!D265)</f>
        <v>-</v>
      </c>
      <c r="CA26" s="47"/>
      <c r="CB26" s="6"/>
      <c r="CO26" s="53" t="str">
        <f t="shared" si="22"/>
        <v>0</v>
      </c>
      <c r="CP26" s="53" t="str">
        <f t="shared" si="23"/>
        <v>0</v>
      </c>
      <c r="CQ26" s="53" t="str">
        <f t="shared" si="24"/>
        <v>0</v>
      </c>
      <c r="CR26" s="53" t="str">
        <f t="shared" si="25"/>
        <v>0</v>
      </c>
      <c r="CS26" s="53" t="str">
        <f t="shared" si="26"/>
        <v>0</v>
      </c>
      <c r="CT26" s="53" t="str">
        <f t="shared" si="27"/>
        <v>0</v>
      </c>
      <c r="CU26" s="53" t="str">
        <f t="shared" si="28"/>
        <v>0</v>
      </c>
      <c r="CW26" s="167" t="str">
        <f t="shared" si="29"/>
        <v>0</v>
      </c>
      <c r="CX26" s="181" t="str">
        <f t="shared" si="30"/>
        <v>0</v>
      </c>
      <c r="CY26" s="181" t="str">
        <f t="shared" si="31"/>
        <v>0</v>
      </c>
      <c r="CZ26" s="181" t="str">
        <f t="shared" si="32"/>
        <v>0</v>
      </c>
      <c r="DA26" s="181" t="str">
        <f t="shared" si="33"/>
        <v>0</v>
      </c>
      <c r="DB26" s="181" t="str">
        <f t="shared" si="34"/>
        <v>0</v>
      </c>
      <c r="DC26" s="181" t="str">
        <f t="shared" si="35"/>
        <v>0</v>
      </c>
      <c r="DE26" s="175" t="str">
        <f t="shared" si="14"/>
        <v>0</v>
      </c>
      <c r="DF26" s="175" t="str">
        <f t="shared" si="15"/>
        <v>0</v>
      </c>
      <c r="DG26" s="175" t="str">
        <f t="shared" si="16"/>
        <v>0</v>
      </c>
      <c r="DH26" s="175" t="str">
        <f t="shared" si="17"/>
        <v>0</v>
      </c>
      <c r="DI26" s="175" t="str">
        <f t="shared" si="18"/>
        <v>0</v>
      </c>
      <c r="DK26">
        <f t="shared" si="36"/>
        <v>0</v>
      </c>
    </row>
    <row r="27" spans="1:115" ht="15" customHeight="1" x14ac:dyDescent="0.25">
      <c r="A27" s="65"/>
      <c r="B27" s="27"/>
      <c r="C27" s="29" t="s">
        <v>108</v>
      </c>
      <c r="D27" s="138"/>
      <c r="E27" s="285"/>
      <c r="F27" s="286"/>
      <c r="G27" s="287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88"/>
      <c r="AA27" s="28"/>
      <c r="AB27" s="65"/>
      <c r="AC27" s="27"/>
      <c r="AD27" s="5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43">
        <f>SUM(AT15+AT16+AT17+AT18+AT19+AT20+AT21+AT22+AT23+AT24+AT25+AT26)</f>
        <v>10</v>
      </c>
      <c r="AU27" s="57"/>
      <c r="AV27" s="57"/>
      <c r="AW27" s="57"/>
      <c r="AX27" s="57"/>
      <c r="AY27" s="57"/>
      <c r="AZ27" s="57"/>
      <c r="BA27" s="57"/>
      <c r="BB27" s="57"/>
      <c r="BC27" s="57"/>
      <c r="BD27" s="42">
        <f>SUM(BD15:BD26)/60</f>
        <v>48.133333333333333</v>
      </c>
      <c r="BE27" s="57"/>
      <c r="BF27" s="57"/>
      <c r="BG27" s="57"/>
      <c r="BH27" s="57"/>
      <c r="BI27" s="57"/>
      <c r="BJ27" s="57"/>
      <c r="BK27" s="46"/>
      <c r="BL27" s="274" t="s">
        <v>152</v>
      </c>
      <c r="BM27" s="274"/>
      <c r="BN27" s="54">
        <f>BJ16/60</f>
        <v>0</v>
      </c>
      <c r="BO27" s="47"/>
      <c r="BP27" s="67"/>
      <c r="BQ27" s="71"/>
      <c r="BR27" s="78" t="s">
        <v>238</v>
      </c>
      <c r="BS27" s="166" t="str">
        <f t="shared" si="21"/>
        <v>-</v>
      </c>
      <c r="BT27" s="275" t="str">
        <f>IF(ISBLANK(Planilha!D66),"-",Planilha!D66)</f>
        <v>-</v>
      </c>
      <c r="BU27" s="276"/>
      <c r="BV27" s="166" t="str">
        <f>IF(ISBLANK(Planilha!D106),"-",Planilha!D106)</f>
        <v>-</v>
      </c>
      <c r="BW27" s="166" t="str">
        <f>IF(ISBLANK(Planilha!D146),"-",Planilha!D146)</f>
        <v>-</v>
      </c>
      <c r="BX27" s="166" t="str">
        <f>IF(ISBLANK(Planilha!D186),"-",Planilha!D186)</f>
        <v>-</v>
      </c>
      <c r="BY27" s="166" t="str">
        <f>IF(ISBLANK(Planilha!D226),"-",Planilha!D226)</f>
        <v>-</v>
      </c>
      <c r="BZ27" s="166" t="str">
        <f>IF(ISBLANK(Planilha!D266),"-",Planilha!D266)</f>
        <v>-</v>
      </c>
      <c r="CA27" s="47"/>
      <c r="CB27" s="6"/>
      <c r="CO27" s="53" t="str">
        <f t="shared" si="22"/>
        <v>0</v>
      </c>
      <c r="CP27" s="53" t="str">
        <f t="shared" si="23"/>
        <v>0</v>
      </c>
      <c r="CQ27" s="53" t="str">
        <f t="shared" si="24"/>
        <v>0</v>
      </c>
      <c r="CR27" s="53" t="str">
        <f t="shared" si="25"/>
        <v>0</v>
      </c>
      <c r="CS27" s="53" t="str">
        <f t="shared" si="26"/>
        <v>0</v>
      </c>
      <c r="CT27" s="53" t="str">
        <f t="shared" si="27"/>
        <v>0</v>
      </c>
      <c r="CU27" s="53" t="str">
        <f t="shared" si="28"/>
        <v>0</v>
      </c>
      <c r="CW27" s="167" t="str">
        <f t="shared" si="29"/>
        <v>0</v>
      </c>
      <c r="CX27" s="181" t="str">
        <f t="shared" si="30"/>
        <v>0</v>
      </c>
      <c r="CY27" s="181" t="str">
        <f t="shared" si="31"/>
        <v>0</v>
      </c>
      <c r="CZ27" s="181" t="str">
        <f t="shared" si="32"/>
        <v>0</v>
      </c>
      <c r="DA27" s="181" t="str">
        <f t="shared" si="33"/>
        <v>0</v>
      </c>
      <c r="DB27" s="181" t="str">
        <f t="shared" si="34"/>
        <v>0</v>
      </c>
      <c r="DC27" s="181" t="str">
        <f t="shared" si="35"/>
        <v>0</v>
      </c>
      <c r="DE27" s="175"/>
      <c r="DF27" s="175"/>
      <c r="DG27" s="175"/>
      <c r="DH27" s="175"/>
      <c r="DI27" s="175"/>
    </row>
    <row r="28" spans="1:115" ht="15" customHeight="1" x14ac:dyDescent="0.25">
      <c r="A28" s="65"/>
      <c r="B28" s="27"/>
      <c r="C28" s="29" t="s">
        <v>101</v>
      </c>
      <c r="D28" s="138"/>
      <c r="E28" s="287"/>
      <c r="F28" s="288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8"/>
      <c r="AB28" s="65"/>
      <c r="AC28" s="27"/>
      <c r="AD28" s="5"/>
      <c r="AE28" s="57"/>
      <c r="AF28" s="57"/>
      <c r="AG28" s="57"/>
      <c r="AH28" s="57"/>
      <c r="AI28" s="57"/>
      <c r="AJ28" s="57"/>
      <c r="AK28" s="57"/>
      <c r="AL28" s="57"/>
      <c r="AM28" s="57"/>
      <c r="AN28" s="43">
        <f t="shared" ref="AN28:AN39" si="37">H15+I15+J15+K15+L15</f>
        <v>31</v>
      </c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46"/>
      <c r="BL28" s="274" t="s">
        <v>151</v>
      </c>
      <c r="BM28" s="274"/>
      <c r="BN28" s="81">
        <f>CF8</f>
        <v>0</v>
      </c>
      <c r="BO28" s="47"/>
      <c r="BP28" s="67"/>
      <c r="BQ28" s="71"/>
      <c r="BR28" s="78" t="s">
        <v>479</v>
      </c>
      <c r="BS28" s="214" t="str">
        <f>IF(CO28=BM7,CO28,"Não Exato")</f>
        <v>Não Exato</v>
      </c>
      <c r="BT28" s="281" t="str">
        <f>IF(CP28=BM47,CP28,"Não Exato")</f>
        <v>Não Exato</v>
      </c>
      <c r="BU28" s="282"/>
      <c r="BV28" s="214">
        <f>IF(CQ28=BM87,CQ28,"Não Exato")</f>
        <v>9</v>
      </c>
      <c r="BW28" s="214" t="str">
        <f>IF(CR28=BM127,CR28,"Não Exato")</f>
        <v>Não Exato</v>
      </c>
      <c r="BX28" s="214" t="str">
        <f>IF(CS28=BM167,CS28,"Não Exato")</f>
        <v>Não Exato</v>
      </c>
      <c r="BY28" s="214" t="str">
        <f>IF(CT28=BM207,CT28,"Não Exato")</f>
        <v>Não Exato</v>
      </c>
      <c r="BZ28" s="214" t="str">
        <f>IF(CU28=BM247,CU28,"Não Exato")</f>
        <v>Não Exato</v>
      </c>
      <c r="CA28" s="47"/>
      <c r="CB28" s="6"/>
      <c r="CO28" s="52">
        <f t="shared" ref="CO28:CU28" si="38">SUM(CO16+CO17+CO18+CO19+CO20+CO21+CO22+CO23+CO24+CO25+CO26+CO27)</f>
        <v>10</v>
      </c>
      <c r="CP28" s="52">
        <f t="shared" si="38"/>
        <v>9</v>
      </c>
      <c r="CQ28" s="52">
        <f t="shared" si="38"/>
        <v>9</v>
      </c>
      <c r="CR28" s="52">
        <f t="shared" si="38"/>
        <v>6</v>
      </c>
      <c r="CS28" s="52">
        <f t="shared" si="38"/>
        <v>0</v>
      </c>
      <c r="CT28" s="52">
        <f t="shared" si="38"/>
        <v>0</v>
      </c>
      <c r="CU28" s="52">
        <f t="shared" si="38"/>
        <v>0</v>
      </c>
      <c r="DE28" s="175"/>
      <c r="DF28" s="175"/>
      <c r="DG28" s="175"/>
      <c r="DH28" s="175"/>
      <c r="DI28" s="175"/>
    </row>
    <row r="29" spans="1:115" ht="15" customHeight="1" x14ac:dyDescent="0.25">
      <c r="A29" s="65"/>
      <c r="B29" s="27"/>
      <c r="C29" s="29" t="s">
        <v>31</v>
      </c>
      <c r="D29" s="138"/>
      <c r="E29" s="287"/>
      <c r="F29" s="288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8"/>
      <c r="AB29" s="65"/>
      <c r="AC29" s="27"/>
      <c r="AD29" s="69"/>
      <c r="AE29" s="64"/>
      <c r="AF29" s="64"/>
      <c r="AG29" s="57"/>
      <c r="AH29" s="57"/>
      <c r="AI29" s="57"/>
      <c r="AJ29" s="57"/>
      <c r="AK29" s="57"/>
      <c r="AL29" s="57"/>
      <c r="AM29" s="57"/>
      <c r="AN29" s="43">
        <f t="shared" si="37"/>
        <v>19</v>
      </c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6"/>
      <c r="BL29" s="67"/>
      <c r="BM29" s="67"/>
      <c r="BN29" s="67"/>
      <c r="BO29" s="67"/>
      <c r="BP29" s="44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47"/>
      <c r="CB29" s="6"/>
      <c r="DE29" s="175"/>
      <c r="DF29" s="175"/>
      <c r="DG29" s="175"/>
      <c r="DH29" s="175"/>
      <c r="DI29" s="175"/>
    </row>
    <row r="30" spans="1:115" ht="15" customHeight="1" x14ac:dyDescent="0.25">
      <c r="A30" s="65"/>
      <c r="B30" s="27"/>
      <c r="C30" s="277" t="s">
        <v>102</v>
      </c>
      <c r="D30" s="277"/>
      <c r="E30" s="321"/>
      <c r="F30" s="322"/>
      <c r="G30" s="272" t="s">
        <v>35</v>
      </c>
      <c r="H30" s="272"/>
      <c r="I30" s="272"/>
      <c r="J30" s="289"/>
      <c r="K30" s="289"/>
      <c r="L30" s="289"/>
      <c r="M30" s="289"/>
      <c r="N30" s="289"/>
      <c r="O30" s="289"/>
      <c r="P30" s="289"/>
      <c r="Q30" s="278" t="s">
        <v>368</v>
      </c>
      <c r="R30" s="278"/>
      <c r="S30" s="278"/>
      <c r="T30" s="278"/>
      <c r="U30" s="278"/>
      <c r="V30" s="278"/>
      <c r="W30" s="188" t="s">
        <v>578</v>
      </c>
      <c r="X30" s="277" t="s">
        <v>264</v>
      </c>
      <c r="Y30" s="277"/>
      <c r="Z30" s="88">
        <f>SUM(W15:W26)</f>
        <v>9970</v>
      </c>
      <c r="AA30" s="28"/>
      <c r="AB30" s="65"/>
      <c r="AC30" s="27"/>
      <c r="AD30" s="5"/>
      <c r="AE30" s="57"/>
      <c r="AF30" s="57"/>
      <c r="AG30" s="57"/>
      <c r="AH30" s="57"/>
      <c r="AI30" s="57"/>
      <c r="AJ30" s="57"/>
      <c r="AK30" s="57"/>
      <c r="AL30" s="57"/>
      <c r="AM30" s="57"/>
      <c r="AN30" s="43">
        <f t="shared" si="37"/>
        <v>21</v>
      </c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6"/>
      <c r="BL30" s="268" t="s">
        <v>102</v>
      </c>
      <c r="BM30" s="268"/>
      <c r="BN30" s="269" t="str">
        <f>IF(E30=0,"-",E30)</f>
        <v>-</v>
      </c>
      <c r="BO30" s="269"/>
      <c r="BP30" s="269"/>
      <c r="BQ30" s="269"/>
      <c r="BR30" s="76" t="s">
        <v>8</v>
      </c>
      <c r="BS30" s="270" t="str">
        <f>E13</f>
        <v>2015-01/01/A</v>
      </c>
      <c r="BT30" s="271"/>
      <c r="BU30" s="123">
        <f>F13</f>
        <v>2</v>
      </c>
      <c r="BV30" s="272" t="s">
        <v>242</v>
      </c>
      <c r="BW30" s="273"/>
      <c r="BX30" s="265"/>
      <c r="BY30" s="265"/>
      <c r="BZ30" s="80"/>
      <c r="CA30" s="47"/>
      <c r="CB30" s="6"/>
      <c r="DE30" s="175"/>
      <c r="DF30" s="175"/>
      <c r="DG30" s="175"/>
      <c r="DH30" s="175"/>
      <c r="DI30" s="175"/>
    </row>
    <row r="31" spans="1:115" ht="15" customHeight="1" x14ac:dyDescent="0.25">
      <c r="A31" s="65"/>
      <c r="B31" s="27"/>
      <c r="C31" s="277" t="s">
        <v>34</v>
      </c>
      <c r="D31" s="277"/>
      <c r="E31" s="321"/>
      <c r="F31" s="322"/>
      <c r="G31" s="272"/>
      <c r="H31" s="272"/>
      <c r="I31" s="272"/>
      <c r="J31" s="289"/>
      <c r="K31" s="289"/>
      <c r="L31" s="289"/>
      <c r="M31" s="289"/>
      <c r="N31" s="289"/>
      <c r="O31" s="289"/>
      <c r="P31" s="289"/>
      <c r="Q31" s="278" t="s">
        <v>266</v>
      </c>
      <c r="R31" s="278"/>
      <c r="S31" s="278"/>
      <c r="T31" s="278"/>
      <c r="U31" s="278"/>
      <c r="V31" s="278"/>
      <c r="W31" s="188">
        <v>7200</v>
      </c>
      <c r="X31" s="277" t="s">
        <v>265</v>
      </c>
      <c r="Y31" s="277"/>
      <c r="Z31" s="88">
        <f>BH15/60</f>
        <v>48.133333333333333</v>
      </c>
      <c r="AA31" s="28"/>
      <c r="AB31" s="65"/>
      <c r="AC31" s="27"/>
      <c r="AD31" s="5"/>
      <c r="AE31" s="57"/>
      <c r="AF31" s="57"/>
      <c r="AG31" s="57"/>
      <c r="AH31" s="57"/>
      <c r="AI31" s="57"/>
      <c r="AJ31" s="57"/>
      <c r="AK31" s="57"/>
      <c r="AL31" s="57"/>
      <c r="AM31" s="57"/>
      <c r="AN31" s="43">
        <f t="shared" si="37"/>
        <v>22</v>
      </c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268" t="s">
        <v>240</v>
      </c>
      <c r="BM31" s="268"/>
      <c r="BN31" s="269" t="str">
        <f>IF(E31=0,"-",E31)</f>
        <v>-</v>
      </c>
      <c r="BO31" s="269"/>
      <c r="BP31" s="269"/>
      <c r="BQ31" s="269"/>
      <c r="BR31" s="76" t="s">
        <v>241</v>
      </c>
      <c r="BS31" s="292" t="str">
        <f>IF(Z13=0,"-",Z13)</f>
        <v>20/08/07 - 20/09/07</v>
      </c>
      <c r="BT31" s="293"/>
      <c r="BU31" s="294"/>
      <c r="BV31" s="273"/>
      <c r="BW31" s="273"/>
      <c r="BX31" s="265"/>
      <c r="BY31" s="265"/>
      <c r="BZ31" s="80"/>
      <c r="CA31" s="6"/>
      <c r="CB31" s="6"/>
      <c r="DE31" s="175"/>
      <c r="DF31" s="175"/>
      <c r="DG31" s="175"/>
      <c r="DH31" s="175"/>
      <c r="DI31" s="175"/>
    </row>
    <row r="32" spans="1:115" ht="15" customHeight="1" x14ac:dyDescent="0.25">
      <c r="A32" s="65"/>
      <c r="B32" s="331" t="s">
        <v>585</v>
      </c>
      <c r="C32" s="332"/>
      <c r="D32" s="332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98" t="s">
        <v>333</v>
      </c>
      <c r="AA32" s="215" t="s">
        <v>586</v>
      </c>
      <c r="AB32" s="65"/>
      <c r="AC32" s="27"/>
      <c r="AD32" s="145" t="s">
        <v>585</v>
      </c>
      <c r="AE32" s="146"/>
      <c r="AF32" s="146"/>
      <c r="AG32" s="147"/>
      <c r="AH32" s="147"/>
      <c r="AI32" s="147"/>
      <c r="AJ32" s="147"/>
      <c r="AK32" s="147"/>
      <c r="AL32" s="147"/>
      <c r="AM32" s="147"/>
      <c r="AN32" s="148">
        <f t="shared" si="37"/>
        <v>20</v>
      </c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99" t="s">
        <v>333</v>
      </c>
      <c r="CA32" s="216" t="s">
        <v>587</v>
      </c>
      <c r="CB32" s="6"/>
      <c r="DE32" s="175"/>
      <c r="DF32" s="175"/>
      <c r="DG32" s="175"/>
      <c r="DH32" s="175"/>
      <c r="DI32" s="175"/>
    </row>
    <row r="33" spans="1:113" ht="15" customHeight="1" x14ac:dyDescent="0.25">
      <c r="A33" s="31"/>
      <c r="B33" s="3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2"/>
      <c r="AC33" s="73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74">
        <f t="shared" si="37"/>
        <v>10</v>
      </c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8"/>
      <c r="CB33" s="9"/>
      <c r="DE33" s="175"/>
      <c r="DF33" s="175"/>
      <c r="DG33" s="175"/>
      <c r="DH33" s="175"/>
      <c r="DI33" s="175"/>
    </row>
    <row r="34" spans="1:113" ht="15" hidden="1" customHeight="1" x14ac:dyDescent="0.25">
      <c r="A34" s="17"/>
      <c r="B34" s="17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43">
        <f t="shared" si="37"/>
        <v>47</v>
      </c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20"/>
      <c r="BL34" s="20"/>
      <c r="BM34" s="20"/>
      <c r="BN34" s="20"/>
      <c r="BO34" s="20"/>
      <c r="BP34" s="20"/>
      <c r="DE34" s="175"/>
      <c r="DF34" s="175"/>
      <c r="DG34" s="175"/>
      <c r="DH34" s="175"/>
      <c r="DI34" s="175"/>
    </row>
    <row r="35" spans="1:113" ht="15" hidden="1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43">
        <f t="shared" si="37"/>
        <v>27</v>
      </c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DE35" s="175"/>
      <c r="DF35" s="175"/>
      <c r="DG35" s="175"/>
      <c r="DH35" s="175"/>
      <c r="DI35" s="175"/>
    </row>
    <row r="36" spans="1:113" ht="15" hidden="1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43">
        <f t="shared" si="37"/>
        <v>90</v>
      </c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DE36" s="175"/>
      <c r="DF36" s="175"/>
      <c r="DG36" s="175"/>
      <c r="DH36" s="175"/>
      <c r="DI36" s="175"/>
    </row>
    <row r="37" spans="1:113" ht="15" hidden="1" customHeight="1" x14ac:dyDescent="0.25">
      <c r="E37" s="75"/>
      <c r="F37" s="75"/>
      <c r="Y37" s="18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43">
        <f t="shared" si="37"/>
        <v>90</v>
      </c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DE37" s="175"/>
      <c r="DF37" s="175"/>
      <c r="DG37" s="175"/>
      <c r="DH37" s="175"/>
      <c r="DI37" s="175"/>
    </row>
    <row r="38" spans="1:113" ht="15" hidden="1" customHeight="1" x14ac:dyDescent="0.25"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43">
        <f t="shared" si="37"/>
        <v>0</v>
      </c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DE38" s="175"/>
      <c r="DF38" s="175"/>
      <c r="DG38" s="175"/>
      <c r="DH38" s="175"/>
      <c r="DI38" s="175"/>
    </row>
    <row r="39" spans="1:113" ht="15" hidden="1" customHeight="1" x14ac:dyDescent="0.25"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43">
        <f t="shared" si="37"/>
        <v>0</v>
      </c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DE39" s="175"/>
      <c r="DF39" s="175"/>
      <c r="DG39" s="175"/>
      <c r="DH39" s="175"/>
      <c r="DI39" s="175"/>
    </row>
    <row r="40" spans="1:113" ht="15" hidden="1" customHeight="1" x14ac:dyDescent="0.25">
      <c r="AG40" s="21"/>
      <c r="DE40" s="175"/>
      <c r="DF40" s="175"/>
      <c r="DG40" s="175"/>
      <c r="DH40" s="175"/>
      <c r="DI40" s="175"/>
    </row>
    <row r="41" spans="1:113" ht="15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27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8"/>
      <c r="CB41" s="6"/>
      <c r="DE41" s="175"/>
      <c r="DF41" s="175"/>
      <c r="DG41" s="175"/>
      <c r="DH41" s="175"/>
      <c r="DI41" s="175"/>
    </row>
    <row r="42" spans="1:113" ht="15" customHeight="1" x14ac:dyDescent="0.25">
      <c r="A42" s="65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6"/>
      <c r="AB42" s="65"/>
      <c r="AC42" s="27"/>
      <c r="AD42" s="2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44"/>
      <c r="BL42" s="44"/>
      <c r="BM42" s="44"/>
      <c r="BN42" s="44"/>
      <c r="BO42" s="45"/>
      <c r="BP42" s="67"/>
      <c r="BQ42" s="70"/>
      <c r="BR42" s="44"/>
      <c r="BS42" s="44"/>
      <c r="BT42" s="44"/>
      <c r="BU42" s="44"/>
      <c r="BV42" s="44"/>
      <c r="BW42" s="44"/>
      <c r="BX42" s="44"/>
      <c r="BY42" s="44"/>
      <c r="BZ42" s="44"/>
      <c r="CA42" s="45"/>
      <c r="CB42" s="6"/>
      <c r="CD42" s="124"/>
      <c r="CE42" s="125"/>
      <c r="CF42" s="125"/>
      <c r="CG42" s="126"/>
      <c r="CH42" s="193"/>
      <c r="CI42" s="124"/>
      <c r="CJ42" s="125"/>
      <c r="CK42" s="125"/>
      <c r="CL42" s="125"/>
      <c r="CM42" s="126"/>
      <c r="DE42" s="175"/>
      <c r="DF42" s="175"/>
      <c r="DG42" s="175"/>
      <c r="DH42" s="175"/>
      <c r="DI42" s="175"/>
    </row>
    <row r="43" spans="1:113" ht="15" customHeight="1" x14ac:dyDescent="0.25">
      <c r="A43" s="65"/>
      <c r="B43" s="27"/>
      <c r="C43" s="302" t="s">
        <v>10</v>
      </c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4"/>
      <c r="AA43" s="28"/>
      <c r="AB43" s="65"/>
      <c r="AC43" s="27"/>
      <c r="AD43" s="5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46"/>
      <c r="BL43" s="262" t="s">
        <v>371</v>
      </c>
      <c r="BM43" s="263"/>
      <c r="BN43" s="85" t="str">
        <f>Z50</f>
        <v>B</v>
      </c>
      <c r="BO43" s="47"/>
      <c r="BP43" s="67"/>
      <c r="BQ43" s="71"/>
      <c r="BR43" s="105"/>
      <c r="BS43" s="106"/>
      <c r="BT43" s="106"/>
      <c r="BU43" s="106"/>
      <c r="BV43" s="106"/>
      <c r="BW43" s="106"/>
      <c r="BX43" s="106"/>
      <c r="BY43" s="106"/>
      <c r="BZ43" s="107"/>
      <c r="CA43" s="47"/>
      <c r="CB43" s="6"/>
      <c r="CD43" s="127"/>
      <c r="CE43" s="264" t="s">
        <v>141</v>
      </c>
      <c r="CF43" s="264"/>
      <c r="CG43" s="128"/>
      <c r="CH43" s="193"/>
      <c r="CI43" s="127"/>
      <c r="CJ43" s="180" t="s">
        <v>454</v>
      </c>
      <c r="CK43" s="180" t="s">
        <v>456</v>
      </c>
      <c r="CL43" s="180" t="s">
        <v>455</v>
      </c>
      <c r="CM43" s="128"/>
      <c r="CN43" s="192">
        <f>CF44*60</f>
        <v>1740</v>
      </c>
      <c r="DE43" s="175"/>
      <c r="DF43" s="175"/>
      <c r="DG43" s="175"/>
      <c r="DH43" s="175"/>
      <c r="DI43" s="175"/>
    </row>
    <row r="44" spans="1:113" ht="15" customHeight="1" x14ac:dyDescent="0.25">
      <c r="A44" s="65"/>
      <c r="B44" s="27"/>
      <c r="C44" s="305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7"/>
      <c r="AA44" s="28"/>
      <c r="AB44" s="65"/>
      <c r="AC44" s="27"/>
      <c r="AD44" s="5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46"/>
      <c r="BL44" s="256" t="s">
        <v>153</v>
      </c>
      <c r="BM44" s="256"/>
      <c r="BN44" s="81">
        <f>CN45</f>
        <v>29</v>
      </c>
      <c r="BO44" s="47"/>
      <c r="BP44" s="67"/>
      <c r="BQ44" s="71"/>
      <c r="BR44" s="108"/>
      <c r="BS44" s="109"/>
      <c r="BT44" s="109"/>
      <c r="BU44" s="109"/>
      <c r="BV44" s="109"/>
      <c r="BW44" s="109"/>
      <c r="BX44" s="109"/>
      <c r="BY44" s="109"/>
      <c r="BZ44" s="110"/>
      <c r="CA44" s="47"/>
      <c r="CB44" s="6"/>
      <c r="CD44" s="127"/>
      <c r="CE44" s="33" t="s">
        <v>140</v>
      </c>
      <c r="CF44" s="187" t="s">
        <v>451</v>
      </c>
      <c r="CG44" s="128"/>
      <c r="CH44" s="193"/>
      <c r="CI44" s="127"/>
      <c r="CJ44" s="33" t="s">
        <v>452</v>
      </c>
      <c r="CK44" s="195">
        <f>DM55</f>
        <v>1768</v>
      </c>
      <c r="CL44" s="196">
        <f>CK44/60</f>
        <v>29.466666666666665</v>
      </c>
      <c r="CM44" s="128"/>
      <c r="CN44" s="156">
        <f>CF48*60</f>
        <v>0</v>
      </c>
      <c r="DE44" s="175"/>
      <c r="DF44" s="175"/>
      <c r="DG44" s="175"/>
      <c r="DH44" s="175"/>
      <c r="DI44" s="175"/>
    </row>
    <row r="45" spans="1:113" ht="15" customHeight="1" x14ac:dyDescent="0.25">
      <c r="A45" s="65"/>
      <c r="B45" s="27"/>
      <c r="C45" s="305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7"/>
      <c r="AA45" s="28"/>
      <c r="AB45" s="65"/>
      <c r="AC45" s="27"/>
      <c r="AD45" s="5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46"/>
      <c r="BL45" s="153" t="s">
        <v>154</v>
      </c>
      <c r="BM45" s="81">
        <f>IF(ISNUMBER(BN60+BN67),SUM(BN60+BN67),"-")</f>
        <v>29.466666666666665</v>
      </c>
      <c r="BN45" s="54" t="str">
        <f>IF(BM45=BN44,"Exato","Não Exato")</f>
        <v>Não Exato</v>
      </c>
      <c r="BO45" s="47"/>
      <c r="BP45" s="67"/>
      <c r="BQ45" s="71"/>
      <c r="BR45" s="111"/>
      <c r="BS45" s="112"/>
      <c r="BT45" s="112"/>
      <c r="BU45" s="112"/>
      <c r="BV45" s="112"/>
      <c r="BW45" s="112"/>
      <c r="BX45" s="112"/>
      <c r="BY45" s="112"/>
      <c r="BZ45" s="113"/>
      <c r="CA45" s="47"/>
      <c r="CB45" s="6"/>
      <c r="CD45" s="127"/>
      <c r="CE45" s="33" t="s">
        <v>461</v>
      </c>
      <c r="CF45" s="79">
        <v>10</v>
      </c>
      <c r="CG45" s="128"/>
      <c r="CH45" s="193"/>
      <c r="CI45" s="127"/>
      <c r="CJ45" s="33" t="s">
        <v>453</v>
      </c>
      <c r="CK45" s="197">
        <f>CL45*60</f>
        <v>1740</v>
      </c>
      <c r="CL45" s="197" t="str">
        <f>CF44</f>
        <v>29</v>
      </c>
      <c r="CM45" s="128"/>
      <c r="CN45" s="133">
        <f>SUM(CF44+CF48)</f>
        <v>29</v>
      </c>
      <c r="DE45" s="175"/>
      <c r="DF45" s="175"/>
      <c r="DG45" s="175"/>
      <c r="DH45" s="175"/>
      <c r="DI45" s="175"/>
    </row>
    <row r="46" spans="1:113" ht="15" customHeight="1" x14ac:dyDescent="0.25">
      <c r="A46" s="65"/>
      <c r="B46" s="27"/>
      <c r="C46" s="308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10"/>
      <c r="AA46" s="28"/>
      <c r="AB46" s="65"/>
      <c r="AC46" s="27"/>
      <c r="AD46" s="5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46"/>
      <c r="BL46" s="264" t="s">
        <v>186</v>
      </c>
      <c r="BM46" s="264"/>
      <c r="BN46" s="158" t="s">
        <v>142</v>
      </c>
      <c r="BO46" s="47"/>
      <c r="BP46" s="67"/>
      <c r="BQ46" s="72"/>
      <c r="BR46" s="50"/>
      <c r="BS46" s="50"/>
      <c r="BT46" s="50"/>
      <c r="BU46" s="50"/>
      <c r="BV46" s="50"/>
      <c r="BW46" s="50"/>
      <c r="BX46" s="50"/>
      <c r="BY46" s="50"/>
      <c r="BZ46" s="50"/>
      <c r="CA46" s="51"/>
      <c r="CB46" s="6"/>
      <c r="CD46" s="127"/>
      <c r="CE46" s="33" t="s">
        <v>150</v>
      </c>
      <c r="CF46" s="186">
        <f>CN43/CF45</f>
        <v>174</v>
      </c>
      <c r="CG46" s="128"/>
      <c r="CH46" s="193"/>
      <c r="CI46" s="129"/>
      <c r="CJ46" s="130"/>
      <c r="CK46" s="130"/>
      <c r="CL46" s="130"/>
      <c r="CM46" s="131"/>
      <c r="DE46" s="175"/>
      <c r="DF46" s="175"/>
      <c r="DG46" s="175"/>
      <c r="DH46" s="175"/>
      <c r="DI46" s="175"/>
    </row>
    <row r="47" spans="1:113" ht="15" customHeight="1" x14ac:dyDescent="0.25">
      <c r="A47" s="65"/>
      <c r="B47" s="27"/>
      <c r="C47" s="311" t="s">
        <v>9</v>
      </c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3"/>
      <c r="AA47" s="28"/>
      <c r="AB47" s="65"/>
      <c r="AC47" s="27"/>
      <c r="AD47" s="38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46"/>
      <c r="BL47" s="33" t="s">
        <v>139</v>
      </c>
      <c r="BM47" s="34">
        <f>CF45</f>
        <v>10</v>
      </c>
      <c r="BN47" s="207">
        <f>CF46</f>
        <v>174</v>
      </c>
      <c r="BO47" s="4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"/>
      <c r="CD47" s="127"/>
      <c r="CE47" s="264" t="s">
        <v>146</v>
      </c>
      <c r="CF47" s="264"/>
      <c r="CG47" s="128"/>
      <c r="CH47" s="193"/>
      <c r="CI47" s="193"/>
      <c r="CJ47" s="193"/>
      <c r="CK47" s="193"/>
      <c r="CL47" s="193"/>
      <c r="CM47" s="193"/>
      <c r="CP47" s="134"/>
      <c r="DE47" s="175"/>
      <c r="DF47" s="175"/>
      <c r="DG47" s="175"/>
      <c r="DH47" s="175"/>
      <c r="DI47" s="175"/>
    </row>
    <row r="48" spans="1:113" x14ac:dyDescent="0.25">
      <c r="A48" s="65"/>
      <c r="B48" s="27"/>
      <c r="C48" s="314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6"/>
      <c r="AA48" s="28"/>
      <c r="AB48" s="65"/>
      <c r="AC48" s="27"/>
      <c r="AD48" s="5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46"/>
      <c r="BL48" s="256" t="s">
        <v>464</v>
      </c>
      <c r="BM48" s="256"/>
      <c r="BN48" s="35">
        <f t="shared" ref="BN48:BN59" si="39">BD55</f>
        <v>220</v>
      </c>
      <c r="BO48" s="47"/>
      <c r="BP48" s="67"/>
      <c r="BQ48" s="70"/>
      <c r="BR48" s="44"/>
      <c r="BS48" s="44"/>
      <c r="BT48" s="44"/>
      <c r="BU48" s="44"/>
      <c r="BV48" s="44"/>
      <c r="BW48" s="44"/>
      <c r="BX48" s="44"/>
      <c r="BY48" s="44"/>
      <c r="BZ48" s="44"/>
      <c r="CA48" s="45"/>
      <c r="CB48" s="6"/>
      <c r="CD48" s="127"/>
      <c r="CE48" s="33" t="s">
        <v>140</v>
      </c>
      <c r="CF48" s="187"/>
      <c r="CG48" s="128"/>
      <c r="CH48" s="193"/>
      <c r="CI48" s="193"/>
      <c r="CJ48" s="193"/>
      <c r="CK48" s="193"/>
      <c r="CL48" s="193"/>
      <c r="CM48" s="193"/>
      <c r="DE48" s="175"/>
      <c r="DF48" s="175"/>
      <c r="DG48" s="175"/>
      <c r="DH48" s="175"/>
      <c r="DI48" s="175"/>
    </row>
    <row r="49" spans="1:118" ht="15.75" x14ac:dyDescent="0.25">
      <c r="A49" s="65"/>
      <c r="B49" s="27"/>
      <c r="C49" s="317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9"/>
      <c r="AA49" s="28"/>
      <c r="AB49" s="65"/>
      <c r="AC49" s="27"/>
      <c r="AD49" s="5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46"/>
      <c r="BL49" s="256" t="s">
        <v>465</v>
      </c>
      <c r="BM49" s="256"/>
      <c r="BN49" s="35">
        <f t="shared" si="39"/>
        <v>208</v>
      </c>
      <c r="BO49" s="47"/>
      <c r="BP49" s="67"/>
      <c r="BQ49" s="71"/>
      <c r="BR49" s="267" t="s">
        <v>239</v>
      </c>
      <c r="BS49" s="267"/>
      <c r="BT49" s="267"/>
      <c r="BU49" s="267"/>
      <c r="BV49" s="267"/>
      <c r="BW49" s="267"/>
      <c r="BX49" s="267"/>
      <c r="BY49" s="267"/>
      <c r="BZ49" s="267"/>
      <c r="CA49" s="47"/>
      <c r="CB49" s="6"/>
      <c r="CD49" s="127"/>
      <c r="CE49" s="33" t="s">
        <v>148</v>
      </c>
      <c r="CF49" s="79">
        <v>3</v>
      </c>
      <c r="CG49" s="128"/>
      <c r="CH49" s="193"/>
      <c r="CI49" s="193"/>
      <c r="CJ49" s="193"/>
      <c r="CK49" s="193"/>
      <c r="CL49" s="193"/>
      <c r="CM49" s="193"/>
      <c r="DE49" s="175"/>
      <c r="DF49" s="175"/>
      <c r="DG49" s="175"/>
      <c r="DH49" s="175"/>
      <c r="DI49" s="175"/>
    </row>
    <row r="50" spans="1:118" ht="15" customHeight="1" x14ac:dyDescent="0.25">
      <c r="A50" s="65"/>
      <c r="B50" s="27"/>
      <c r="C50" s="258" t="s">
        <v>267</v>
      </c>
      <c r="D50" s="326"/>
      <c r="E50" s="323" t="str">
        <f>IF(VLOOKUP(E51,Matrículas!D4:AK20,3,0)=0,"-",VLOOKUP(E51,Matrículas!D4:AK20,3,0))</f>
        <v>Juliana Malacarne</v>
      </c>
      <c r="F50" s="323"/>
      <c r="G50" s="163" t="s">
        <v>268</v>
      </c>
      <c r="H50" s="269" t="str">
        <f>IF(VLOOKUP(E51,Matrículas!D4:AK20,9,0)=0,"-",VLOOKUP(E51,Matrículas!D4:AK20,9,0))</f>
        <v>-</v>
      </c>
      <c r="I50" s="269"/>
      <c r="J50" s="269"/>
      <c r="K50" s="269"/>
      <c r="L50" s="269"/>
      <c r="M50" s="258" t="s">
        <v>263</v>
      </c>
      <c r="N50" s="258"/>
      <c r="O50" s="258"/>
      <c r="P50" s="258"/>
      <c r="Q50" s="258"/>
      <c r="R50" s="327" t="str">
        <f>VLOOKUP(E51,Matrículas!D4:AK20,14,0)</f>
        <v>1,57</v>
      </c>
      <c r="S50" s="327"/>
      <c r="T50" s="327"/>
      <c r="U50" s="327"/>
      <c r="V50" s="327"/>
      <c r="W50" s="162" t="s">
        <v>7</v>
      </c>
      <c r="X50" s="212" t="str">
        <f>X10</f>
        <v>Força Máxima</v>
      </c>
      <c r="Y50" s="163" t="s">
        <v>11</v>
      </c>
      <c r="Z50" s="136" t="str">
        <f>Descrições!A10</f>
        <v>B</v>
      </c>
      <c r="AA50" s="28"/>
      <c r="AB50" s="65"/>
      <c r="AC50" s="27"/>
      <c r="AD50" s="5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46"/>
      <c r="BL50" s="256" t="s">
        <v>466</v>
      </c>
      <c r="BM50" s="256"/>
      <c r="BN50" s="35">
        <f t="shared" si="39"/>
        <v>200</v>
      </c>
      <c r="BO50" s="47"/>
      <c r="BP50" s="67"/>
      <c r="BQ50" s="71"/>
      <c r="BR50" s="169" t="str">
        <f>H52</f>
        <v>1 X 1 X 1 X 1 X 1 X 1 X 1</v>
      </c>
      <c r="BS50" s="266" t="str">
        <f>IF(VLOOKUP(BR50,Descrições!B126:C135,2,0)=0,"-",VLOOKUP(BR50,Descrições!B126:C135,2,0))</f>
        <v>Alta intensidade, porem coerente com ótimas condições anabólicas.</v>
      </c>
      <c r="BT50" s="266"/>
      <c r="BU50" s="266"/>
      <c r="BV50" s="266"/>
      <c r="BW50" s="266"/>
      <c r="BX50" s="266"/>
      <c r="BY50" s="266"/>
      <c r="BZ50" s="266"/>
      <c r="CA50" s="47"/>
      <c r="CB50" s="6"/>
      <c r="CD50" s="127"/>
      <c r="CE50" s="33" t="s">
        <v>149</v>
      </c>
      <c r="CF50" s="186">
        <f>CN44/CF49</f>
        <v>0</v>
      </c>
      <c r="CG50" s="128"/>
      <c r="CH50" s="193"/>
      <c r="CI50" s="193"/>
      <c r="CJ50" s="193"/>
      <c r="CK50" s="193"/>
      <c r="CL50" s="193"/>
      <c r="CM50" s="193"/>
      <c r="DE50" s="175"/>
      <c r="DF50" s="175"/>
      <c r="DG50" s="175"/>
      <c r="DH50" s="175"/>
      <c r="DI50" s="175"/>
    </row>
    <row r="51" spans="1:118" ht="15" customHeight="1" x14ac:dyDescent="0.25">
      <c r="A51" s="65"/>
      <c r="B51" s="27"/>
      <c r="C51" s="258" t="s">
        <v>252</v>
      </c>
      <c r="D51" s="258"/>
      <c r="E51" s="333" t="str">
        <f>E11</f>
        <v>2015-01</v>
      </c>
      <c r="F51" s="334"/>
      <c r="G51" s="163" t="s">
        <v>269</v>
      </c>
      <c r="H51" s="269" t="str">
        <f>IF(VLOOKUP(E51,Matrículas!D4:AK20,16,0)=0,"-",VLOOKUP(E51,Matrículas!D4:AK20,16,0))</f>
        <v>-</v>
      </c>
      <c r="I51" s="269"/>
      <c r="J51" s="269"/>
      <c r="K51" s="269"/>
      <c r="L51" s="269"/>
      <c r="M51" s="258" t="s">
        <v>262</v>
      </c>
      <c r="N51" s="258"/>
      <c r="O51" s="258"/>
      <c r="P51" s="258"/>
      <c r="Q51" s="258"/>
      <c r="R51" s="269" t="str">
        <f>VLOOKUP(E51,Matrículas!D4:AK20,15,0)</f>
        <v>53</v>
      </c>
      <c r="S51" s="269"/>
      <c r="T51" s="269"/>
      <c r="U51" s="269"/>
      <c r="V51" s="269"/>
      <c r="W51" s="162" t="s">
        <v>1</v>
      </c>
      <c r="X51" s="212" t="str">
        <f>X11</f>
        <v>Misto</v>
      </c>
      <c r="Y51" s="163" t="s">
        <v>27</v>
      </c>
      <c r="Z51" s="161" t="s">
        <v>16</v>
      </c>
      <c r="AA51" s="28"/>
      <c r="AB51" s="65"/>
      <c r="AC51" s="27"/>
      <c r="AD51" s="5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46"/>
      <c r="BL51" s="256" t="s">
        <v>467</v>
      </c>
      <c r="BM51" s="256"/>
      <c r="BN51" s="35">
        <f t="shared" si="39"/>
        <v>120</v>
      </c>
      <c r="BO51" s="47"/>
      <c r="BP51" s="67"/>
      <c r="BQ51" s="71"/>
      <c r="BR51" s="77" t="s">
        <v>233</v>
      </c>
      <c r="BS51" s="77" t="s">
        <v>6</v>
      </c>
      <c r="BT51" s="296" t="s">
        <v>16</v>
      </c>
      <c r="BU51" s="297"/>
      <c r="BV51" s="77" t="s">
        <v>17</v>
      </c>
      <c r="BW51" s="77" t="s">
        <v>18</v>
      </c>
      <c r="BX51" s="77" t="s">
        <v>19</v>
      </c>
      <c r="BY51" s="77" t="s">
        <v>20</v>
      </c>
      <c r="BZ51" s="77" t="s">
        <v>21</v>
      </c>
      <c r="CA51" s="47"/>
      <c r="CB51" s="6"/>
      <c r="CD51" s="129"/>
      <c r="CE51" s="130"/>
      <c r="CF51" s="130"/>
      <c r="CG51" s="131"/>
      <c r="CH51" s="193"/>
      <c r="CI51" s="193"/>
      <c r="CJ51" s="193"/>
      <c r="CK51" s="193"/>
      <c r="CL51" s="193"/>
      <c r="CM51" s="193"/>
      <c r="DE51" s="175"/>
      <c r="DF51" s="175"/>
      <c r="DG51" s="175"/>
      <c r="DH51" s="175"/>
      <c r="DI51" s="175"/>
    </row>
    <row r="52" spans="1:118" ht="15" customHeight="1" x14ac:dyDescent="0.25">
      <c r="A52" s="65"/>
      <c r="B52" s="27"/>
      <c r="C52" s="258" t="s">
        <v>259</v>
      </c>
      <c r="D52" s="258"/>
      <c r="E52" s="152" t="str">
        <f>IF(VLOOKUP(E51,Matrículas!D4:AK20,11,0)=0,"-",VLOOKUP(E51,Matrículas!D4:AK20,11,0))</f>
        <v>2015-01/01</v>
      </c>
      <c r="F52" s="151">
        <f>IF(VLOOKUP(E51,Matrículas!D4:AK20,12,0)=0,"-",VLOOKUP(E51,Matrículas!D4:AK20,12,0))</f>
        <v>2</v>
      </c>
      <c r="G52" s="162" t="s">
        <v>232</v>
      </c>
      <c r="H52" s="280" t="str">
        <f>H12</f>
        <v>1 X 1 X 1 X 1 X 1 X 1 X 1</v>
      </c>
      <c r="I52" s="280"/>
      <c r="J52" s="280"/>
      <c r="K52" s="280"/>
      <c r="L52" s="280"/>
      <c r="M52" s="258" t="s">
        <v>110</v>
      </c>
      <c r="N52" s="258"/>
      <c r="O52" s="258"/>
      <c r="P52" s="258"/>
      <c r="Q52" s="258"/>
      <c r="R52" s="269" t="str">
        <f>IF(VLOOKUP(E51,Matrículas!D4:AK20,4,0)=0,"-",VLOOKUP(E51,Matrículas!D4:AK20,4,0))</f>
        <v>Feminino</v>
      </c>
      <c r="S52" s="269"/>
      <c r="T52" s="269"/>
      <c r="U52" s="269"/>
      <c r="V52" s="269"/>
      <c r="W52" s="162" t="s">
        <v>13</v>
      </c>
      <c r="X52" s="161" t="s">
        <v>159</v>
      </c>
      <c r="Y52" s="163" t="s">
        <v>28</v>
      </c>
      <c r="Z52" s="212" t="str">
        <f>Z12</f>
        <v>37°</v>
      </c>
      <c r="AA52" s="28"/>
      <c r="AB52" s="65"/>
      <c r="AC52" s="27"/>
      <c r="AD52" s="5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46"/>
      <c r="BL52" s="256" t="s">
        <v>468</v>
      </c>
      <c r="BM52" s="256"/>
      <c r="BN52" s="35">
        <f t="shared" si="39"/>
        <v>216</v>
      </c>
      <c r="BO52" s="47"/>
      <c r="BP52" s="67"/>
      <c r="BQ52" s="71"/>
      <c r="BR52" s="78" t="s">
        <v>234</v>
      </c>
      <c r="BS52" s="183" t="str">
        <f>IF(ISBLANK(BS12),"-",BS12)</f>
        <v>A</v>
      </c>
      <c r="BT52" s="337" t="str">
        <f>IF(ISBLANK(BT12),"-",BT12)</f>
        <v>Off</v>
      </c>
      <c r="BU52" s="338"/>
      <c r="BV52" s="183" t="str">
        <f>IF(ISBLANK(BV12),"-",BV12)</f>
        <v>B</v>
      </c>
      <c r="BW52" s="183" t="str">
        <f>IF(ISBLANK(BW12),"-",BW12)</f>
        <v>Off</v>
      </c>
      <c r="BX52" s="183" t="str">
        <f>IF(ISBLANK(BX12),"-",BX12)</f>
        <v>C</v>
      </c>
      <c r="BY52" s="183" t="str">
        <f>IF(ISBLANK(BY12),"-",BY12)</f>
        <v>Off</v>
      </c>
      <c r="BZ52" s="183" t="str">
        <f>IF(ISBLANK(BZ12),"-",BZ12)</f>
        <v>D</v>
      </c>
      <c r="CA52" s="47"/>
      <c r="CB52" s="6"/>
      <c r="DE52" s="175"/>
      <c r="DF52" s="175"/>
      <c r="DG52" s="175"/>
      <c r="DH52" s="175"/>
      <c r="DI52" s="175"/>
    </row>
    <row r="53" spans="1:118" ht="15" customHeight="1" x14ac:dyDescent="0.25">
      <c r="A53" s="65"/>
      <c r="B53" s="27"/>
      <c r="C53" s="320" t="s">
        <v>8</v>
      </c>
      <c r="D53" s="320"/>
      <c r="E53" s="89" t="str">
        <f>IF(VLOOKUP(E51,Matrículas!D4:AK20,23,0)=0,"-",VLOOKUP(E51,Matrículas!D4:AK20,23,0))</f>
        <v>2015-01/01/B</v>
      </c>
      <c r="F53" s="90">
        <f>IF(VLOOKUP(E51,Matrículas!D4:AK20,24,0)=0,"-",VLOOKUP(E51,Matrículas!D4:AK20,24,0))</f>
        <v>2</v>
      </c>
      <c r="G53" s="162" t="s">
        <v>113</v>
      </c>
      <c r="H53" s="280" t="str">
        <f>H13</f>
        <v>Intermediario</v>
      </c>
      <c r="I53" s="280"/>
      <c r="J53" s="280"/>
      <c r="K53" s="280"/>
      <c r="L53" s="280"/>
      <c r="M53" s="320" t="s">
        <v>14</v>
      </c>
      <c r="N53" s="320"/>
      <c r="O53" s="320"/>
      <c r="P53" s="320"/>
      <c r="Q53" s="320"/>
      <c r="R53" s="259">
        <f>(R51)/(R50^2)</f>
        <v>21.501886486267189</v>
      </c>
      <c r="S53" s="260"/>
      <c r="T53" s="328" t="str">
        <f>IF(R53&lt;Descrições!B117,Descrições!C117,IF(Planilha!R13&lt;Descrições!B118,Descrições!C118,IF(Planilha!R13&lt;Descrições!B119,Descrições!C119,IF(Planilha!R13&lt;Descrições!B120,Descrições!C120,IF(Planilha!R13&lt;Descrições!B121,Descrições!C121,IF(Planilha!R13&lt;Descrições!B122,Descrições!C122,IF(Planilha!R13&lt;Descrições!B123,Descrições!C123,IF(Planilha!R13&gt;Descrições!B124,Descrições!C124))))))))</f>
        <v>Saudável</v>
      </c>
      <c r="U53" s="329"/>
      <c r="V53" s="330"/>
      <c r="W53" s="162" t="s">
        <v>185</v>
      </c>
      <c r="X53" s="135" t="e">
        <f>(Z70-W71)*100/W71</f>
        <v>#DIV/0!</v>
      </c>
      <c r="Y53" s="163" t="s">
        <v>12</v>
      </c>
      <c r="Z53" s="171" t="str">
        <f>IF(Z13=0,"-",Z13)</f>
        <v>20/08/07 - 20/09/07</v>
      </c>
      <c r="AA53" s="28"/>
      <c r="AB53" s="65"/>
      <c r="AC53" s="27"/>
      <c r="AD53" s="5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46"/>
      <c r="BL53" s="256" t="s">
        <v>469</v>
      </c>
      <c r="BM53" s="256"/>
      <c r="BN53" s="35">
        <f t="shared" si="39"/>
        <v>220</v>
      </c>
      <c r="BO53" s="47"/>
      <c r="BP53" s="67"/>
      <c r="BQ53" s="71"/>
      <c r="BR53" s="78" t="s">
        <v>235</v>
      </c>
      <c r="BS53" s="183" t="str">
        <f t="shared" ref="BS53:BT55" si="40">IF(ISBLANK(BS13),"-",BS13)</f>
        <v>Off</v>
      </c>
      <c r="BT53" s="337" t="str">
        <f t="shared" si="40"/>
        <v>A</v>
      </c>
      <c r="BU53" s="338"/>
      <c r="BV53" s="183" t="str">
        <f t="shared" ref="BV53:BZ55" si="41">IF(ISBLANK(BV13),"-",BV13)</f>
        <v>Off</v>
      </c>
      <c r="BW53" s="183" t="str">
        <f t="shared" si="41"/>
        <v>B</v>
      </c>
      <c r="BX53" s="183" t="str">
        <f t="shared" si="41"/>
        <v>Off</v>
      </c>
      <c r="BY53" s="183" t="str">
        <f t="shared" si="41"/>
        <v>C</v>
      </c>
      <c r="BZ53" s="183" t="str">
        <f t="shared" si="41"/>
        <v>Off</v>
      </c>
      <c r="CA53" s="47"/>
      <c r="CB53" s="6"/>
      <c r="DE53" s="175"/>
      <c r="DF53" s="175"/>
      <c r="DG53" s="175"/>
      <c r="DH53" s="175"/>
      <c r="DI53" s="175"/>
    </row>
    <row r="54" spans="1:118" ht="15" customHeight="1" x14ac:dyDescent="0.25">
      <c r="A54" s="65"/>
      <c r="B54" s="27"/>
      <c r="C54" s="159" t="s">
        <v>15</v>
      </c>
      <c r="D54" s="159" t="s">
        <v>104</v>
      </c>
      <c r="E54" s="290" t="s">
        <v>105</v>
      </c>
      <c r="F54" s="291"/>
      <c r="G54" s="159" t="s">
        <v>2</v>
      </c>
      <c r="H54" s="277" t="s">
        <v>29</v>
      </c>
      <c r="I54" s="277"/>
      <c r="J54" s="277"/>
      <c r="K54" s="277"/>
      <c r="L54" s="277"/>
      <c r="M54" s="277" t="s">
        <v>3</v>
      </c>
      <c r="N54" s="277"/>
      <c r="O54" s="277"/>
      <c r="P54" s="277"/>
      <c r="Q54" s="277"/>
      <c r="R54" s="277" t="s">
        <v>103</v>
      </c>
      <c r="S54" s="277"/>
      <c r="T54" s="277"/>
      <c r="U54" s="277"/>
      <c r="V54" s="277"/>
      <c r="W54" s="159" t="s">
        <v>4</v>
      </c>
      <c r="X54" s="159" t="s">
        <v>109</v>
      </c>
      <c r="Y54" s="159" t="s">
        <v>30</v>
      </c>
      <c r="Z54" s="159" t="s">
        <v>5</v>
      </c>
      <c r="AA54" s="28"/>
      <c r="AB54" s="65"/>
      <c r="AC54" s="27"/>
      <c r="AD54" s="5"/>
      <c r="AE54" s="164" t="s">
        <v>130</v>
      </c>
      <c r="AF54" s="57"/>
      <c r="AG54" s="261" t="s">
        <v>128</v>
      </c>
      <c r="AH54" s="261"/>
      <c r="AI54" s="261"/>
      <c r="AJ54" s="261"/>
      <c r="AK54" s="261"/>
      <c r="AL54" s="164" t="s">
        <v>129</v>
      </c>
      <c r="AM54" s="164"/>
      <c r="AN54" s="164" t="s">
        <v>132</v>
      </c>
      <c r="AO54" s="57"/>
      <c r="AP54" s="164" t="s">
        <v>125</v>
      </c>
      <c r="AQ54" s="57"/>
      <c r="AR54" s="164" t="s">
        <v>133</v>
      </c>
      <c r="AS54" s="57"/>
      <c r="AT54" s="59" t="s">
        <v>131</v>
      </c>
      <c r="AU54" s="164"/>
      <c r="AV54" s="164" t="s">
        <v>126</v>
      </c>
      <c r="AW54" s="164"/>
      <c r="AX54" s="164" t="s">
        <v>127</v>
      </c>
      <c r="AY54" s="57"/>
      <c r="AZ54" s="164" t="s">
        <v>138</v>
      </c>
      <c r="BA54" s="57"/>
      <c r="BB54" s="164" t="s">
        <v>134</v>
      </c>
      <c r="BC54" s="57"/>
      <c r="BD54" s="164" t="s">
        <v>135</v>
      </c>
      <c r="BE54" s="57"/>
      <c r="BF54" s="164" t="s">
        <v>136</v>
      </c>
      <c r="BG54" s="57"/>
      <c r="BH54" s="164" t="s">
        <v>137</v>
      </c>
      <c r="BI54" s="164"/>
      <c r="BJ54" s="164"/>
      <c r="BK54" s="48"/>
      <c r="BL54" s="256" t="s">
        <v>470</v>
      </c>
      <c r="BM54" s="256"/>
      <c r="BN54" s="35">
        <f t="shared" si="39"/>
        <v>200</v>
      </c>
      <c r="BO54" s="47"/>
      <c r="BP54" s="67"/>
      <c r="BQ54" s="71"/>
      <c r="BR54" s="78" t="s">
        <v>236</v>
      </c>
      <c r="BS54" s="183" t="str">
        <f t="shared" si="40"/>
        <v>-</v>
      </c>
      <c r="BT54" s="337" t="str">
        <f t="shared" si="40"/>
        <v>-</v>
      </c>
      <c r="BU54" s="338"/>
      <c r="BV54" s="183" t="str">
        <f t="shared" si="41"/>
        <v>-</v>
      </c>
      <c r="BW54" s="183" t="str">
        <f t="shared" si="41"/>
        <v>-</v>
      </c>
      <c r="BX54" s="183" t="str">
        <f t="shared" si="41"/>
        <v>-</v>
      </c>
      <c r="BY54" s="183" t="str">
        <f t="shared" si="41"/>
        <v>-</v>
      </c>
      <c r="BZ54" s="183" t="str">
        <f t="shared" si="41"/>
        <v>-</v>
      </c>
      <c r="CA54" s="47"/>
      <c r="CB54" s="6"/>
      <c r="DE54" s="175"/>
      <c r="DF54" s="175"/>
      <c r="DG54" s="175"/>
      <c r="DH54" s="175"/>
      <c r="DI54" s="175"/>
    </row>
    <row r="55" spans="1:118" ht="15" customHeight="1" x14ac:dyDescent="0.25">
      <c r="A55" s="65"/>
      <c r="B55" s="27"/>
      <c r="C55" s="29">
        <v>1</v>
      </c>
      <c r="D55" s="160" t="s">
        <v>46</v>
      </c>
      <c r="E55" s="283" t="s">
        <v>405</v>
      </c>
      <c r="F55" s="284"/>
      <c r="G55" s="139"/>
      <c r="H55" s="140">
        <v>13</v>
      </c>
      <c r="I55" s="140">
        <v>12</v>
      </c>
      <c r="J55" s="140"/>
      <c r="K55" s="140"/>
      <c r="L55" s="140"/>
      <c r="M55" s="209">
        <v>15</v>
      </c>
      <c r="N55" s="209">
        <v>20</v>
      </c>
      <c r="O55" s="209"/>
      <c r="P55" s="209"/>
      <c r="Q55" s="209"/>
      <c r="R55" s="141">
        <v>1</v>
      </c>
      <c r="S55" s="141"/>
      <c r="T55" s="141"/>
      <c r="U55" s="141"/>
      <c r="V55" s="141"/>
      <c r="W55" s="142">
        <f t="shared" ref="W55:W66" si="42">IF(G55="SIM",AE55*2,AE55)</f>
        <v>435</v>
      </c>
      <c r="X55" s="210">
        <f>IF(AX55&lt;Descrições!G22,"Não Alcançada",AV55)</f>
        <v>0.37735849056603776</v>
      </c>
      <c r="Y55" s="143">
        <v>60</v>
      </c>
      <c r="Z55" s="143">
        <v>2020</v>
      </c>
      <c r="AA55" s="28"/>
      <c r="AB55" s="65"/>
      <c r="AC55" s="27"/>
      <c r="AD55" s="5"/>
      <c r="AE55" s="43">
        <f t="shared" ref="AE55:AE66" si="43">H55*M55+I55*N55+J55*O55+K55*P55+L55*Q55</f>
        <v>435</v>
      </c>
      <c r="AF55" s="43"/>
      <c r="AG55" s="43" t="str">
        <f t="shared" ref="AG55:AG66" si="44">IF(ISNUMBER(H55),"1",0)</f>
        <v>1</v>
      </c>
      <c r="AH55" s="43" t="str">
        <f t="shared" ref="AH55:AH66" si="45">IF(ISNUMBER(I55),"1",0)</f>
        <v>1</v>
      </c>
      <c r="AI55" s="43">
        <f t="shared" ref="AI55:AI66" si="46">IF(ISNUMBER(J55),"1",0)</f>
        <v>0</v>
      </c>
      <c r="AJ55" s="43">
        <f t="shared" ref="AJ55:AJ66" si="47">IF(ISNUMBER(K55),"1",0)</f>
        <v>0</v>
      </c>
      <c r="AK55" s="43">
        <f t="shared" ref="AK55:AK66" si="48">IF(ISNUMBER(L55),"1",0)</f>
        <v>0</v>
      </c>
      <c r="AL55" s="43">
        <f t="shared" ref="AL55:AL66" si="49">AG55+AH55+AI55+AJ55+AK55</f>
        <v>2</v>
      </c>
      <c r="AM55" s="57"/>
      <c r="AN55" s="43">
        <f t="shared" ref="AN55:AN66" si="50">AN68</f>
        <v>25</v>
      </c>
      <c r="AO55" s="57"/>
      <c r="AP55" s="43">
        <f>IF(ISBLANK(Z55),0,VLOOKUP(Z55,Descrições!M1:N51,2,0))</f>
        <v>4</v>
      </c>
      <c r="AQ55" s="57"/>
      <c r="AR55" s="43">
        <f t="shared" ref="AR55:AR66" si="51">Y55</f>
        <v>60</v>
      </c>
      <c r="AS55" s="57"/>
      <c r="AT55" s="43" t="str">
        <f t="shared" ref="AT55:AT66" si="52">IF(ISTEXT(E55),"1",0)</f>
        <v>1</v>
      </c>
      <c r="AU55" s="43"/>
      <c r="AV55" s="43">
        <f>MAX(M55:Q55)/R51</f>
        <v>0.37735849056603776</v>
      </c>
      <c r="AW55" s="43"/>
      <c r="AX55" s="60">
        <f t="shared" ref="AX55:AX66" si="53">MAX(R55:V55)</f>
        <v>1</v>
      </c>
      <c r="AY55" s="57"/>
      <c r="AZ55" s="61">
        <f t="shared" ref="AZ55:AZ66" si="54">IF(G55="SIM",(AN55*AP55)*2,AN55*AP55)</f>
        <v>100</v>
      </c>
      <c r="BA55" s="57"/>
      <c r="BB55" s="61">
        <f t="shared" ref="BB55:BB66" si="55">AL55*AR55</f>
        <v>120</v>
      </c>
      <c r="BC55" s="57"/>
      <c r="BD55" s="41">
        <f t="shared" ref="BD55:BD66" si="56">AZ55+BB55</f>
        <v>220</v>
      </c>
      <c r="BE55" s="57"/>
      <c r="BF55" s="61">
        <f>IF(ISTEXT(E67),"0",E67)</f>
        <v>0</v>
      </c>
      <c r="BG55" s="57"/>
      <c r="BH55" s="164">
        <f>BD55+BD56+BD57+BD58+BD59+BD60+BD61+BD62+BD63+BD64+BD65+BD66+BF58</f>
        <v>1768</v>
      </c>
      <c r="BI55" s="164"/>
      <c r="BJ55" s="57">
        <f>SUM(BN48:BN59)</f>
        <v>1768</v>
      </c>
      <c r="BK55" s="48"/>
      <c r="BL55" s="256" t="s">
        <v>471</v>
      </c>
      <c r="BM55" s="256"/>
      <c r="BN55" s="35">
        <f t="shared" si="39"/>
        <v>280</v>
      </c>
      <c r="BO55" s="47"/>
      <c r="BP55" s="67"/>
      <c r="BQ55" s="71"/>
      <c r="BR55" s="78" t="s">
        <v>11</v>
      </c>
      <c r="BS55" s="77" t="str">
        <f t="shared" si="40"/>
        <v>A</v>
      </c>
      <c r="BT55" s="296" t="str">
        <f t="shared" si="40"/>
        <v>B</v>
      </c>
      <c r="BU55" s="297"/>
      <c r="BV55" s="77" t="str">
        <f t="shared" si="41"/>
        <v>C</v>
      </c>
      <c r="BW55" s="77" t="str">
        <f t="shared" si="41"/>
        <v>D</v>
      </c>
      <c r="BX55" s="77" t="str">
        <f t="shared" si="41"/>
        <v>-</v>
      </c>
      <c r="BY55" s="77" t="str">
        <f t="shared" si="41"/>
        <v>-</v>
      </c>
      <c r="BZ55" s="77" t="str">
        <f t="shared" si="41"/>
        <v>-</v>
      </c>
      <c r="CA55" s="47"/>
      <c r="CB55" s="6"/>
      <c r="CO55" s="55" t="str">
        <f>BS55</f>
        <v>A</v>
      </c>
      <c r="CP55" s="55" t="str">
        <f>BT55</f>
        <v>B</v>
      </c>
      <c r="CQ55" s="55" t="str">
        <f>BV55</f>
        <v>C</v>
      </c>
      <c r="CR55" s="55" t="str">
        <f>BW55</f>
        <v>D</v>
      </c>
      <c r="CS55" s="55" t="str">
        <f>BX55</f>
        <v>-</v>
      </c>
      <c r="CT55" s="55" t="str">
        <f>BY55</f>
        <v>-</v>
      </c>
      <c r="CU55" s="55" t="str">
        <f>BZ55</f>
        <v>-</v>
      </c>
      <c r="DE55" s="175">
        <f t="shared" ref="DE55:DE66" si="57">IF(ISBLANK(H55),"0",(H55*AP55)+Y55)</f>
        <v>112</v>
      </c>
      <c r="DF55" s="175">
        <f t="shared" ref="DF55:DF66" si="58">IF(ISBLANK(I55),"0",(I55*AP55)+Y55)</f>
        <v>108</v>
      </c>
      <c r="DG55" s="175" t="str">
        <f t="shared" ref="DG55:DG66" si="59">IF(ISBLANK(J55),"0",(J55*AP55)+Y55)</f>
        <v>0</v>
      </c>
      <c r="DH55" s="175" t="str">
        <f t="shared" ref="DH55:DH66" si="60">IF(ISBLANK(K55),"0",(K55*AP55)+Y55)</f>
        <v>0</v>
      </c>
      <c r="DI55" s="175" t="str">
        <f t="shared" ref="DI55:DI66" si="61">IF(ISBLANK(L55),"0",(L55*AP55)+Y55)</f>
        <v>0</v>
      </c>
      <c r="DK55">
        <f>DE55+DF55+DG55+DH55+DI55</f>
        <v>220</v>
      </c>
      <c r="DM55">
        <f>IF(SUM(DK55:DK66)=DN55,SUM(DK55:DK66),"Erro na Programação")</f>
        <v>1768</v>
      </c>
      <c r="DN55" s="194">
        <f>BJ55</f>
        <v>1768</v>
      </c>
    </row>
    <row r="56" spans="1:118" ht="15" customHeight="1" x14ac:dyDescent="0.25">
      <c r="A56" s="65"/>
      <c r="B56" s="27"/>
      <c r="C56" s="29">
        <v>2</v>
      </c>
      <c r="D56" s="160" t="s">
        <v>46</v>
      </c>
      <c r="E56" s="283" t="s">
        <v>402</v>
      </c>
      <c r="F56" s="284"/>
      <c r="G56" s="139"/>
      <c r="H56" s="140">
        <v>12</v>
      </c>
      <c r="I56" s="140">
        <v>10</v>
      </c>
      <c r="J56" s="140"/>
      <c r="K56" s="140"/>
      <c r="L56" s="140"/>
      <c r="M56" s="209">
        <v>30</v>
      </c>
      <c r="N56" s="209">
        <v>40</v>
      </c>
      <c r="O56" s="209"/>
      <c r="P56" s="209"/>
      <c r="Q56" s="209"/>
      <c r="R56" s="141">
        <v>1</v>
      </c>
      <c r="S56" s="141"/>
      <c r="T56" s="141"/>
      <c r="U56" s="141"/>
      <c r="V56" s="141"/>
      <c r="W56" s="142">
        <f t="shared" si="42"/>
        <v>760</v>
      </c>
      <c r="X56" s="210">
        <f>IF(AX56&lt;Descrições!G22,"Não Alcançada",AV56)</f>
        <v>0.75471698113207553</v>
      </c>
      <c r="Y56" s="143">
        <v>60</v>
      </c>
      <c r="Z56" s="143">
        <v>2020</v>
      </c>
      <c r="AA56" s="28"/>
      <c r="AB56" s="65"/>
      <c r="AC56" s="27"/>
      <c r="AD56" s="5"/>
      <c r="AE56" s="43">
        <f t="shared" si="43"/>
        <v>760</v>
      </c>
      <c r="AF56" s="43"/>
      <c r="AG56" s="43" t="str">
        <f t="shared" si="44"/>
        <v>1</v>
      </c>
      <c r="AH56" s="43" t="str">
        <f t="shared" si="45"/>
        <v>1</v>
      </c>
      <c r="AI56" s="43">
        <f t="shared" si="46"/>
        <v>0</v>
      </c>
      <c r="AJ56" s="43">
        <f t="shared" si="47"/>
        <v>0</v>
      </c>
      <c r="AK56" s="43">
        <f t="shared" si="48"/>
        <v>0</v>
      </c>
      <c r="AL56" s="43">
        <f t="shared" si="49"/>
        <v>2</v>
      </c>
      <c r="AM56" s="57"/>
      <c r="AN56" s="43">
        <f t="shared" si="50"/>
        <v>22</v>
      </c>
      <c r="AO56" s="57"/>
      <c r="AP56" s="43">
        <f>IF(ISBLANK(Z56),0,VLOOKUP(Z56,Descrições!M1:N51,2,0))</f>
        <v>4</v>
      </c>
      <c r="AQ56" s="57"/>
      <c r="AR56" s="43">
        <f t="shared" si="51"/>
        <v>60</v>
      </c>
      <c r="AS56" s="57"/>
      <c r="AT56" s="43" t="str">
        <f t="shared" si="52"/>
        <v>1</v>
      </c>
      <c r="AU56" s="43"/>
      <c r="AV56" s="43">
        <f>MAX(M56:Q56)/R51</f>
        <v>0.75471698113207553</v>
      </c>
      <c r="AW56" s="43"/>
      <c r="AX56" s="60">
        <f t="shared" si="53"/>
        <v>1</v>
      </c>
      <c r="AY56" s="57"/>
      <c r="AZ56" s="61">
        <f t="shared" si="54"/>
        <v>88</v>
      </c>
      <c r="BA56" s="57"/>
      <c r="BB56" s="61">
        <f t="shared" si="55"/>
        <v>120</v>
      </c>
      <c r="BC56" s="57"/>
      <c r="BD56" s="41">
        <f t="shared" si="56"/>
        <v>208</v>
      </c>
      <c r="BE56" s="57"/>
      <c r="BF56" s="61">
        <f>IF(ISTEXT(E68),"0",E68)</f>
        <v>0</v>
      </c>
      <c r="BG56" s="57"/>
      <c r="BH56" s="57"/>
      <c r="BI56" s="57"/>
      <c r="BJ56" s="57">
        <f>SUM(BN64:BN66)</f>
        <v>0</v>
      </c>
      <c r="BK56" s="46"/>
      <c r="BL56" s="256" t="s">
        <v>472</v>
      </c>
      <c r="BM56" s="256"/>
      <c r="BN56" s="35">
        <f t="shared" si="39"/>
        <v>104</v>
      </c>
      <c r="BO56" s="47"/>
      <c r="BP56" s="67"/>
      <c r="BQ56" s="71"/>
      <c r="BR56" s="78" t="s">
        <v>238</v>
      </c>
      <c r="BS56" s="213" t="str">
        <f>IF(ISBLANK(Planilha!D15),"-",Planilha!D15)</f>
        <v>Coxa (Ant)</v>
      </c>
      <c r="BT56" s="335" t="str">
        <f t="shared" ref="BT56:BT67" si="62">IF(ISBLANK(D55),"-",D55)</f>
        <v>Peito</v>
      </c>
      <c r="BU56" s="336"/>
      <c r="BV56" s="213" t="str">
        <f>IF(ISBLANK(Planilha!D95),"-",Planilha!D95)</f>
        <v>Coxa (Ant)</v>
      </c>
      <c r="BW56" s="213" t="str">
        <f>IF(ISBLANK(Planilha!D135),"-",Planilha!D135)</f>
        <v>Costa</v>
      </c>
      <c r="BX56" s="213" t="str">
        <f>IF(ISBLANK(Planilha!D175),"-",Planilha!D175)</f>
        <v>-</v>
      </c>
      <c r="BY56" s="213" t="str">
        <f>IF(ISBLANK(Planilha!D215),"-",Planilha!D215)</f>
        <v>-</v>
      </c>
      <c r="BZ56" s="213" t="str">
        <f>IF(ISBLANK(Planilha!D255),"-",Planilha!D255)</f>
        <v>-</v>
      </c>
      <c r="CA56" s="47"/>
      <c r="CB56" s="6"/>
      <c r="CO56" s="53" t="str">
        <f t="shared" ref="CO56:CO67" si="63">CW56</f>
        <v>1</v>
      </c>
      <c r="CP56" s="53" t="str">
        <f t="shared" ref="CP56:CP67" si="64">CX56</f>
        <v>1</v>
      </c>
      <c r="CQ56" s="53" t="str">
        <f t="shared" ref="CQ56:CQ67" si="65">CY56</f>
        <v>1</v>
      </c>
      <c r="CR56" s="53" t="str">
        <f t="shared" ref="CR56:CR67" si="66">CZ56</f>
        <v>1</v>
      </c>
      <c r="CS56" s="53" t="str">
        <f t="shared" ref="CS56:CS67" si="67">DA56</f>
        <v>0</v>
      </c>
      <c r="CT56" s="53" t="str">
        <f t="shared" ref="CT56:CT67" si="68">DB56</f>
        <v>0</v>
      </c>
      <c r="CU56" s="53" t="str">
        <f t="shared" ref="CU56:CU67" si="69">DC56</f>
        <v>0</v>
      </c>
      <c r="CW56" s="167" t="str">
        <f t="shared" ref="CW56:CW67" si="70">IF(BS56="-","0","1")</f>
        <v>1</v>
      </c>
      <c r="CX56" s="181" t="str">
        <f t="shared" ref="CX56:CX68" si="71">IF(BT56="-","0","1")</f>
        <v>1</v>
      </c>
      <c r="CY56" s="181" t="str">
        <f t="shared" ref="CY56:CY67" si="72">IF(BV56="-","0","1")</f>
        <v>1</v>
      </c>
      <c r="CZ56" s="181" t="str">
        <f t="shared" ref="CZ56:CZ67" si="73">IF(BW56="-","0","1")</f>
        <v>1</v>
      </c>
      <c r="DA56" s="181" t="str">
        <f t="shared" ref="DA56:DA67" si="74">IF(BX56="-","0","1")</f>
        <v>0</v>
      </c>
      <c r="DB56" s="181" t="str">
        <f t="shared" ref="DB56:DB67" si="75">IF(BY56="-","0","1")</f>
        <v>0</v>
      </c>
      <c r="DC56" s="181" t="str">
        <f t="shared" ref="DC56:DC67" si="76">IF(BZ56="-","0","1")</f>
        <v>0</v>
      </c>
      <c r="DE56" s="175">
        <f t="shared" si="57"/>
        <v>108</v>
      </c>
      <c r="DF56" s="175">
        <f t="shared" si="58"/>
        <v>100</v>
      </c>
      <c r="DG56" s="175" t="str">
        <f t="shared" si="59"/>
        <v>0</v>
      </c>
      <c r="DH56" s="175" t="str">
        <f t="shared" si="60"/>
        <v>0</v>
      </c>
      <c r="DI56" s="175" t="str">
        <f t="shared" si="61"/>
        <v>0</v>
      </c>
      <c r="DK56">
        <f t="shared" ref="DK56:DK66" si="77">DE56+DF56+DG56+DH56+DI56</f>
        <v>208</v>
      </c>
      <c r="DM56" s="185">
        <f>DM55/60</f>
        <v>29.466666666666665</v>
      </c>
    </row>
    <row r="57" spans="1:118" x14ac:dyDescent="0.25">
      <c r="A57" s="65"/>
      <c r="B57" s="27"/>
      <c r="C57" s="29">
        <v>3</v>
      </c>
      <c r="D57" s="160" t="s">
        <v>46</v>
      </c>
      <c r="E57" s="283" t="s">
        <v>392</v>
      </c>
      <c r="F57" s="284"/>
      <c r="G57" s="139"/>
      <c r="H57" s="140">
        <v>12</v>
      </c>
      <c r="I57" s="140">
        <v>8</v>
      </c>
      <c r="J57" s="140"/>
      <c r="K57" s="140"/>
      <c r="L57" s="140"/>
      <c r="M57" s="209">
        <v>40</v>
      </c>
      <c r="N57" s="209">
        <v>60</v>
      </c>
      <c r="O57" s="209"/>
      <c r="P57" s="209"/>
      <c r="Q57" s="209"/>
      <c r="R57" s="141">
        <v>1</v>
      </c>
      <c r="S57" s="141"/>
      <c r="T57" s="141"/>
      <c r="U57" s="141"/>
      <c r="V57" s="141"/>
      <c r="W57" s="142">
        <f t="shared" si="42"/>
        <v>960</v>
      </c>
      <c r="X57" s="210">
        <f>IF(AX57&lt;Descrições!G22,"Não Alcançada",AV57)</f>
        <v>1.1320754716981132</v>
      </c>
      <c r="Y57" s="143">
        <v>60</v>
      </c>
      <c r="Z57" s="143">
        <v>2020</v>
      </c>
      <c r="AA57" s="28"/>
      <c r="AB57" s="65"/>
      <c r="AC57" s="27"/>
      <c r="AD57" s="5"/>
      <c r="AE57" s="43">
        <f t="shared" si="43"/>
        <v>960</v>
      </c>
      <c r="AF57" s="43"/>
      <c r="AG57" s="43" t="str">
        <f t="shared" si="44"/>
        <v>1</v>
      </c>
      <c r="AH57" s="43" t="str">
        <f t="shared" si="45"/>
        <v>1</v>
      </c>
      <c r="AI57" s="43">
        <f t="shared" si="46"/>
        <v>0</v>
      </c>
      <c r="AJ57" s="43">
        <f t="shared" si="47"/>
        <v>0</v>
      </c>
      <c r="AK57" s="43">
        <f t="shared" si="48"/>
        <v>0</v>
      </c>
      <c r="AL57" s="43">
        <f t="shared" si="49"/>
        <v>2</v>
      </c>
      <c r="AM57" s="57"/>
      <c r="AN57" s="43">
        <f t="shared" si="50"/>
        <v>20</v>
      </c>
      <c r="AO57" s="57"/>
      <c r="AP57" s="43">
        <f>IF(ISBLANK(Z57),0,VLOOKUP(Z57,Descrições!M1:N51,2,0))</f>
        <v>4</v>
      </c>
      <c r="AQ57" s="57"/>
      <c r="AR57" s="43">
        <f t="shared" si="51"/>
        <v>60</v>
      </c>
      <c r="AS57" s="57"/>
      <c r="AT57" s="43" t="str">
        <f t="shared" si="52"/>
        <v>1</v>
      </c>
      <c r="AU57" s="43"/>
      <c r="AV57" s="43">
        <f>MAX(M57:Q57)/R51</f>
        <v>1.1320754716981132</v>
      </c>
      <c r="AW57" s="43"/>
      <c r="AX57" s="60">
        <f t="shared" si="53"/>
        <v>1</v>
      </c>
      <c r="AY57" s="57"/>
      <c r="AZ57" s="61">
        <f t="shared" si="54"/>
        <v>80</v>
      </c>
      <c r="BA57" s="57"/>
      <c r="BB57" s="61">
        <f t="shared" si="55"/>
        <v>120</v>
      </c>
      <c r="BC57" s="57"/>
      <c r="BD57" s="41">
        <f t="shared" si="56"/>
        <v>200</v>
      </c>
      <c r="BE57" s="57"/>
      <c r="BF57" s="61">
        <f>IF(ISTEXT(E69),"0",E69)</f>
        <v>0</v>
      </c>
      <c r="BG57" s="57"/>
      <c r="BH57" s="57"/>
      <c r="BI57" s="57"/>
      <c r="BJ57" s="57"/>
      <c r="BK57" s="46"/>
      <c r="BL57" s="256" t="s">
        <v>473</v>
      </c>
      <c r="BM57" s="256"/>
      <c r="BN57" s="35">
        <f t="shared" si="39"/>
        <v>0</v>
      </c>
      <c r="BO57" s="47"/>
      <c r="BP57" s="67"/>
      <c r="BQ57" s="71"/>
      <c r="BR57" s="78" t="s">
        <v>238</v>
      </c>
      <c r="BS57" s="213" t="str">
        <f>IF(ISBLANK(Planilha!D16),"-",Planilha!D16)</f>
        <v>Coxa (Ant)</v>
      </c>
      <c r="BT57" s="335" t="str">
        <f t="shared" si="62"/>
        <v>Peito</v>
      </c>
      <c r="BU57" s="336"/>
      <c r="BV57" s="213" t="str">
        <f>IF(ISBLANK(Planilha!D96),"-",Planilha!D96)</f>
        <v>Coxa (Ant)</v>
      </c>
      <c r="BW57" s="213" t="str">
        <f>IF(ISBLANK(Planilha!D136),"-",Planilha!D136)</f>
        <v>Costa</v>
      </c>
      <c r="BX57" s="213" t="str">
        <f>IF(ISBLANK(Planilha!D176),"-",Planilha!D176)</f>
        <v>-</v>
      </c>
      <c r="BY57" s="213" t="str">
        <f>IF(ISBLANK(Planilha!D216),"-",Planilha!D216)</f>
        <v>-</v>
      </c>
      <c r="BZ57" s="213" t="str">
        <f>IF(ISBLANK(Planilha!D256),"-",Planilha!D256)</f>
        <v>-</v>
      </c>
      <c r="CA57" s="47"/>
      <c r="CB57" s="6"/>
      <c r="CO57" s="53" t="str">
        <f t="shared" si="63"/>
        <v>1</v>
      </c>
      <c r="CP57" s="53" t="str">
        <f t="shared" si="64"/>
        <v>1</v>
      </c>
      <c r="CQ57" s="53" t="str">
        <f t="shared" si="65"/>
        <v>1</v>
      </c>
      <c r="CR57" s="53" t="str">
        <f t="shared" si="66"/>
        <v>1</v>
      </c>
      <c r="CS57" s="53" t="str">
        <f t="shared" si="67"/>
        <v>0</v>
      </c>
      <c r="CT57" s="53" t="str">
        <f t="shared" si="68"/>
        <v>0</v>
      </c>
      <c r="CU57" s="53" t="str">
        <f t="shared" si="69"/>
        <v>0</v>
      </c>
      <c r="CW57" s="167" t="str">
        <f t="shared" si="70"/>
        <v>1</v>
      </c>
      <c r="CX57" s="181" t="str">
        <f t="shared" si="71"/>
        <v>1</v>
      </c>
      <c r="CY57" s="181" t="str">
        <f t="shared" si="72"/>
        <v>1</v>
      </c>
      <c r="CZ57" s="181" t="str">
        <f t="shared" si="73"/>
        <v>1</v>
      </c>
      <c r="DA57" s="181" t="str">
        <f t="shared" si="74"/>
        <v>0</v>
      </c>
      <c r="DB57" s="181" t="str">
        <f t="shared" si="75"/>
        <v>0</v>
      </c>
      <c r="DC57" s="181" t="str">
        <f t="shared" si="76"/>
        <v>0</v>
      </c>
      <c r="DE57" s="175">
        <f t="shared" si="57"/>
        <v>108</v>
      </c>
      <c r="DF57" s="175">
        <f t="shared" si="58"/>
        <v>92</v>
      </c>
      <c r="DG57" s="175" t="str">
        <f t="shared" si="59"/>
        <v>0</v>
      </c>
      <c r="DH57" s="175" t="str">
        <f t="shared" si="60"/>
        <v>0</v>
      </c>
      <c r="DI57" s="175" t="str">
        <f t="shared" si="61"/>
        <v>0</v>
      </c>
      <c r="DK57">
        <f t="shared" si="77"/>
        <v>200</v>
      </c>
    </row>
    <row r="58" spans="1:118" x14ac:dyDescent="0.25">
      <c r="A58" s="65"/>
      <c r="B58" s="27"/>
      <c r="C58" s="29">
        <v>4</v>
      </c>
      <c r="D58" s="160" t="s">
        <v>46</v>
      </c>
      <c r="E58" s="283" t="s">
        <v>413</v>
      </c>
      <c r="F58" s="284"/>
      <c r="G58" s="139"/>
      <c r="H58" s="140">
        <v>15</v>
      </c>
      <c r="I58" s="140"/>
      <c r="J58" s="140"/>
      <c r="K58" s="140"/>
      <c r="L58" s="140"/>
      <c r="M58" s="209">
        <v>30</v>
      </c>
      <c r="N58" s="209"/>
      <c r="O58" s="209"/>
      <c r="P58" s="209"/>
      <c r="Q58" s="209"/>
      <c r="R58" s="141">
        <v>1</v>
      </c>
      <c r="S58" s="141"/>
      <c r="T58" s="141"/>
      <c r="U58" s="141"/>
      <c r="V58" s="141"/>
      <c r="W58" s="142">
        <f t="shared" si="42"/>
        <v>450</v>
      </c>
      <c r="X58" s="210">
        <f>IF(AX58&lt;Descrições!G22,"Não Alcançada",AV58)</f>
        <v>0.56603773584905659</v>
      </c>
      <c r="Y58" s="143">
        <v>60</v>
      </c>
      <c r="Z58" s="143">
        <v>2020</v>
      </c>
      <c r="AA58" s="28"/>
      <c r="AB58" s="65"/>
      <c r="AC58" s="27"/>
      <c r="AD58" s="5"/>
      <c r="AE58" s="43">
        <f t="shared" si="43"/>
        <v>450</v>
      </c>
      <c r="AF58" s="43"/>
      <c r="AG58" s="43" t="str">
        <f t="shared" si="44"/>
        <v>1</v>
      </c>
      <c r="AH58" s="43">
        <f t="shared" si="45"/>
        <v>0</v>
      </c>
      <c r="AI58" s="43">
        <f t="shared" si="46"/>
        <v>0</v>
      </c>
      <c r="AJ58" s="43">
        <f t="shared" si="47"/>
        <v>0</v>
      </c>
      <c r="AK58" s="43">
        <f t="shared" si="48"/>
        <v>0</v>
      </c>
      <c r="AL58" s="43">
        <f t="shared" si="49"/>
        <v>1</v>
      </c>
      <c r="AM58" s="57"/>
      <c r="AN58" s="43">
        <f t="shared" si="50"/>
        <v>15</v>
      </c>
      <c r="AO58" s="57"/>
      <c r="AP58" s="43">
        <f>IF(ISBLANK(Z58),0,VLOOKUP(Z58,Descrições!M1:N51,2,0))</f>
        <v>4</v>
      </c>
      <c r="AQ58" s="57"/>
      <c r="AR58" s="43">
        <f t="shared" si="51"/>
        <v>60</v>
      </c>
      <c r="AS58" s="57"/>
      <c r="AT58" s="43" t="str">
        <f t="shared" si="52"/>
        <v>1</v>
      </c>
      <c r="AU58" s="43"/>
      <c r="AV58" s="43">
        <f>MAX(M58:Q58)/R51</f>
        <v>0.56603773584905659</v>
      </c>
      <c r="AW58" s="43"/>
      <c r="AX58" s="60">
        <f t="shared" si="53"/>
        <v>1</v>
      </c>
      <c r="AY58" s="57"/>
      <c r="AZ58" s="61">
        <f t="shared" si="54"/>
        <v>60</v>
      </c>
      <c r="BA58" s="57"/>
      <c r="BB58" s="61">
        <f t="shared" si="55"/>
        <v>60</v>
      </c>
      <c r="BC58" s="57"/>
      <c r="BD58" s="41">
        <f t="shared" si="56"/>
        <v>120</v>
      </c>
      <c r="BE58" s="57"/>
      <c r="BF58" s="62">
        <f>BF55+BF56+BF57</f>
        <v>0</v>
      </c>
      <c r="BG58" s="57"/>
      <c r="BH58" s="57"/>
      <c r="BI58" s="57"/>
      <c r="BJ58" s="57"/>
      <c r="BK58" s="46"/>
      <c r="BL58" s="256" t="s">
        <v>474</v>
      </c>
      <c r="BM58" s="256"/>
      <c r="BN58" s="35">
        <f t="shared" si="39"/>
        <v>0</v>
      </c>
      <c r="BO58" s="47"/>
      <c r="BP58" s="67"/>
      <c r="BQ58" s="71"/>
      <c r="BR58" s="78" t="s">
        <v>238</v>
      </c>
      <c r="BS58" s="213" t="str">
        <f>IF(ISBLANK(Planilha!D17),"-",Planilha!D17)</f>
        <v>Coxa (Ant)</v>
      </c>
      <c r="BT58" s="335" t="str">
        <f t="shared" si="62"/>
        <v>Peito</v>
      </c>
      <c r="BU58" s="336"/>
      <c r="BV58" s="213" t="str">
        <f>IF(ISBLANK(Planilha!D97),"-",Planilha!D97)</f>
        <v>Coxa (Ant)</v>
      </c>
      <c r="BW58" s="213" t="str">
        <f>IF(ISBLANK(Planilha!D137),"-",Planilha!D137)</f>
        <v>Costa</v>
      </c>
      <c r="BX58" s="213" t="str">
        <f>IF(ISBLANK(Planilha!D177),"-",Planilha!D177)</f>
        <v>-</v>
      </c>
      <c r="BY58" s="213" t="str">
        <f>IF(ISBLANK(Planilha!D217),"-",Planilha!D217)</f>
        <v>-</v>
      </c>
      <c r="BZ58" s="213" t="str">
        <f>IF(ISBLANK(Planilha!D257),"-",Planilha!D257)</f>
        <v>-</v>
      </c>
      <c r="CA58" s="47"/>
      <c r="CB58" s="6"/>
      <c r="CO58" s="53" t="str">
        <f t="shared" si="63"/>
        <v>1</v>
      </c>
      <c r="CP58" s="53" t="str">
        <f t="shared" si="64"/>
        <v>1</v>
      </c>
      <c r="CQ58" s="53" t="str">
        <f t="shared" si="65"/>
        <v>1</v>
      </c>
      <c r="CR58" s="53" t="str">
        <f t="shared" si="66"/>
        <v>1</v>
      </c>
      <c r="CS58" s="53" t="str">
        <f t="shared" si="67"/>
        <v>0</v>
      </c>
      <c r="CT58" s="53" t="str">
        <f t="shared" si="68"/>
        <v>0</v>
      </c>
      <c r="CU58" s="53" t="str">
        <f t="shared" si="69"/>
        <v>0</v>
      </c>
      <c r="CW58" s="167" t="str">
        <f t="shared" si="70"/>
        <v>1</v>
      </c>
      <c r="CX58" s="181" t="str">
        <f t="shared" si="71"/>
        <v>1</v>
      </c>
      <c r="CY58" s="181" t="str">
        <f t="shared" si="72"/>
        <v>1</v>
      </c>
      <c r="CZ58" s="181" t="str">
        <f t="shared" si="73"/>
        <v>1</v>
      </c>
      <c r="DA58" s="181" t="str">
        <f t="shared" si="74"/>
        <v>0</v>
      </c>
      <c r="DB58" s="181" t="str">
        <f t="shared" si="75"/>
        <v>0</v>
      </c>
      <c r="DC58" s="181" t="str">
        <f t="shared" si="76"/>
        <v>0</v>
      </c>
      <c r="DE58" s="175">
        <f t="shared" si="57"/>
        <v>120</v>
      </c>
      <c r="DF58" s="175" t="str">
        <f t="shared" si="58"/>
        <v>0</v>
      </c>
      <c r="DG58" s="175" t="str">
        <f t="shared" si="59"/>
        <v>0</v>
      </c>
      <c r="DH58" s="175" t="str">
        <f t="shared" si="60"/>
        <v>0</v>
      </c>
      <c r="DI58" s="175" t="str">
        <f t="shared" si="61"/>
        <v>0</v>
      </c>
      <c r="DK58">
        <f t="shared" si="77"/>
        <v>120</v>
      </c>
    </row>
    <row r="59" spans="1:118" x14ac:dyDescent="0.25">
      <c r="A59" s="65"/>
      <c r="B59" s="27"/>
      <c r="C59" s="29">
        <v>5</v>
      </c>
      <c r="D59" s="160" t="s">
        <v>43</v>
      </c>
      <c r="E59" s="283" t="s">
        <v>243</v>
      </c>
      <c r="F59" s="284"/>
      <c r="G59" s="139"/>
      <c r="H59" s="140">
        <v>14</v>
      </c>
      <c r="I59" s="140">
        <v>10</v>
      </c>
      <c r="J59" s="140"/>
      <c r="K59" s="140"/>
      <c r="L59" s="140"/>
      <c r="M59" s="209">
        <v>20</v>
      </c>
      <c r="N59" s="209">
        <v>30</v>
      </c>
      <c r="O59" s="209"/>
      <c r="P59" s="209"/>
      <c r="Q59" s="209"/>
      <c r="R59" s="141">
        <v>1</v>
      </c>
      <c r="S59" s="141"/>
      <c r="T59" s="141"/>
      <c r="U59" s="141"/>
      <c r="V59" s="141"/>
      <c r="W59" s="142">
        <f t="shared" si="42"/>
        <v>580</v>
      </c>
      <c r="X59" s="210">
        <f>IF(AX59&lt;Descrições!G22,"Não Alcançada",AV59)</f>
        <v>0.56603773584905659</v>
      </c>
      <c r="Y59" s="143">
        <v>60</v>
      </c>
      <c r="Z59" s="143">
        <v>2020</v>
      </c>
      <c r="AA59" s="28"/>
      <c r="AB59" s="65"/>
      <c r="AC59" s="27"/>
      <c r="AD59" s="5"/>
      <c r="AE59" s="43">
        <f t="shared" si="43"/>
        <v>580</v>
      </c>
      <c r="AF59" s="43"/>
      <c r="AG59" s="43" t="str">
        <f t="shared" si="44"/>
        <v>1</v>
      </c>
      <c r="AH59" s="43" t="str">
        <f t="shared" si="45"/>
        <v>1</v>
      </c>
      <c r="AI59" s="43">
        <f t="shared" si="46"/>
        <v>0</v>
      </c>
      <c r="AJ59" s="43">
        <f t="shared" si="47"/>
        <v>0</v>
      </c>
      <c r="AK59" s="43">
        <f t="shared" si="48"/>
        <v>0</v>
      </c>
      <c r="AL59" s="43">
        <f t="shared" si="49"/>
        <v>2</v>
      </c>
      <c r="AM59" s="57"/>
      <c r="AN59" s="43">
        <f t="shared" si="50"/>
        <v>24</v>
      </c>
      <c r="AO59" s="57"/>
      <c r="AP59" s="43">
        <f>IF(ISBLANK(Z59),0,VLOOKUP(Z59,Descrições!M1:N51,2,0))</f>
        <v>4</v>
      </c>
      <c r="AQ59" s="57"/>
      <c r="AR59" s="43">
        <f t="shared" si="51"/>
        <v>60</v>
      </c>
      <c r="AS59" s="57"/>
      <c r="AT59" s="43" t="str">
        <f t="shared" si="52"/>
        <v>1</v>
      </c>
      <c r="AU59" s="43"/>
      <c r="AV59" s="43">
        <f>MAX(M59:Q59)/R51</f>
        <v>0.56603773584905659</v>
      </c>
      <c r="AW59" s="43"/>
      <c r="AX59" s="60">
        <f t="shared" si="53"/>
        <v>1</v>
      </c>
      <c r="AY59" s="57"/>
      <c r="AZ59" s="61">
        <f t="shared" si="54"/>
        <v>96</v>
      </c>
      <c r="BA59" s="57"/>
      <c r="BB59" s="61">
        <f t="shared" si="55"/>
        <v>120</v>
      </c>
      <c r="BC59" s="57"/>
      <c r="BD59" s="41">
        <f t="shared" si="56"/>
        <v>216</v>
      </c>
      <c r="BE59" s="57"/>
      <c r="BF59" s="57"/>
      <c r="BG59" s="57"/>
      <c r="BH59" s="57"/>
      <c r="BI59" s="57"/>
      <c r="BJ59" s="57"/>
      <c r="BK59" s="46"/>
      <c r="BL59" s="256" t="s">
        <v>475</v>
      </c>
      <c r="BM59" s="256"/>
      <c r="BN59" s="35">
        <f t="shared" si="39"/>
        <v>0</v>
      </c>
      <c r="BO59" s="47"/>
      <c r="BP59" s="67"/>
      <c r="BQ59" s="71"/>
      <c r="BR59" s="78" t="s">
        <v>238</v>
      </c>
      <c r="BS59" s="213" t="str">
        <f>IF(ISBLANK(Planilha!D18),"-",Planilha!D18)</f>
        <v>Coxa (Pos)</v>
      </c>
      <c r="BT59" s="335" t="str">
        <f t="shared" si="62"/>
        <v>Peito</v>
      </c>
      <c r="BU59" s="336"/>
      <c r="BV59" s="213" t="str">
        <f>IF(ISBLANK(Planilha!D98),"-",Planilha!D98)</f>
        <v>Coxa (Pos)</v>
      </c>
      <c r="BW59" s="213" t="str">
        <f>IF(ISBLANK(Planilha!D138),"-",Planilha!D138)</f>
        <v>Costa</v>
      </c>
      <c r="BX59" s="213" t="str">
        <f>IF(ISBLANK(Planilha!D178),"-",Planilha!D178)</f>
        <v>-</v>
      </c>
      <c r="BY59" s="213" t="str">
        <f>IF(ISBLANK(Planilha!D218),"-",Planilha!D218)</f>
        <v>-</v>
      </c>
      <c r="BZ59" s="213" t="str">
        <f>IF(ISBLANK(Planilha!D258),"-",Planilha!D258)</f>
        <v>-</v>
      </c>
      <c r="CA59" s="47"/>
      <c r="CB59" s="6"/>
      <c r="CO59" s="53" t="str">
        <f t="shared" si="63"/>
        <v>1</v>
      </c>
      <c r="CP59" s="53" t="str">
        <f t="shared" si="64"/>
        <v>1</v>
      </c>
      <c r="CQ59" s="53" t="str">
        <f t="shared" si="65"/>
        <v>1</v>
      </c>
      <c r="CR59" s="53" t="str">
        <f t="shared" si="66"/>
        <v>1</v>
      </c>
      <c r="CS59" s="53" t="str">
        <f t="shared" si="67"/>
        <v>0</v>
      </c>
      <c r="CT59" s="53" t="str">
        <f t="shared" si="68"/>
        <v>0</v>
      </c>
      <c r="CU59" s="53" t="str">
        <f t="shared" si="69"/>
        <v>0</v>
      </c>
      <c r="CW59" s="167" t="str">
        <f t="shared" si="70"/>
        <v>1</v>
      </c>
      <c r="CX59" s="181" t="str">
        <f t="shared" si="71"/>
        <v>1</v>
      </c>
      <c r="CY59" s="181" t="str">
        <f t="shared" si="72"/>
        <v>1</v>
      </c>
      <c r="CZ59" s="181" t="str">
        <f t="shared" si="73"/>
        <v>1</v>
      </c>
      <c r="DA59" s="181" t="str">
        <f t="shared" si="74"/>
        <v>0</v>
      </c>
      <c r="DB59" s="181" t="str">
        <f t="shared" si="75"/>
        <v>0</v>
      </c>
      <c r="DC59" s="181" t="str">
        <f t="shared" si="76"/>
        <v>0</v>
      </c>
      <c r="DE59" s="175">
        <f t="shared" si="57"/>
        <v>116</v>
      </c>
      <c r="DF59" s="175">
        <f t="shared" si="58"/>
        <v>100</v>
      </c>
      <c r="DG59" s="175" t="str">
        <f t="shared" si="59"/>
        <v>0</v>
      </c>
      <c r="DH59" s="175" t="str">
        <f t="shared" si="60"/>
        <v>0</v>
      </c>
      <c r="DI59" s="175" t="str">
        <f t="shared" si="61"/>
        <v>0</v>
      </c>
      <c r="DK59">
        <f t="shared" si="77"/>
        <v>216</v>
      </c>
    </row>
    <row r="60" spans="1:118" x14ac:dyDescent="0.25">
      <c r="A60" s="65"/>
      <c r="B60" s="27"/>
      <c r="C60" s="29">
        <v>6</v>
      </c>
      <c r="D60" s="160" t="s">
        <v>50</v>
      </c>
      <c r="E60" s="283" t="s">
        <v>400</v>
      </c>
      <c r="F60" s="284"/>
      <c r="G60" s="139"/>
      <c r="H60" s="140">
        <v>15</v>
      </c>
      <c r="I60" s="140">
        <v>10</v>
      </c>
      <c r="J60" s="140"/>
      <c r="K60" s="140"/>
      <c r="L60" s="140"/>
      <c r="M60" s="209">
        <v>20</v>
      </c>
      <c r="N60" s="209">
        <v>30</v>
      </c>
      <c r="O60" s="209"/>
      <c r="P60" s="209"/>
      <c r="Q60" s="209"/>
      <c r="R60" s="141">
        <v>1</v>
      </c>
      <c r="S60" s="141"/>
      <c r="T60" s="141"/>
      <c r="U60" s="141"/>
      <c r="V60" s="141"/>
      <c r="W60" s="142">
        <f t="shared" si="42"/>
        <v>600</v>
      </c>
      <c r="X60" s="210">
        <f>IF(AX60&lt;Descrições!G22,"Não Alcançada",AV60)</f>
        <v>0.56603773584905659</v>
      </c>
      <c r="Y60" s="143">
        <v>60</v>
      </c>
      <c r="Z60" s="143">
        <v>2020</v>
      </c>
      <c r="AA60" s="28"/>
      <c r="AB60" s="65"/>
      <c r="AC60" s="27"/>
      <c r="AD60" s="5"/>
      <c r="AE60" s="43">
        <f t="shared" si="43"/>
        <v>600</v>
      </c>
      <c r="AF60" s="43"/>
      <c r="AG60" s="43" t="str">
        <f t="shared" si="44"/>
        <v>1</v>
      </c>
      <c r="AH60" s="43" t="str">
        <f t="shared" si="45"/>
        <v>1</v>
      </c>
      <c r="AI60" s="43">
        <f t="shared" si="46"/>
        <v>0</v>
      </c>
      <c r="AJ60" s="43">
        <f t="shared" si="47"/>
        <v>0</v>
      </c>
      <c r="AK60" s="43">
        <f t="shared" si="48"/>
        <v>0</v>
      </c>
      <c r="AL60" s="43">
        <f t="shared" si="49"/>
        <v>2</v>
      </c>
      <c r="AM60" s="57"/>
      <c r="AN60" s="43">
        <f t="shared" si="50"/>
        <v>25</v>
      </c>
      <c r="AO60" s="57"/>
      <c r="AP60" s="43">
        <f>IF(ISBLANK(Z60),0,VLOOKUP(Z60,Descrições!M1:N51,2,0))</f>
        <v>4</v>
      </c>
      <c r="AQ60" s="57"/>
      <c r="AR60" s="43">
        <f t="shared" si="51"/>
        <v>60</v>
      </c>
      <c r="AS60" s="57"/>
      <c r="AT60" s="43" t="str">
        <f t="shared" si="52"/>
        <v>1</v>
      </c>
      <c r="AU60" s="43"/>
      <c r="AV60" s="43">
        <f>MAX(M60:Q60)/R51</f>
        <v>0.56603773584905659</v>
      </c>
      <c r="AW60" s="43"/>
      <c r="AX60" s="60">
        <f t="shared" si="53"/>
        <v>1</v>
      </c>
      <c r="AY60" s="57"/>
      <c r="AZ60" s="61">
        <f t="shared" si="54"/>
        <v>100</v>
      </c>
      <c r="BA60" s="57"/>
      <c r="BB60" s="61">
        <f t="shared" si="55"/>
        <v>120</v>
      </c>
      <c r="BC60" s="57"/>
      <c r="BD60" s="41">
        <f t="shared" si="56"/>
        <v>220</v>
      </c>
      <c r="BE60" s="57"/>
      <c r="BF60" s="57"/>
      <c r="BG60" s="57"/>
      <c r="BH60" s="63"/>
      <c r="BI60" s="63"/>
      <c r="BJ60" s="63"/>
      <c r="BK60" s="49"/>
      <c r="BL60" s="274" t="s">
        <v>152</v>
      </c>
      <c r="BM60" s="274"/>
      <c r="BN60" s="81">
        <f>BJ55/60</f>
        <v>29.466666666666665</v>
      </c>
      <c r="BO60" s="47"/>
      <c r="BP60" s="67"/>
      <c r="BQ60" s="71"/>
      <c r="BR60" s="78" t="s">
        <v>238</v>
      </c>
      <c r="BS60" s="213" t="str">
        <f>IF(ISBLANK(Planilha!D19),"-",Planilha!D19)</f>
        <v>Coxa (Pos)</v>
      </c>
      <c r="BT60" s="335" t="str">
        <f t="shared" si="62"/>
        <v>Ombro (Cla/Acr)</v>
      </c>
      <c r="BU60" s="336"/>
      <c r="BV60" s="213" t="str">
        <f>IF(ISBLANK(Planilha!D99),"-",Planilha!D99)</f>
        <v>Coxa (Pos)</v>
      </c>
      <c r="BW60" s="213" t="str">
        <f>IF(ISBLANK(Planilha!D139),"-",Planilha!D139)</f>
        <v>Tríceps</v>
      </c>
      <c r="BX60" s="213" t="str">
        <f>IF(ISBLANK(Planilha!D179),"-",Planilha!D179)</f>
        <v>-</v>
      </c>
      <c r="BY60" s="213" t="str">
        <f>IF(ISBLANK(Planilha!D219),"-",Planilha!D219)</f>
        <v>-</v>
      </c>
      <c r="BZ60" s="213" t="str">
        <f>IF(ISBLANK(Planilha!D259),"-",Planilha!D259)</f>
        <v>-</v>
      </c>
      <c r="CA60" s="47"/>
      <c r="CB60" s="6"/>
      <c r="CO60" s="53" t="str">
        <f t="shared" si="63"/>
        <v>1</v>
      </c>
      <c r="CP60" s="53" t="str">
        <f t="shared" si="64"/>
        <v>1</v>
      </c>
      <c r="CQ60" s="53" t="str">
        <f t="shared" si="65"/>
        <v>1</v>
      </c>
      <c r="CR60" s="53" t="str">
        <f t="shared" si="66"/>
        <v>1</v>
      </c>
      <c r="CS60" s="53" t="str">
        <f t="shared" si="67"/>
        <v>0</v>
      </c>
      <c r="CT60" s="53" t="str">
        <f t="shared" si="68"/>
        <v>0</v>
      </c>
      <c r="CU60" s="53" t="str">
        <f t="shared" si="69"/>
        <v>0</v>
      </c>
      <c r="CW60" s="167" t="str">
        <f t="shared" si="70"/>
        <v>1</v>
      </c>
      <c r="CX60" s="181" t="str">
        <f t="shared" si="71"/>
        <v>1</v>
      </c>
      <c r="CY60" s="181" t="str">
        <f t="shared" si="72"/>
        <v>1</v>
      </c>
      <c r="CZ60" s="181" t="str">
        <f t="shared" si="73"/>
        <v>1</v>
      </c>
      <c r="DA60" s="181" t="str">
        <f t="shared" si="74"/>
        <v>0</v>
      </c>
      <c r="DB60" s="181" t="str">
        <f t="shared" si="75"/>
        <v>0</v>
      </c>
      <c r="DC60" s="181" t="str">
        <f t="shared" si="76"/>
        <v>0</v>
      </c>
      <c r="DE60" s="175">
        <f t="shared" si="57"/>
        <v>120</v>
      </c>
      <c r="DF60" s="175">
        <f t="shared" si="58"/>
        <v>100</v>
      </c>
      <c r="DG60" s="175" t="str">
        <f t="shared" si="59"/>
        <v>0</v>
      </c>
      <c r="DH60" s="175" t="str">
        <f t="shared" si="60"/>
        <v>0</v>
      </c>
      <c r="DI60" s="175" t="str">
        <f t="shared" si="61"/>
        <v>0</v>
      </c>
      <c r="DK60">
        <f t="shared" si="77"/>
        <v>220</v>
      </c>
    </row>
    <row r="61" spans="1:118" x14ac:dyDescent="0.25">
      <c r="A61" s="65"/>
      <c r="B61" s="27"/>
      <c r="C61" s="29">
        <v>7</v>
      </c>
      <c r="D61" s="160" t="s">
        <v>43</v>
      </c>
      <c r="E61" s="283" t="s">
        <v>244</v>
      </c>
      <c r="F61" s="284"/>
      <c r="G61" s="139"/>
      <c r="H61" s="140">
        <v>12</v>
      </c>
      <c r="I61" s="140">
        <v>8</v>
      </c>
      <c r="J61" s="140"/>
      <c r="K61" s="140"/>
      <c r="L61" s="140"/>
      <c r="M61" s="209">
        <v>6</v>
      </c>
      <c r="N61" s="209">
        <v>10</v>
      </c>
      <c r="O61" s="209"/>
      <c r="P61" s="209"/>
      <c r="Q61" s="209"/>
      <c r="R61" s="141">
        <v>1</v>
      </c>
      <c r="S61" s="141"/>
      <c r="T61" s="141"/>
      <c r="U61" s="141"/>
      <c r="V61" s="141"/>
      <c r="W61" s="142">
        <f t="shared" si="42"/>
        <v>152</v>
      </c>
      <c r="X61" s="210">
        <f>IF(AX61&lt;Descrições!G22,"Não Alcançada",AV61)</f>
        <v>0.18867924528301888</v>
      </c>
      <c r="Y61" s="143">
        <v>60</v>
      </c>
      <c r="Z61" s="143">
        <v>2020</v>
      </c>
      <c r="AA61" s="28"/>
      <c r="AB61" s="65"/>
      <c r="AC61" s="27"/>
      <c r="AD61" s="5"/>
      <c r="AE61" s="43">
        <f t="shared" si="43"/>
        <v>152</v>
      </c>
      <c r="AF61" s="43"/>
      <c r="AG61" s="43" t="str">
        <f t="shared" si="44"/>
        <v>1</v>
      </c>
      <c r="AH61" s="43" t="str">
        <f t="shared" si="45"/>
        <v>1</v>
      </c>
      <c r="AI61" s="43">
        <f t="shared" si="46"/>
        <v>0</v>
      </c>
      <c r="AJ61" s="43">
        <f t="shared" si="47"/>
        <v>0</v>
      </c>
      <c r="AK61" s="43">
        <f t="shared" si="48"/>
        <v>0</v>
      </c>
      <c r="AL61" s="43">
        <f t="shared" si="49"/>
        <v>2</v>
      </c>
      <c r="AM61" s="57"/>
      <c r="AN61" s="43">
        <f t="shared" si="50"/>
        <v>20</v>
      </c>
      <c r="AO61" s="57"/>
      <c r="AP61" s="43">
        <f>IF(ISBLANK(Z61),0,VLOOKUP(Z61,Descrições!M1:N51,2,0))</f>
        <v>4</v>
      </c>
      <c r="AQ61" s="57"/>
      <c r="AR61" s="43">
        <f t="shared" si="51"/>
        <v>60</v>
      </c>
      <c r="AS61" s="57"/>
      <c r="AT61" s="43" t="str">
        <f t="shared" si="52"/>
        <v>1</v>
      </c>
      <c r="AU61" s="43"/>
      <c r="AV61" s="43">
        <f>MAX(M61:Q61)/R51</f>
        <v>0.18867924528301888</v>
      </c>
      <c r="AW61" s="43"/>
      <c r="AX61" s="60">
        <f t="shared" si="53"/>
        <v>1</v>
      </c>
      <c r="AY61" s="57"/>
      <c r="AZ61" s="61">
        <f t="shared" si="54"/>
        <v>80</v>
      </c>
      <c r="BA61" s="57"/>
      <c r="BB61" s="61">
        <f t="shared" si="55"/>
        <v>120</v>
      </c>
      <c r="BC61" s="57"/>
      <c r="BD61" s="41">
        <f t="shared" si="56"/>
        <v>200</v>
      </c>
      <c r="BE61" s="57"/>
      <c r="BF61" s="57"/>
      <c r="BG61" s="57"/>
      <c r="BH61" s="57"/>
      <c r="BI61" s="57"/>
      <c r="BJ61" s="57"/>
      <c r="BK61" s="46"/>
      <c r="BL61" s="274" t="s">
        <v>151</v>
      </c>
      <c r="BM61" s="274"/>
      <c r="BN61" s="81" t="str">
        <f>CF44</f>
        <v>29</v>
      </c>
      <c r="BO61" s="47"/>
      <c r="BP61" s="67"/>
      <c r="BQ61" s="71"/>
      <c r="BR61" s="78" t="s">
        <v>238</v>
      </c>
      <c r="BS61" s="213" t="str">
        <f>IF(ISBLANK(Planilha!D20),"-",Planilha!D20)</f>
        <v>Coxa (Pos)</v>
      </c>
      <c r="BT61" s="335" t="str">
        <f t="shared" si="62"/>
        <v xml:space="preserve">Trapézio </v>
      </c>
      <c r="BU61" s="336"/>
      <c r="BV61" s="213" t="str">
        <f>IF(ISBLANK(Planilha!D100),"-",Planilha!D100)</f>
        <v>Perna</v>
      </c>
      <c r="BW61" s="213" t="str">
        <f>IF(ISBLANK(Planilha!D140),"-",Planilha!D140)</f>
        <v>Tríceps</v>
      </c>
      <c r="BX61" s="213" t="str">
        <f>IF(ISBLANK(Planilha!D180),"-",Planilha!D180)</f>
        <v>-</v>
      </c>
      <c r="BY61" s="213" t="str">
        <f>IF(ISBLANK(Planilha!D220),"-",Planilha!D220)</f>
        <v>-</v>
      </c>
      <c r="BZ61" s="213" t="str">
        <f>IF(ISBLANK(Planilha!D260),"-",Planilha!D260)</f>
        <v>-</v>
      </c>
      <c r="CA61" s="47"/>
      <c r="CB61" s="6"/>
      <c r="CO61" s="53" t="str">
        <f t="shared" si="63"/>
        <v>1</v>
      </c>
      <c r="CP61" s="53" t="str">
        <f t="shared" si="64"/>
        <v>1</v>
      </c>
      <c r="CQ61" s="53" t="str">
        <f t="shared" si="65"/>
        <v>1</v>
      </c>
      <c r="CR61" s="53" t="str">
        <f t="shared" si="66"/>
        <v>1</v>
      </c>
      <c r="CS61" s="53" t="str">
        <f t="shared" si="67"/>
        <v>0</v>
      </c>
      <c r="CT61" s="53" t="str">
        <f t="shared" si="68"/>
        <v>0</v>
      </c>
      <c r="CU61" s="53" t="str">
        <f t="shared" si="69"/>
        <v>0</v>
      </c>
      <c r="CW61" s="167" t="str">
        <f t="shared" si="70"/>
        <v>1</v>
      </c>
      <c r="CX61" s="181" t="str">
        <f t="shared" si="71"/>
        <v>1</v>
      </c>
      <c r="CY61" s="181" t="str">
        <f t="shared" si="72"/>
        <v>1</v>
      </c>
      <c r="CZ61" s="181" t="str">
        <f t="shared" si="73"/>
        <v>1</v>
      </c>
      <c r="DA61" s="181" t="str">
        <f t="shared" si="74"/>
        <v>0</v>
      </c>
      <c r="DB61" s="181" t="str">
        <f t="shared" si="75"/>
        <v>0</v>
      </c>
      <c r="DC61" s="181" t="str">
        <f t="shared" si="76"/>
        <v>0</v>
      </c>
      <c r="DE61" s="175">
        <f t="shared" si="57"/>
        <v>108</v>
      </c>
      <c r="DF61" s="175">
        <f t="shared" si="58"/>
        <v>92</v>
      </c>
      <c r="DG61" s="175" t="str">
        <f t="shared" si="59"/>
        <v>0</v>
      </c>
      <c r="DH61" s="175" t="str">
        <f t="shared" si="60"/>
        <v>0</v>
      </c>
      <c r="DI61" s="175" t="str">
        <f t="shared" si="61"/>
        <v>0</v>
      </c>
      <c r="DK61">
        <f t="shared" si="77"/>
        <v>200</v>
      </c>
    </row>
    <row r="62" spans="1:118" x14ac:dyDescent="0.25">
      <c r="A62" s="65"/>
      <c r="B62" s="27"/>
      <c r="C62" s="29">
        <v>8</v>
      </c>
      <c r="D62" s="160" t="s">
        <v>38</v>
      </c>
      <c r="E62" s="283" t="s">
        <v>414</v>
      </c>
      <c r="F62" s="284"/>
      <c r="G62" s="139"/>
      <c r="H62" s="140">
        <v>10</v>
      </c>
      <c r="I62" s="140">
        <v>8</v>
      </c>
      <c r="J62" s="140">
        <v>7</v>
      </c>
      <c r="K62" s="140"/>
      <c r="L62" s="140"/>
      <c r="M62" s="209">
        <v>20</v>
      </c>
      <c r="N62" s="209">
        <v>26</v>
      </c>
      <c r="O62" s="209">
        <v>30</v>
      </c>
      <c r="P62" s="209"/>
      <c r="Q62" s="209"/>
      <c r="R62" s="141">
        <v>1</v>
      </c>
      <c r="S62" s="141"/>
      <c r="T62" s="141"/>
      <c r="U62" s="141"/>
      <c r="V62" s="141"/>
      <c r="W62" s="142">
        <f t="shared" si="42"/>
        <v>618</v>
      </c>
      <c r="X62" s="210">
        <f>IF(AX62&lt;Descrições!G22,"Não Alcançada",AV62)</f>
        <v>0.56603773584905659</v>
      </c>
      <c r="Y62" s="143">
        <v>60</v>
      </c>
      <c r="Z62" s="143">
        <v>2020</v>
      </c>
      <c r="AA62" s="28"/>
      <c r="AB62" s="65"/>
      <c r="AC62" s="27"/>
      <c r="AD62" s="5"/>
      <c r="AE62" s="43">
        <f t="shared" si="43"/>
        <v>618</v>
      </c>
      <c r="AF62" s="43"/>
      <c r="AG62" s="43" t="str">
        <f t="shared" si="44"/>
        <v>1</v>
      </c>
      <c r="AH62" s="43" t="str">
        <f t="shared" si="45"/>
        <v>1</v>
      </c>
      <c r="AI62" s="43" t="str">
        <f t="shared" si="46"/>
        <v>1</v>
      </c>
      <c r="AJ62" s="43">
        <f t="shared" si="47"/>
        <v>0</v>
      </c>
      <c r="AK62" s="43">
        <f t="shared" si="48"/>
        <v>0</v>
      </c>
      <c r="AL62" s="43">
        <f t="shared" si="49"/>
        <v>3</v>
      </c>
      <c r="AM62" s="57"/>
      <c r="AN62" s="43">
        <f t="shared" si="50"/>
        <v>25</v>
      </c>
      <c r="AO62" s="57"/>
      <c r="AP62" s="43">
        <f>IF(ISBLANK(Z62),0,VLOOKUP(Z62,Descrições!M1:N51,2,0))</f>
        <v>4</v>
      </c>
      <c r="AQ62" s="57"/>
      <c r="AR62" s="43">
        <f t="shared" si="51"/>
        <v>60</v>
      </c>
      <c r="AS62" s="57"/>
      <c r="AT62" s="43" t="str">
        <f t="shared" si="52"/>
        <v>1</v>
      </c>
      <c r="AU62" s="43"/>
      <c r="AV62" s="43">
        <f>MAX(M62:Q62)/R51</f>
        <v>0.56603773584905659</v>
      </c>
      <c r="AW62" s="43"/>
      <c r="AX62" s="60">
        <f t="shared" si="53"/>
        <v>1</v>
      </c>
      <c r="AY62" s="57"/>
      <c r="AZ62" s="61">
        <f t="shared" si="54"/>
        <v>100</v>
      </c>
      <c r="BA62" s="57"/>
      <c r="BB62" s="61">
        <f t="shared" si="55"/>
        <v>180</v>
      </c>
      <c r="BC62" s="57"/>
      <c r="BD62" s="41">
        <f t="shared" si="56"/>
        <v>280</v>
      </c>
      <c r="BE62" s="57"/>
      <c r="BF62" s="57"/>
      <c r="BG62" s="57"/>
      <c r="BH62" s="57"/>
      <c r="BI62" s="57"/>
      <c r="BJ62" s="57"/>
      <c r="BK62" s="46"/>
      <c r="BL62" s="264" t="s">
        <v>147</v>
      </c>
      <c r="BM62" s="264"/>
      <c r="BN62" s="158" t="s">
        <v>142</v>
      </c>
      <c r="BO62" s="47"/>
      <c r="BP62" s="67"/>
      <c r="BQ62" s="71"/>
      <c r="BR62" s="78" t="s">
        <v>238</v>
      </c>
      <c r="BS62" s="213" t="str">
        <f>IF(ISBLANK(Planilha!D21),"-",Planilha!D21)</f>
        <v>Perna</v>
      </c>
      <c r="BT62" s="335" t="str">
        <f t="shared" si="62"/>
        <v>Ombro (Cla/Acr)</v>
      </c>
      <c r="BU62" s="336"/>
      <c r="BV62" s="213" t="str">
        <f>IF(ISBLANK(Planilha!D101),"-",Planilha!D101)</f>
        <v>Perna</v>
      </c>
      <c r="BW62" s="213" t="str">
        <f>IF(ISBLANK(Planilha!D141),"-",Planilha!D141)</f>
        <v>-</v>
      </c>
      <c r="BX62" s="213" t="str">
        <f>IF(ISBLANK(Planilha!D181),"-",Planilha!D181)</f>
        <v>-</v>
      </c>
      <c r="BY62" s="213" t="str">
        <f>IF(ISBLANK(Planilha!D221),"-",Planilha!D221)</f>
        <v>-</v>
      </c>
      <c r="BZ62" s="213" t="str">
        <f>IF(ISBLANK(Planilha!D261),"-",Planilha!D261)</f>
        <v>-</v>
      </c>
      <c r="CA62" s="47"/>
      <c r="CB62" s="6"/>
      <c r="CO62" s="53" t="str">
        <f t="shared" si="63"/>
        <v>1</v>
      </c>
      <c r="CP62" s="53" t="str">
        <f t="shared" si="64"/>
        <v>1</v>
      </c>
      <c r="CQ62" s="53" t="str">
        <f t="shared" si="65"/>
        <v>1</v>
      </c>
      <c r="CR62" s="53" t="str">
        <f t="shared" si="66"/>
        <v>0</v>
      </c>
      <c r="CS62" s="53" t="str">
        <f t="shared" si="67"/>
        <v>0</v>
      </c>
      <c r="CT62" s="53" t="str">
        <f t="shared" si="68"/>
        <v>0</v>
      </c>
      <c r="CU62" s="53" t="str">
        <f t="shared" si="69"/>
        <v>0</v>
      </c>
      <c r="CW62" s="167" t="str">
        <f t="shared" si="70"/>
        <v>1</v>
      </c>
      <c r="CX62" s="181" t="str">
        <f t="shared" si="71"/>
        <v>1</v>
      </c>
      <c r="CY62" s="181" t="str">
        <f t="shared" si="72"/>
        <v>1</v>
      </c>
      <c r="CZ62" s="181" t="str">
        <f t="shared" si="73"/>
        <v>0</v>
      </c>
      <c r="DA62" s="181" t="str">
        <f t="shared" si="74"/>
        <v>0</v>
      </c>
      <c r="DB62" s="181" t="str">
        <f t="shared" si="75"/>
        <v>0</v>
      </c>
      <c r="DC62" s="181" t="str">
        <f t="shared" si="76"/>
        <v>0</v>
      </c>
      <c r="DE62" s="175">
        <f t="shared" si="57"/>
        <v>100</v>
      </c>
      <c r="DF62" s="175">
        <f t="shared" si="58"/>
        <v>92</v>
      </c>
      <c r="DG62" s="175">
        <f t="shared" si="59"/>
        <v>88</v>
      </c>
      <c r="DH62" s="175" t="str">
        <f t="shared" si="60"/>
        <v>0</v>
      </c>
      <c r="DI62" s="175" t="str">
        <f t="shared" si="61"/>
        <v>0</v>
      </c>
      <c r="DK62">
        <f t="shared" si="77"/>
        <v>280</v>
      </c>
    </row>
    <row r="63" spans="1:118" x14ac:dyDescent="0.25">
      <c r="A63" s="65"/>
      <c r="B63" s="27"/>
      <c r="C63" s="29">
        <v>9</v>
      </c>
      <c r="D63" s="160" t="s">
        <v>38</v>
      </c>
      <c r="E63" s="283" t="s">
        <v>416</v>
      </c>
      <c r="F63" s="284"/>
      <c r="G63" s="139"/>
      <c r="H63" s="140">
        <v>11</v>
      </c>
      <c r="I63" s="140"/>
      <c r="J63" s="140"/>
      <c r="K63" s="140"/>
      <c r="L63" s="140"/>
      <c r="M63" s="209">
        <v>8</v>
      </c>
      <c r="N63" s="209"/>
      <c r="O63" s="209"/>
      <c r="P63" s="209"/>
      <c r="Q63" s="209"/>
      <c r="R63" s="141">
        <v>1</v>
      </c>
      <c r="S63" s="141"/>
      <c r="T63" s="141"/>
      <c r="U63" s="141"/>
      <c r="V63" s="141"/>
      <c r="W63" s="142">
        <f t="shared" si="42"/>
        <v>88</v>
      </c>
      <c r="X63" s="210">
        <f>IF(AX63&lt;Descrições!G22,"Não Alcançada",AV63)</f>
        <v>0.15094339622641509</v>
      </c>
      <c r="Y63" s="143">
        <v>60</v>
      </c>
      <c r="Z63" s="143">
        <v>2020</v>
      </c>
      <c r="AA63" s="28"/>
      <c r="AB63" s="65"/>
      <c r="AC63" s="27"/>
      <c r="AD63" s="5"/>
      <c r="AE63" s="43">
        <f t="shared" si="43"/>
        <v>88</v>
      </c>
      <c r="AF63" s="43"/>
      <c r="AG63" s="43" t="str">
        <f t="shared" si="44"/>
        <v>1</v>
      </c>
      <c r="AH63" s="43">
        <f t="shared" si="45"/>
        <v>0</v>
      </c>
      <c r="AI63" s="43">
        <f t="shared" si="46"/>
        <v>0</v>
      </c>
      <c r="AJ63" s="43">
        <f t="shared" si="47"/>
        <v>0</v>
      </c>
      <c r="AK63" s="43">
        <f t="shared" si="48"/>
        <v>0</v>
      </c>
      <c r="AL63" s="43">
        <f t="shared" si="49"/>
        <v>1</v>
      </c>
      <c r="AM63" s="57"/>
      <c r="AN63" s="43">
        <f t="shared" si="50"/>
        <v>11</v>
      </c>
      <c r="AO63" s="57"/>
      <c r="AP63" s="43">
        <f>IF(ISBLANK(Z63),0,VLOOKUP(Z63,Descrições!M1:N51,2,0))</f>
        <v>4</v>
      </c>
      <c r="AQ63" s="57"/>
      <c r="AR63" s="43">
        <f t="shared" si="51"/>
        <v>60</v>
      </c>
      <c r="AS63" s="57"/>
      <c r="AT63" s="43" t="str">
        <f t="shared" si="52"/>
        <v>1</v>
      </c>
      <c r="AU63" s="43"/>
      <c r="AV63" s="43">
        <f>MAX(M63:Q63)/R51</f>
        <v>0.15094339622641509</v>
      </c>
      <c r="AW63" s="43"/>
      <c r="AX63" s="60">
        <f t="shared" si="53"/>
        <v>1</v>
      </c>
      <c r="AY63" s="57"/>
      <c r="AZ63" s="61">
        <f t="shared" si="54"/>
        <v>44</v>
      </c>
      <c r="BA63" s="57"/>
      <c r="BB63" s="61">
        <f t="shared" si="55"/>
        <v>60</v>
      </c>
      <c r="BC63" s="57"/>
      <c r="BD63" s="41">
        <f t="shared" si="56"/>
        <v>104</v>
      </c>
      <c r="BE63" s="57"/>
      <c r="BF63" s="57"/>
      <c r="BG63" s="57"/>
      <c r="BH63" s="57"/>
      <c r="BI63" s="57"/>
      <c r="BJ63" s="57"/>
      <c r="BK63" s="46"/>
      <c r="BL63" s="157" t="s">
        <v>148</v>
      </c>
      <c r="BM63" s="34">
        <f>CF49</f>
        <v>3</v>
      </c>
      <c r="BN63" s="36">
        <f>CF50</f>
        <v>0</v>
      </c>
      <c r="BO63" s="47"/>
      <c r="BP63" s="67"/>
      <c r="BQ63" s="71"/>
      <c r="BR63" s="78" t="s">
        <v>238</v>
      </c>
      <c r="BS63" s="213" t="str">
        <f>IF(ISBLANK(Planilha!D22),"-",Planilha!D22)</f>
        <v>Perna</v>
      </c>
      <c r="BT63" s="335" t="str">
        <f t="shared" si="62"/>
        <v>Bíceps</v>
      </c>
      <c r="BU63" s="336"/>
      <c r="BV63" s="213" t="str">
        <f>IF(ISBLANK(Planilha!D102),"-",Planilha!D102)</f>
        <v>Abdominal</v>
      </c>
      <c r="BW63" s="213" t="str">
        <f>IF(ISBLANK(Planilha!D142),"-",Planilha!D142)</f>
        <v>-</v>
      </c>
      <c r="BX63" s="213" t="str">
        <f>IF(ISBLANK(Planilha!D182),"-",Planilha!D182)</f>
        <v>-</v>
      </c>
      <c r="BY63" s="213" t="str">
        <f>IF(ISBLANK(Planilha!D222),"-",Planilha!D222)</f>
        <v>-</v>
      </c>
      <c r="BZ63" s="213" t="str">
        <f>IF(ISBLANK(Planilha!D262),"-",Planilha!D262)</f>
        <v>-</v>
      </c>
      <c r="CA63" s="47"/>
      <c r="CB63" s="6"/>
      <c r="CO63" s="53" t="str">
        <f t="shared" si="63"/>
        <v>1</v>
      </c>
      <c r="CP63" s="53" t="str">
        <f t="shared" si="64"/>
        <v>1</v>
      </c>
      <c r="CQ63" s="53" t="str">
        <f t="shared" si="65"/>
        <v>1</v>
      </c>
      <c r="CR63" s="53" t="str">
        <f t="shared" si="66"/>
        <v>0</v>
      </c>
      <c r="CS63" s="53" t="str">
        <f t="shared" si="67"/>
        <v>0</v>
      </c>
      <c r="CT63" s="53" t="str">
        <f t="shared" si="68"/>
        <v>0</v>
      </c>
      <c r="CU63" s="53" t="str">
        <f t="shared" si="69"/>
        <v>0</v>
      </c>
      <c r="CW63" s="167" t="str">
        <f t="shared" si="70"/>
        <v>1</v>
      </c>
      <c r="CX63" s="181" t="str">
        <f t="shared" si="71"/>
        <v>1</v>
      </c>
      <c r="CY63" s="181" t="str">
        <f t="shared" si="72"/>
        <v>1</v>
      </c>
      <c r="CZ63" s="181" t="str">
        <f t="shared" si="73"/>
        <v>0</v>
      </c>
      <c r="DA63" s="181" t="str">
        <f t="shared" si="74"/>
        <v>0</v>
      </c>
      <c r="DB63" s="181" t="str">
        <f t="shared" si="75"/>
        <v>0</v>
      </c>
      <c r="DC63" s="181" t="str">
        <f t="shared" si="76"/>
        <v>0</v>
      </c>
      <c r="DE63" s="175">
        <f t="shared" si="57"/>
        <v>104</v>
      </c>
      <c r="DF63" s="175" t="str">
        <f t="shared" si="58"/>
        <v>0</v>
      </c>
      <c r="DG63" s="175" t="str">
        <f t="shared" si="59"/>
        <v>0</v>
      </c>
      <c r="DH63" s="175" t="str">
        <f t="shared" si="60"/>
        <v>0</v>
      </c>
      <c r="DI63" s="175" t="str">
        <f t="shared" si="61"/>
        <v>0</v>
      </c>
      <c r="DK63">
        <f t="shared" si="77"/>
        <v>104</v>
      </c>
    </row>
    <row r="64" spans="1:118" x14ac:dyDescent="0.25">
      <c r="A64" s="65"/>
      <c r="B64" s="27"/>
      <c r="C64" s="29">
        <v>10</v>
      </c>
      <c r="D64" s="160"/>
      <c r="E64" s="283"/>
      <c r="F64" s="284"/>
      <c r="G64" s="139"/>
      <c r="H64" s="140"/>
      <c r="I64" s="140"/>
      <c r="J64" s="140"/>
      <c r="K64" s="140"/>
      <c r="L64" s="140"/>
      <c r="M64" s="209"/>
      <c r="N64" s="209"/>
      <c r="O64" s="209"/>
      <c r="P64" s="209"/>
      <c r="Q64" s="209"/>
      <c r="R64" s="141">
        <v>1</v>
      </c>
      <c r="S64" s="141"/>
      <c r="T64" s="141"/>
      <c r="U64" s="141"/>
      <c r="V64" s="141"/>
      <c r="W64" s="142">
        <f t="shared" si="42"/>
        <v>0</v>
      </c>
      <c r="X64" s="210">
        <f>IF(AX64&lt;Descrições!G22,"Não Alcançada",AV64)</f>
        <v>0</v>
      </c>
      <c r="Y64" s="143"/>
      <c r="Z64" s="143"/>
      <c r="AA64" s="28"/>
      <c r="AB64" s="65"/>
      <c r="AC64" s="27"/>
      <c r="AD64" s="5"/>
      <c r="AE64" s="43">
        <f t="shared" si="43"/>
        <v>0</v>
      </c>
      <c r="AF64" s="43"/>
      <c r="AG64" s="43">
        <f t="shared" si="44"/>
        <v>0</v>
      </c>
      <c r="AH64" s="43">
        <f t="shared" si="45"/>
        <v>0</v>
      </c>
      <c r="AI64" s="43">
        <f t="shared" si="46"/>
        <v>0</v>
      </c>
      <c r="AJ64" s="43">
        <f t="shared" si="47"/>
        <v>0</v>
      </c>
      <c r="AK64" s="43">
        <f t="shared" si="48"/>
        <v>0</v>
      </c>
      <c r="AL64" s="43">
        <f t="shared" si="49"/>
        <v>0</v>
      </c>
      <c r="AM64" s="57"/>
      <c r="AN64" s="43">
        <f t="shared" si="50"/>
        <v>0</v>
      </c>
      <c r="AO64" s="57"/>
      <c r="AP64" s="43">
        <f>IF(ISBLANK(Z64),0,VLOOKUP(Z64,Descrições!M1:N51,2,0))</f>
        <v>0</v>
      </c>
      <c r="AQ64" s="57"/>
      <c r="AR64" s="43">
        <f t="shared" si="51"/>
        <v>0</v>
      </c>
      <c r="AS64" s="57"/>
      <c r="AT64" s="43">
        <f t="shared" si="52"/>
        <v>0</v>
      </c>
      <c r="AU64" s="43"/>
      <c r="AV64" s="43">
        <f>MAX(M64:Q64)/R51</f>
        <v>0</v>
      </c>
      <c r="AW64" s="43"/>
      <c r="AX64" s="60">
        <f t="shared" si="53"/>
        <v>1</v>
      </c>
      <c r="AY64" s="57"/>
      <c r="AZ64" s="61">
        <f t="shared" si="54"/>
        <v>0</v>
      </c>
      <c r="BA64" s="57"/>
      <c r="BB64" s="61">
        <f t="shared" si="55"/>
        <v>0</v>
      </c>
      <c r="BC64" s="57"/>
      <c r="BD64" s="41">
        <f t="shared" si="56"/>
        <v>0</v>
      </c>
      <c r="BE64" s="57"/>
      <c r="BF64" s="57"/>
      <c r="BG64" s="57"/>
      <c r="BH64" s="57"/>
      <c r="BI64" s="57"/>
      <c r="BJ64" s="57"/>
      <c r="BK64" s="46"/>
      <c r="BL64" s="256" t="s">
        <v>143</v>
      </c>
      <c r="BM64" s="256"/>
      <c r="BN64" s="37">
        <f>E67</f>
        <v>0</v>
      </c>
      <c r="BO64" s="47"/>
      <c r="BP64" s="67"/>
      <c r="BQ64" s="71"/>
      <c r="BR64" s="78" t="s">
        <v>238</v>
      </c>
      <c r="BS64" s="213" t="str">
        <f>IF(ISBLANK(Planilha!D23),"-",Planilha!D23)</f>
        <v>Abdominal</v>
      </c>
      <c r="BT64" s="335" t="str">
        <f t="shared" si="62"/>
        <v>Bíceps</v>
      </c>
      <c r="BU64" s="336"/>
      <c r="BV64" s="213" t="str">
        <f>IF(ISBLANK(Planilha!D103),"-",Planilha!D103)</f>
        <v>Abdominal</v>
      </c>
      <c r="BW64" s="213" t="str">
        <f>IF(ISBLANK(Planilha!D143),"-",Planilha!D143)</f>
        <v>-</v>
      </c>
      <c r="BX64" s="213" t="str">
        <f>IF(ISBLANK(Planilha!D183),"-",Planilha!D183)</f>
        <v>-</v>
      </c>
      <c r="BY64" s="213" t="str">
        <f>IF(ISBLANK(Planilha!D223),"-",Planilha!D223)</f>
        <v>-</v>
      </c>
      <c r="BZ64" s="213" t="str">
        <f>IF(ISBLANK(Planilha!D263),"-",Planilha!D263)</f>
        <v>-</v>
      </c>
      <c r="CA64" s="47"/>
      <c r="CB64" s="6"/>
      <c r="CO64" s="53" t="str">
        <f t="shared" si="63"/>
        <v>1</v>
      </c>
      <c r="CP64" s="53" t="str">
        <f t="shared" si="64"/>
        <v>1</v>
      </c>
      <c r="CQ64" s="53" t="str">
        <f t="shared" si="65"/>
        <v>1</v>
      </c>
      <c r="CR64" s="53" t="str">
        <f t="shared" si="66"/>
        <v>0</v>
      </c>
      <c r="CS64" s="53" t="str">
        <f t="shared" si="67"/>
        <v>0</v>
      </c>
      <c r="CT64" s="53" t="str">
        <f t="shared" si="68"/>
        <v>0</v>
      </c>
      <c r="CU64" s="53" t="str">
        <f t="shared" si="69"/>
        <v>0</v>
      </c>
      <c r="CW64" s="167" t="str">
        <f t="shared" si="70"/>
        <v>1</v>
      </c>
      <c r="CX64" s="181" t="str">
        <f t="shared" si="71"/>
        <v>1</v>
      </c>
      <c r="CY64" s="181" t="str">
        <f t="shared" si="72"/>
        <v>1</v>
      </c>
      <c r="CZ64" s="181" t="str">
        <f t="shared" si="73"/>
        <v>0</v>
      </c>
      <c r="DA64" s="181" t="str">
        <f t="shared" si="74"/>
        <v>0</v>
      </c>
      <c r="DB64" s="181" t="str">
        <f t="shared" si="75"/>
        <v>0</v>
      </c>
      <c r="DC64" s="181" t="str">
        <f t="shared" si="76"/>
        <v>0</v>
      </c>
      <c r="DE64" s="175" t="str">
        <f t="shared" si="57"/>
        <v>0</v>
      </c>
      <c r="DF64" s="175" t="str">
        <f t="shared" si="58"/>
        <v>0</v>
      </c>
      <c r="DG64" s="175" t="str">
        <f t="shared" si="59"/>
        <v>0</v>
      </c>
      <c r="DH64" s="175" t="str">
        <f t="shared" si="60"/>
        <v>0</v>
      </c>
      <c r="DI64" s="175" t="str">
        <f t="shared" si="61"/>
        <v>0</v>
      </c>
      <c r="DK64">
        <f t="shared" si="77"/>
        <v>0</v>
      </c>
    </row>
    <row r="65" spans="1:115" x14ac:dyDescent="0.25">
      <c r="A65" s="65"/>
      <c r="B65" s="27"/>
      <c r="C65" s="29">
        <v>11</v>
      </c>
      <c r="D65" s="160"/>
      <c r="E65" s="283"/>
      <c r="F65" s="284"/>
      <c r="G65" s="139"/>
      <c r="H65" s="140"/>
      <c r="I65" s="140"/>
      <c r="J65" s="140"/>
      <c r="K65" s="140"/>
      <c r="L65" s="140"/>
      <c r="M65" s="209"/>
      <c r="N65" s="209"/>
      <c r="O65" s="209"/>
      <c r="P65" s="209"/>
      <c r="Q65" s="209"/>
      <c r="R65" s="141">
        <v>1</v>
      </c>
      <c r="S65" s="141"/>
      <c r="T65" s="141"/>
      <c r="U65" s="141"/>
      <c r="V65" s="141"/>
      <c r="W65" s="142">
        <f t="shared" si="42"/>
        <v>0</v>
      </c>
      <c r="X65" s="210">
        <f>IF(AX65&lt;Descrições!G22,"Não Alcançada",AV65)</f>
        <v>0</v>
      </c>
      <c r="Y65" s="143"/>
      <c r="Z65" s="143"/>
      <c r="AA65" s="28"/>
      <c r="AB65" s="65"/>
      <c r="AC65" s="27"/>
      <c r="AD65" s="5"/>
      <c r="AE65" s="43">
        <f t="shared" si="43"/>
        <v>0</v>
      </c>
      <c r="AF65" s="43"/>
      <c r="AG65" s="43">
        <f t="shared" si="44"/>
        <v>0</v>
      </c>
      <c r="AH65" s="43">
        <f t="shared" si="45"/>
        <v>0</v>
      </c>
      <c r="AI65" s="43">
        <f t="shared" si="46"/>
        <v>0</v>
      </c>
      <c r="AJ65" s="43">
        <f t="shared" si="47"/>
        <v>0</v>
      </c>
      <c r="AK65" s="43">
        <f t="shared" si="48"/>
        <v>0</v>
      </c>
      <c r="AL65" s="43">
        <f t="shared" si="49"/>
        <v>0</v>
      </c>
      <c r="AM65" s="57"/>
      <c r="AN65" s="43">
        <f t="shared" si="50"/>
        <v>0</v>
      </c>
      <c r="AO65" s="57"/>
      <c r="AP65" s="43">
        <f>IF(ISBLANK(Z65),0,VLOOKUP(Z65,Descrições!M1:N51,2,0))</f>
        <v>0</v>
      </c>
      <c r="AQ65" s="57"/>
      <c r="AR65" s="43">
        <f t="shared" si="51"/>
        <v>0</v>
      </c>
      <c r="AS65" s="57"/>
      <c r="AT65" s="43">
        <f t="shared" si="52"/>
        <v>0</v>
      </c>
      <c r="AU65" s="43"/>
      <c r="AV65" s="43">
        <f>MAX(M65:Q65)/R51</f>
        <v>0</v>
      </c>
      <c r="AW65" s="43"/>
      <c r="AX65" s="60">
        <f t="shared" si="53"/>
        <v>1</v>
      </c>
      <c r="AY65" s="57"/>
      <c r="AZ65" s="61">
        <f t="shared" si="54"/>
        <v>0</v>
      </c>
      <c r="BA65" s="57"/>
      <c r="BB65" s="61">
        <f t="shared" si="55"/>
        <v>0</v>
      </c>
      <c r="BC65" s="57"/>
      <c r="BD65" s="41">
        <f t="shared" si="56"/>
        <v>0</v>
      </c>
      <c r="BE65" s="57"/>
      <c r="BF65" s="57"/>
      <c r="BG65" s="57"/>
      <c r="BH65" s="57"/>
      <c r="BI65" s="57"/>
      <c r="BJ65" s="57"/>
      <c r="BK65" s="46"/>
      <c r="BL65" s="256" t="s">
        <v>144</v>
      </c>
      <c r="BM65" s="256"/>
      <c r="BN65" s="37">
        <f>E68</f>
        <v>0</v>
      </c>
      <c r="BO65" s="47"/>
      <c r="BP65" s="67"/>
      <c r="BQ65" s="71"/>
      <c r="BR65" s="78" t="s">
        <v>238</v>
      </c>
      <c r="BS65" s="213" t="str">
        <f>IF(ISBLANK(Planilha!D24),"-",Planilha!D24)</f>
        <v>Abdominal</v>
      </c>
      <c r="BT65" s="335" t="str">
        <f t="shared" si="62"/>
        <v>-</v>
      </c>
      <c r="BU65" s="336"/>
      <c r="BV65" s="213" t="str">
        <f>IF(ISBLANK(Planilha!D104),"-",Planilha!D104)</f>
        <v>-</v>
      </c>
      <c r="BW65" s="213" t="str">
        <f>IF(ISBLANK(Planilha!D144),"-",Planilha!D144)</f>
        <v>-</v>
      </c>
      <c r="BX65" s="213" t="str">
        <f>IF(ISBLANK(Planilha!D184),"-",Planilha!D184)</f>
        <v>-</v>
      </c>
      <c r="BY65" s="213" t="str">
        <f>IF(ISBLANK(Planilha!D224),"-",Planilha!D224)</f>
        <v>-</v>
      </c>
      <c r="BZ65" s="213" t="str">
        <f>IF(ISBLANK(Planilha!D264),"-",Planilha!D264)</f>
        <v>-</v>
      </c>
      <c r="CA65" s="47"/>
      <c r="CB65" s="6"/>
      <c r="CO65" s="53" t="str">
        <f t="shared" si="63"/>
        <v>1</v>
      </c>
      <c r="CP65" s="53" t="str">
        <f t="shared" si="64"/>
        <v>0</v>
      </c>
      <c r="CQ65" s="53" t="str">
        <f t="shared" si="65"/>
        <v>0</v>
      </c>
      <c r="CR65" s="53" t="str">
        <f t="shared" si="66"/>
        <v>0</v>
      </c>
      <c r="CS65" s="53" t="str">
        <f t="shared" si="67"/>
        <v>0</v>
      </c>
      <c r="CT65" s="53" t="str">
        <f t="shared" si="68"/>
        <v>0</v>
      </c>
      <c r="CU65" s="53" t="str">
        <f t="shared" si="69"/>
        <v>0</v>
      </c>
      <c r="CW65" s="167" t="str">
        <f t="shared" si="70"/>
        <v>1</v>
      </c>
      <c r="CX65" s="181" t="str">
        <f t="shared" si="71"/>
        <v>0</v>
      </c>
      <c r="CY65" s="181" t="str">
        <f t="shared" si="72"/>
        <v>0</v>
      </c>
      <c r="CZ65" s="181" t="str">
        <f t="shared" si="73"/>
        <v>0</v>
      </c>
      <c r="DA65" s="181" t="str">
        <f t="shared" si="74"/>
        <v>0</v>
      </c>
      <c r="DB65" s="181" t="str">
        <f t="shared" si="75"/>
        <v>0</v>
      </c>
      <c r="DC65" s="181" t="str">
        <f t="shared" si="76"/>
        <v>0</v>
      </c>
      <c r="DE65" s="175" t="str">
        <f t="shared" si="57"/>
        <v>0</v>
      </c>
      <c r="DF65" s="175" t="str">
        <f t="shared" si="58"/>
        <v>0</v>
      </c>
      <c r="DG65" s="175" t="str">
        <f t="shared" si="59"/>
        <v>0</v>
      </c>
      <c r="DH65" s="175" t="str">
        <f t="shared" si="60"/>
        <v>0</v>
      </c>
      <c r="DI65" s="175" t="str">
        <f t="shared" si="61"/>
        <v>0</v>
      </c>
      <c r="DK65">
        <f t="shared" si="77"/>
        <v>0</v>
      </c>
    </row>
    <row r="66" spans="1:115" x14ac:dyDescent="0.25">
      <c r="A66" s="65"/>
      <c r="B66" s="27"/>
      <c r="C66" s="29">
        <v>12</v>
      </c>
      <c r="D66" s="160"/>
      <c r="E66" s="283"/>
      <c r="F66" s="284"/>
      <c r="G66" s="139"/>
      <c r="H66" s="140"/>
      <c r="I66" s="140"/>
      <c r="J66" s="140"/>
      <c r="K66" s="140"/>
      <c r="L66" s="140"/>
      <c r="M66" s="209"/>
      <c r="N66" s="209"/>
      <c r="O66" s="209"/>
      <c r="P66" s="209"/>
      <c r="Q66" s="209"/>
      <c r="R66" s="141">
        <v>1</v>
      </c>
      <c r="S66" s="141"/>
      <c r="T66" s="141"/>
      <c r="U66" s="141"/>
      <c r="V66" s="141"/>
      <c r="W66" s="142">
        <f t="shared" si="42"/>
        <v>0</v>
      </c>
      <c r="X66" s="210">
        <f>IF(AX66&lt;Descrições!G22,"Não Alcançada",AV66)</f>
        <v>0</v>
      </c>
      <c r="Y66" s="143"/>
      <c r="Z66" s="143"/>
      <c r="AA66" s="28"/>
      <c r="AB66" s="65"/>
      <c r="AC66" s="27"/>
      <c r="AD66" s="5"/>
      <c r="AE66" s="43">
        <f t="shared" si="43"/>
        <v>0</v>
      </c>
      <c r="AF66" s="43"/>
      <c r="AG66" s="43">
        <f t="shared" si="44"/>
        <v>0</v>
      </c>
      <c r="AH66" s="43">
        <f t="shared" si="45"/>
        <v>0</v>
      </c>
      <c r="AI66" s="43">
        <f t="shared" si="46"/>
        <v>0</v>
      </c>
      <c r="AJ66" s="43">
        <f t="shared" si="47"/>
        <v>0</v>
      </c>
      <c r="AK66" s="43">
        <f t="shared" si="48"/>
        <v>0</v>
      </c>
      <c r="AL66" s="43">
        <f t="shared" si="49"/>
        <v>0</v>
      </c>
      <c r="AM66" s="57"/>
      <c r="AN66" s="43">
        <f t="shared" si="50"/>
        <v>0</v>
      </c>
      <c r="AO66" s="57"/>
      <c r="AP66" s="43">
        <f>IF(ISBLANK(Z66),0,VLOOKUP(Z66,Descrições!M1:N51,2,0))</f>
        <v>0</v>
      </c>
      <c r="AQ66" s="57"/>
      <c r="AR66" s="43">
        <f t="shared" si="51"/>
        <v>0</v>
      </c>
      <c r="AS66" s="57"/>
      <c r="AT66" s="43">
        <f t="shared" si="52"/>
        <v>0</v>
      </c>
      <c r="AU66" s="43"/>
      <c r="AV66" s="43">
        <f>MAX(M66:Q66)/R51</f>
        <v>0</v>
      </c>
      <c r="AW66" s="43"/>
      <c r="AX66" s="60">
        <f t="shared" si="53"/>
        <v>1</v>
      </c>
      <c r="AY66" s="57"/>
      <c r="AZ66" s="61">
        <f t="shared" si="54"/>
        <v>0</v>
      </c>
      <c r="BA66" s="57"/>
      <c r="BB66" s="61">
        <f t="shared" si="55"/>
        <v>0</v>
      </c>
      <c r="BC66" s="57"/>
      <c r="BD66" s="41">
        <f t="shared" si="56"/>
        <v>0</v>
      </c>
      <c r="BE66" s="57"/>
      <c r="BF66" s="57"/>
      <c r="BG66" s="57"/>
      <c r="BH66" s="57"/>
      <c r="BI66" s="57"/>
      <c r="BJ66" s="57"/>
      <c r="BK66" s="46"/>
      <c r="BL66" s="256" t="s">
        <v>145</v>
      </c>
      <c r="BM66" s="256"/>
      <c r="BN66" s="37">
        <f>E69</f>
        <v>0</v>
      </c>
      <c r="BO66" s="47"/>
      <c r="BP66" s="67"/>
      <c r="BQ66" s="71"/>
      <c r="BR66" s="78" t="s">
        <v>238</v>
      </c>
      <c r="BS66" s="213" t="str">
        <f>IF(ISBLANK(Planilha!D25),"-",Planilha!D25)</f>
        <v>-</v>
      </c>
      <c r="BT66" s="335" t="str">
        <f t="shared" si="62"/>
        <v>-</v>
      </c>
      <c r="BU66" s="336"/>
      <c r="BV66" s="213" t="str">
        <f>IF(ISBLANK(Planilha!D105),"-",Planilha!D105)</f>
        <v>-</v>
      </c>
      <c r="BW66" s="213" t="str">
        <f>IF(ISBLANK(Planilha!D145),"-",Planilha!D145)</f>
        <v>-</v>
      </c>
      <c r="BX66" s="213" t="str">
        <f>IF(ISBLANK(Planilha!D185),"-",Planilha!D185)</f>
        <v>-</v>
      </c>
      <c r="BY66" s="213" t="str">
        <f>IF(ISBLANK(Planilha!D225),"-",Planilha!D225)</f>
        <v>-</v>
      </c>
      <c r="BZ66" s="213" t="str">
        <f>IF(ISBLANK(Planilha!D265),"-",Planilha!D265)</f>
        <v>-</v>
      </c>
      <c r="CA66" s="47"/>
      <c r="CB66" s="6"/>
      <c r="CO66" s="53" t="str">
        <f t="shared" si="63"/>
        <v>0</v>
      </c>
      <c r="CP66" s="53" t="str">
        <f t="shared" si="64"/>
        <v>0</v>
      </c>
      <c r="CQ66" s="53" t="str">
        <f t="shared" si="65"/>
        <v>0</v>
      </c>
      <c r="CR66" s="53" t="str">
        <f t="shared" si="66"/>
        <v>0</v>
      </c>
      <c r="CS66" s="53" t="str">
        <f t="shared" si="67"/>
        <v>0</v>
      </c>
      <c r="CT66" s="53" t="str">
        <f t="shared" si="68"/>
        <v>0</v>
      </c>
      <c r="CU66" s="53" t="str">
        <f t="shared" si="69"/>
        <v>0</v>
      </c>
      <c r="CW66" s="167" t="str">
        <f t="shared" si="70"/>
        <v>0</v>
      </c>
      <c r="CX66" s="181" t="str">
        <f t="shared" si="71"/>
        <v>0</v>
      </c>
      <c r="CY66" s="181" t="str">
        <f t="shared" si="72"/>
        <v>0</v>
      </c>
      <c r="CZ66" s="181" t="str">
        <f t="shared" si="73"/>
        <v>0</v>
      </c>
      <c r="DA66" s="181" t="str">
        <f t="shared" si="74"/>
        <v>0</v>
      </c>
      <c r="DB66" s="181" t="str">
        <f t="shared" si="75"/>
        <v>0</v>
      </c>
      <c r="DC66" s="181" t="str">
        <f t="shared" si="76"/>
        <v>0</v>
      </c>
      <c r="DE66" s="175" t="str">
        <f t="shared" si="57"/>
        <v>0</v>
      </c>
      <c r="DF66" s="175" t="str">
        <f t="shared" si="58"/>
        <v>0</v>
      </c>
      <c r="DG66" s="175" t="str">
        <f t="shared" si="59"/>
        <v>0</v>
      </c>
      <c r="DH66" s="175" t="str">
        <f t="shared" si="60"/>
        <v>0</v>
      </c>
      <c r="DI66" s="175" t="str">
        <f t="shared" si="61"/>
        <v>0</v>
      </c>
      <c r="DK66">
        <f t="shared" si="77"/>
        <v>0</v>
      </c>
    </row>
    <row r="67" spans="1:115" x14ac:dyDescent="0.25">
      <c r="A67" s="65"/>
      <c r="B67" s="27"/>
      <c r="C67" s="29" t="s">
        <v>108</v>
      </c>
      <c r="D67" s="160"/>
      <c r="E67" s="285"/>
      <c r="F67" s="286"/>
      <c r="G67" s="287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88"/>
      <c r="AA67" s="28"/>
      <c r="AB67" s="65"/>
      <c r="AC67" s="27"/>
      <c r="AD67" s="5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43">
        <f>SUM(AT55+AT56+AT57+AT58+AT59+AT60+AT61+AT62+AT63+AT64+AT65+AT66)</f>
        <v>9</v>
      </c>
      <c r="AU67" s="57"/>
      <c r="AV67" s="57"/>
      <c r="AW67" s="57"/>
      <c r="AX67" s="57"/>
      <c r="AY67" s="57"/>
      <c r="AZ67" s="57"/>
      <c r="BA67" s="57"/>
      <c r="BB67" s="57"/>
      <c r="BC67" s="57"/>
      <c r="BD67" s="42">
        <f>SUM(BD55:BD66)/60</f>
        <v>29.466666666666665</v>
      </c>
      <c r="BE67" s="57"/>
      <c r="BF67" s="57"/>
      <c r="BG67" s="57"/>
      <c r="BH67" s="57"/>
      <c r="BI67" s="57"/>
      <c r="BJ67" s="57"/>
      <c r="BK67" s="46"/>
      <c r="BL67" s="274" t="s">
        <v>152</v>
      </c>
      <c r="BM67" s="274"/>
      <c r="BN67" s="54">
        <f>BJ56/60</f>
        <v>0</v>
      </c>
      <c r="BO67" s="47"/>
      <c r="BP67" s="67"/>
      <c r="BQ67" s="71"/>
      <c r="BR67" s="78" t="s">
        <v>238</v>
      </c>
      <c r="BS67" s="213" t="str">
        <f>IF(ISBLANK(Planilha!D26),"-",Planilha!D26)</f>
        <v>-</v>
      </c>
      <c r="BT67" s="335" t="str">
        <f t="shared" si="62"/>
        <v>-</v>
      </c>
      <c r="BU67" s="336"/>
      <c r="BV67" s="213" t="str">
        <f>IF(ISBLANK(Planilha!D106),"-",Planilha!D106)</f>
        <v>-</v>
      </c>
      <c r="BW67" s="213" t="str">
        <f>IF(ISBLANK(Planilha!D146),"-",Planilha!D146)</f>
        <v>-</v>
      </c>
      <c r="BX67" s="213" t="str">
        <f>IF(ISBLANK(Planilha!D186),"-",Planilha!D186)</f>
        <v>-</v>
      </c>
      <c r="BY67" s="213" t="str">
        <f>IF(ISBLANK(Planilha!D226),"-",Planilha!D226)</f>
        <v>-</v>
      </c>
      <c r="BZ67" s="213" t="str">
        <f>IF(ISBLANK(Planilha!D266),"-",Planilha!D266)</f>
        <v>-</v>
      </c>
      <c r="CA67" s="47"/>
      <c r="CB67" s="6"/>
      <c r="CO67" s="53" t="str">
        <f t="shared" si="63"/>
        <v>0</v>
      </c>
      <c r="CP67" s="53" t="str">
        <f t="shared" si="64"/>
        <v>0</v>
      </c>
      <c r="CQ67" s="53" t="str">
        <f t="shared" si="65"/>
        <v>0</v>
      </c>
      <c r="CR67" s="53" t="str">
        <f t="shared" si="66"/>
        <v>0</v>
      </c>
      <c r="CS67" s="53" t="str">
        <f t="shared" si="67"/>
        <v>0</v>
      </c>
      <c r="CT67" s="53" t="str">
        <f t="shared" si="68"/>
        <v>0</v>
      </c>
      <c r="CU67" s="53" t="str">
        <f t="shared" si="69"/>
        <v>0</v>
      </c>
      <c r="CW67" s="167" t="str">
        <f t="shared" si="70"/>
        <v>0</v>
      </c>
      <c r="CX67" s="181" t="str">
        <f t="shared" si="71"/>
        <v>0</v>
      </c>
      <c r="CY67" s="181" t="str">
        <f t="shared" si="72"/>
        <v>0</v>
      </c>
      <c r="CZ67" s="181" t="str">
        <f t="shared" si="73"/>
        <v>0</v>
      </c>
      <c r="DA67" s="181" t="str">
        <f t="shared" si="74"/>
        <v>0</v>
      </c>
      <c r="DB67" s="181" t="str">
        <f t="shared" si="75"/>
        <v>0</v>
      </c>
      <c r="DC67" s="181" t="str">
        <f t="shared" si="76"/>
        <v>0</v>
      </c>
      <c r="DE67" s="175"/>
      <c r="DF67" s="175"/>
      <c r="DG67" s="175"/>
      <c r="DH67" s="175"/>
      <c r="DI67" s="175"/>
    </row>
    <row r="68" spans="1:115" x14ac:dyDescent="0.25">
      <c r="A68" s="65"/>
      <c r="B68" s="27"/>
      <c r="C68" s="29" t="s">
        <v>101</v>
      </c>
      <c r="D68" s="160"/>
      <c r="E68" s="287"/>
      <c r="F68" s="288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8"/>
      <c r="AB68" s="65"/>
      <c r="AC68" s="27"/>
      <c r="AD68" s="5"/>
      <c r="AE68" s="57"/>
      <c r="AF68" s="57"/>
      <c r="AG68" s="57"/>
      <c r="AH68" s="57"/>
      <c r="AI68" s="57"/>
      <c r="AJ68" s="57"/>
      <c r="AK68" s="57"/>
      <c r="AL68" s="57"/>
      <c r="AM68" s="57"/>
      <c r="AN68" s="43">
        <f t="shared" ref="AN68:AN79" si="78">H55+I55+J55+K55+L55</f>
        <v>25</v>
      </c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46"/>
      <c r="BL68" s="274" t="s">
        <v>151</v>
      </c>
      <c r="BM68" s="274"/>
      <c r="BN68" s="81">
        <f>CF48</f>
        <v>0</v>
      </c>
      <c r="BO68" s="47"/>
      <c r="BP68" s="67"/>
      <c r="BQ68" s="71"/>
      <c r="BR68" s="78" t="s">
        <v>479</v>
      </c>
      <c r="BS68" s="214" t="str">
        <f>IF(CO28=BM7,CO28,"Não Exato")</f>
        <v>Não Exato</v>
      </c>
      <c r="BT68" s="281" t="str">
        <f>IF(CP28=BM47,CP28,"Não Exato")</f>
        <v>Não Exato</v>
      </c>
      <c r="BU68" s="282"/>
      <c r="BV68" s="214">
        <f>IF(CQ28=BM87,CQ28,"Não Exato")</f>
        <v>9</v>
      </c>
      <c r="BW68" s="214" t="str">
        <f>IF(CR28=BM127,CR28,"Não Exato")</f>
        <v>Não Exato</v>
      </c>
      <c r="BX68" s="214" t="str">
        <f>IF(CS28=BM167,CS28,"Não Exato")</f>
        <v>Não Exato</v>
      </c>
      <c r="BY68" s="214" t="str">
        <f>IF(CT28=BM207,CT28,"Não Exato")</f>
        <v>Não Exato</v>
      </c>
      <c r="BZ68" s="214" t="str">
        <f>IF(CU28=BM247,CU28,"Não Exato")</f>
        <v>Não Exato</v>
      </c>
      <c r="CA68" s="47"/>
      <c r="CB68" s="6"/>
      <c r="CO68" s="52">
        <f t="shared" ref="CO68:CU68" si="79">SUM(CO56+CO57+CO58+CO59+CO60+CO61+CO62+CO63+CO64+CO65+CO66+CO67)</f>
        <v>10</v>
      </c>
      <c r="CP68" s="52">
        <f t="shared" si="79"/>
        <v>9</v>
      </c>
      <c r="CQ68" s="52">
        <f t="shared" si="79"/>
        <v>9</v>
      </c>
      <c r="CR68" s="52">
        <f t="shared" si="79"/>
        <v>6</v>
      </c>
      <c r="CS68" s="52">
        <f t="shared" si="79"/>
        <v>0</v>
      </c>
      <c r="CT68" s="52">
        <f t="shared" si="79"/>
        <v>0</v>
      </c>
      <c r="CU68" s="52">
        <f t="shared" si="79"/>
        <v>0</v>
      </c>
      <c r="CX68" s="181" t="str">
        <f t="shared" si="71"/>
        <v>1</v>
      </c>
      <c r="DE68" s="175"/>
      <c r="DF68" s="175"/>
      <c r="DG68" s="175"/>
      <c r="DH68" s="175"/>
      <c r="DI68" s="175"/>
    </row>
    <row r="69" spans="1:115" x14ac:dyDescent="0.25">
      <c r="A69" s="65"/>
      <c r="B69" s="27"/>
      <c r="C69" s="29" t="s">
        <v>31</v>
      </c>
      <c r="D69" s="160"/>
      <c r="E69" s="287"/>
      <c r="F69" s="288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8"/>
      <c r="AB69" s="65"/>
      <c r="AC69" s="27"/>
      <c r="AD69" s="69"/>
      <c r="AE69" s="64"/>
      <c r="AF69" s="64"/>
      <c r="AG69" s="57"/>
      <c r="AH69" s="57"/>
      <c r="AI69" s="57"/>
      <c r="AJ69" s="57"/>
      <c r="AK69" s="57"/>
      <c r="AL69" s="57"/>
      <c r="AM69" s="57"/>
      <c r="AN69" s="43">
        <f t="shared" si="78"/>
        <v>22</v>
      </c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6"/>
      <c r="BL69" s="67"/>
      <c r="BM69" s="67"/>
      <c r="BN69" s="67"/>
      <c r="BO69" s="67"/>
      <c r="BP69" s="44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47"/>
      <c r="CB69" s="6"/>
      <c r="DE69" s="175"/>
      <c r="DF69" s="175"/>
      <c r="DG69" s="175"/>
      <c r="DH69" s="175"/>
      <c r="DI69" s="175"/>
    </row>
    <row r="70" spans="1:115" x14ac:dyDescent="0.25">
      <c r="A70" s="65"/>
      <c r="B70" s="27"/>
      <c r="C70" s="277" t="s">
        <v>102</v>
      </c>
      <c r="D70" s="277"/>
      <c r="E70" s="339" t="str">
        <f>IF(Planilha!E30=0," ",Planilha!E30)</f>
        <v xml:space="preserve"> </v>
      </c>
      <c r="F70" s="340"/>
      <c r="G70" s="272" t="s">
        <v>35</v>
      </c>
      <c r="H70" s="272"/>
      <c r="I70" s="272"/>
      <c r="J70" s="289"/>
      <c r="K70" s="289"/>
      <c r="L70" s="289"/>
      <c r="M70" s="289"/>
      <c r="N70" s="289"/>
      <c r="O70" s="289"/>
      <c r="P70" s="289"/>
      <c r="Q70" s="278" t="s">
        <v>447</v>
      </c>
      <c r="R70" s="278"/>
      <c r="S70" s="278"/>
      <c r="T70" s="278"/>
      <c r="U70" s="278"/>
      <c r="V70" s="278"/>
      <c r="W70" s="188" t="s">
        <v>579</v>
      </c>
      <c r="X70" s="277" t="s">
        <v>264</v>
      </c>
      <c r="Y70" s="277"/>
      <c r="Z70" s="88">
        <f>SUM(W55:W66)</f>
        <v>4643</v>
      </c>
      <c r="AA70" s="28"/>
      <c r="AB70" s="65"/>
      <c r="AC70" s="27"/>
      <c r="AD70" s="5"/>
      <c r="AE70" s="57"/>
      <c r="AF70" s="57"/>
      <c r="AG70" s="57"/>
      <c r="AH70" s="57"/>
      <c r="AI70" s="57"/>
      <c r="AJ70" s="57"/>
      <c r="AK70" s="57"/>
      <c r="AL70" s="57"/>
      <c r="AM70" s="57"/>
      <c r="AN70" s="173">
        <f t="shared" si="78"/>
        <v>20</v>
      </c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6"/>
      <c r="BL70" s="268" t="s">
        <v>102</v>
      </c>
      <c r="BM70" s="268"/>
      <c r="BN70" s="269" t="str">
        <f>IF(E70=0,"-",E70)</f>
        <v xml:space="preserve"> </v>
      </c>
      <c r="BO70" s="269"/>
      <c r="BP70" s="269"/>
      <c r="BQ70" s="269"/>
      <c r="BR70" s="76" t="s">
        <v>8</v>
      </c>
      <c r="BS70" s="270" t="str">
        <f>E53</f>
        <v>2015-01/01/B</v>
      </c>
      <c r="BT70" s="271"/>
      <c r="BU70" s="123">
        <f>F53</f>
        <v>2</v>
      </c>
      <c r="BV70" s="272" t="s">
        <v>242</v>
      </c>
      <c r="BW70" s="273"/>
      <c r="BX70" s="265"/>
      <c r="BY70" s="265"/>
      <c r="BZ70" s="80"/>
      <c r="CA70" s="47"/>
      <c r="CB70" s="6"/>
      <c r="DE70" s="175"/>
      <c r="DF70" s="175"/>
      <c r="DG70" s="175"/>
      <c r="DH70" s="175"/>
      <c r="DI70" s="175"/>
    </row>
    <row r="71" spans="1:115" x14ac:dyDescent="0.25">
      <c r="A71" s="65"/>
      <c r="B71" s="27"/>
      <c r="C71" s="277" t="s">
        <v>34</v>
      </c>
      <c r="D71" s="277"/>
      <c r="E71" s="339" t="str">
        <f>IF(Planilha!E31=0," ",Planilha!E31)</f>
        <v xml:space="preserve"> </v>
      </c>
      <c r="F71" s="340"/>
      <c r="G71" s="272"/>
      <c r="H71" s="272"/>
      <c r="I71" s="272"/>
      <c r="J71" s="289"/>
      <c r="K71" s="289"/>
      <c r="L71" s="289"/>
      <c r="M71" s="289"/>
      <c r="N71" s="289"/>
      <c r="O71" s="289"/>
      <c r="P71" s="289"/>
      <c r="Q71" s="278" t="s">
        <v>448</v>
      </c>
      <c r="R71" s="278"/>
      <c r="S71" s="278"/>
      <c r="T71" s="278"/>
      <c r="U71" s="278"/>
      <c r="V71" s="278"/>
      <c r="W71" s="188"/>
      <c r="X71" s="277" t="s">
        <v>265</v>
      </c>
      <c r="Y71" s="277"/>
      <c r="Z71" s="88">
        <f>BH55/60</f>
        <v>29.466666666666665</v>
      </c>
      <c r="AA71" s="28"/>
      <c r="AB71" s="65"/>
      <c r="AC71" s="27"/>
      <c r="AD71" s="5"/>
      <c r="AE71" s="57"/>
      <c r="AF71" s="57"/>
      <c r="AG71" s="57"/>
      <c r="AH71" s="57"/>
      <c r="AI71" s="57"/>
      <c r="AJ71" s="57"/>
      <c r="AK71" s="57"/>
      <c r="AL71" s="57"/>
      <c r="AM71" s="57"/>
      <c r="AN71" s="173">
        <f t="shared" si="78"/>
        <v>15</v>
      </c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268" t="s">
        <v>240</v>
      </c>
      <c r="BM71" s="268"/>
      <c r="BN71" s="269" t="str">
        <f>IF(E71=0,"-",E71)</f>
        <v xml:space="preserve"> </v>
      </c>
      <c r="BO71" s="269"/>
      <c r="BP71" s="269"/>
      <c r="BQ71" s="269"/>
      <c r="BR71" s="76" t="s">
        <v>241</v>
      </c>
      <c r="BS71" s="292" t="str">
        <f>IF(Z53=0,"-",Z53)</f>
        <v>20/08/07 - 20/09/07</v>
      </c>
      <c r="BT71" s="293"/>
      <c r="BU71" s="294"/>
      <c r="BV71" s="273"/>
      <c r="BW71" s="273"/>
      <c r="BX71" s="265"/>
      <c r="BY71" s="265"/>
      <c r="BZ71" s="80"/>
      <c r="CA71" s="6"/>
      <c r="CB71" s="6"/>
      <c r="DE71" s="175"/>
      <c r="DF71" s="175"/>
      <c r="DG71" s="175"/>
      <c r="DH71" s="175"/>
      <c r="DI71" s="175"/>
    </row>
    <row r="72" spans="1:115" x14ac:dyDescent="0.25">
      <c r="A72" s="65"/>
      <c r="B72" s="331" t="s">
        <v>585</v>
      </c>
      <c r="C72" s="332"/>
      <c r="D72" s="332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98" t="s">
        <v>333</v>
      </c>
      <c r="AA72" s="215" t="s">
        <v>586</v>
      </c>
      <c r="AB72" s="65"/>
      <c r="AC72" s="27"/>
      <c r="AD72" s="145" t="s">
        <v>585</v>
      </c>
      <c r="AE72" s="146"/>
      <c r="AF72" s="146"/>
      <c r="AG72" s="147"/>
      <c r="AH72" s="147"/>
      <c r="AI72" s="147"/>
      <c r="AJ72" s="147"/>
      <c r="AK72" s="147"/>
      <c r="AL72" s="147"/>
      <c r="AM72" s="147"/>
      <c r="AN72" s="172">
        <f t="shared" si="78"/>
        <v>24</v>
      </c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99" t="s">
        <v>333</v>
      </c>
      <c r="CA72" s="216" t="s">
        <v>587</v>
      </c>
      <c r="CB72" s="6"/>
      <c r="DE72" s="175"/>
      <c r="DF72" s="175"/>
      <c r="DG72" s="175"/>
      <c r="DH72" s="175"/>
      <c r="DI72" s="175"/>
    </row>
    <row r="73" spans="1:115" x14ac:dyDescent="0.25">
      <c r="A73" s="31"/>
      <c r="B73" s="31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2"/>
      <c r="AC73" s="73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174">
        <f t="shared" si="78"/>
        <v>25</v>
      </c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8"/>
      <c r="CB73" s="9"/>
      <c r="DE73" s="175"/>
      <c r="DF73" s="175"/>
      <c r="DG73" s="175"/>
      <c r="DH73" s="175"/>
      <c r="DI73" s="175"/>
    </row>
    <row r="74" spans="1:115" hidden="1" x14ac:dyDescent="0.25">
      <c r="A74" s="17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173">
        <f t="shared" si="78"/>
        <v>20</v>
      </c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20"/>
      <c r="BL74" s="20"/>
      <c r="BM74" s="20"/>
      <c r="BN74" s="20"/>
      <c r="BO74" s="20"/>
      <c r="BP74" s="20"/>
      <c r="DE74" s="175"/>
      <c r="DF74" s="175"/>
      <c r="DG74" s="175"/>
      <c r="DH74" s="175"/>
      <c r="DI74" s="175"/>
    </row>
    <row r="75" spans="1:115" hidden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43">
        <f t="shared" si="78"/>
        <v>25</v>
      </c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DE75" s="175"/>
      <c r="DF75" s="175"/>
      <c r="DG75" s="175"/>
      <c r="DH75" s="175"/>
      <c r="DI75" s="175"/>
    </row>
    <row r="76" spans="1:115" hidden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3">
        <f t="shared" si="78"/>
        <v>11</v>
      </c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DE76" s="175"/>
      <c r="DF76" s="175"/>
      <c r="DG76" s="175"/>
      <c r="DH76" s="175"/>
      <c r="DI76" s="175"/>
    </row>
    <row r="77" spans="1:115" hidden="1" x14ac:dyDescent="0.25">
      <c r="E77" s="156"/>
      <c r="F77" s="156"/>
      <c r="Y77" s="18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43">
        <f t="shared" si="78"/>
        <v>0</v>
      </c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DE77" s="175"/>
      <c r="DF77" s="175"/>
      <c r="DG77" s="175"/>
      <c r="DH77" s="175"/>
      <c r="DI77" s="175"/>
    </row>
    <row r="78" spans="1:115" hidden="1" x14ac:dyDescent="0.25"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43">
        <f t="shared" si="78"/>
        <v>0</v>
      </c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DE78" s="175"/>
      <c r="DF78" s="175"/>
      <c r="DG78" s="175"/>
      <c r="DH78" s="175"/>
      <c r="DI78" s="175"/>
    </row>
    <row r="79" spans="1:115" hidden="1" x14ac:dyDescent="0.25"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43">
        <f t="shared" si="78"/>
        <v>0</v>
      </c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DE79" s="175"/>
      <c r="DF79" s="175"/>
      <c r="DG79" s="175"/>
      <c r="DH79" s="175"/>
      <c r="DI79" s="175"/>
    </row>
    <row r="80" spans="1:115" hidden="1" x14ac:dyDescent="0.25">
      <c r="AG80" s="21"/>
      <c r="DE80" s="175"/>
      <c r="DF80" s="175"/>
      <c r="DG80" s="175"/>
      <c r="DH80" s="175"/>
      <c r="DI80" s="175"/>
    </row>
    <row r="81" spans="1:118" x14ac:dyDescent="0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27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8"/>
      <c r="CB81" s="6"/>
      <c r="DE81" s="175"/>
      <c r="DF81" s="175"/>
      <c r="DG81" s="175"/>
      <c r="DH81" s="175"/>
      <c r="DI81" s="175"/>
    </row>
    <row r="82" spans="1:118" x14ac:dyDescent="0.25">
      <c r="A82" s="65"/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6"/>
      <c r="AB82" s="65"/>
      <c r="AC82" s="27"/>
      <c r="AD82" s="2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44"/>
      <c r="BL82" s="44"/>
      <c r="BM82" s="44"/>
      <c r="BN82" s="44"/>
      <c r="BO82" s="45"/>
      <c r="BP82" s="67"/>
      <c r="BQ82" s="70"/>
      <c r="BR82" s="44"/>
      <c r="BS82" s="44"/>
      <c r="BT82" s="44"/>
      <c r="BU82" s="44"/>
      <c r="BV82" s="44"/>
      <c r="BW82" s="44"/>
      <c r="BX82" s="44"/>
      <c r="BY82" s="44"/>
      <c r="BZ82" s="44"/>
      <c r="CA82" s="45"/>
      <c r="CB82" s="6"/>
      <c r="CD82" s="124"/>
      <c r="CE82" s="125"/>
      <c r="CF82" s="125"/>
      <c r="CG82" s="126"/>
      <c r="CH82" s="193"/>
      <c r="CI82" s="124"/>
      <c r="CJ82" s="125"/>
      <c r="CK82" s="125"/>
      <c r="CL82" s="125"/>
      <c r="CM82" s="126"/>
      <c r="DE82" s="175"/>
      <c r="DF82" s="175"/>
      <c r="DG82" s="175"/>
      <c r="DH82" s="175"/>
      <c r="DI82" s="175"/>
    </row>
    <row r="83" spans="1:118" ht="15.75" x14ac:dyDescent="0.25">
      <c r="A83" s="65"/>
      <c r="B83" s="27"/>
      <c r="C83" s="302" t="s">
        <v>10</v>
      </c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4"/>
      <c r="AA83" s="28"/>
      <c r="AB83" s="65"/>
      <c r="AC83" s="27"/>
      <c r="AD83" s="5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46"/>
      <c r="BL83" s="262" t="s">
        <v>371</v>
      </c>
      <c r="BM83" s="263"/>
      <c r="BN83" s="85" t="str">
        <f>Z90</f>
        <v>C</v>
      </c>
      <c r="BO83" s="47"/>
      <c r="BP83" s="67"/>
      <c r="BQ83" s="71"/>
      <c r="BR83" s="105"/>
      <c r="BS83" s="106"/>
      <c r="BT83" s="106"/>
      <c r="BU83" s="106"/>
      <c r="BV83" s="106"/>
      <c r="BW83" s="106"/>
      <c r="BX83" s="106"/>
      <c r="BY83" s="106"/>
      <c r="BZ83" s="107"/>
      <c r="CA83" s="47"/>
      <c r="CB83" s="6"/>
      <c r="CD83" s="127"/>
      <c r="CE83" s="264" t="s">
        <v>141</v>
      </c>
      <c r="CF83" s="264"/>
      <c r="CG83" s="128"/>
      <c r="CH83" s="193"/>
      <c r="CI83" s="127"/>
      <c r="CJ83" s="180" t="s">
        <v>454</v>
      </c>
      <c r="CK83" s="180" t="s">
        <v>456</v>
      </c>
      <c r="CL83" s="180" t="s">
        <v>455</v>
      </c>
      <c r="CM83" s="128"/>
      <c r="CN83" s="192">
        <f>CF84*60</f>
        <v>2220</v>
      </c>
      <c r="DE83" s="175"/>
      <c r="DF83" s="175"/>
      <c r="DG83" s="175"/>
      <c r="DH83" s="175"/>
      <c r="DI83" s="175"/>
    </row>
    <row r="84" spans="1:118" x14ac:dyDescent="0.25">
      <c r="A84" s="65"/>
      <c r="B84" s="27"/>
      <c r="C84" s="305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7"/>
      <c r="AA84" s="28"/>
      <c r="AB84" s="65"/>
      <c r="AC84" s="27"/>
      <c r="AD84" s="5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46"/>
      <c r="BL84" s="256" t="s">
        <v>153</v>
      </c>
      <c r="BM84" s="256"/>
      <c r="BN84" s="81">
        <f>CN85</f>
        <v>37</v>
      </c>
      <c r="BO84" s="47"/>
      <c r="BP84" s="67"/>
      <c r="BQ84" s="71"/>
      <c r="BR84" s="108"/>
      <c r="BS84" s="109"/>
      <c r="BT84" s="109"/>
      <c r="BU84" s="109"/>
      <c r="BV84" s="109"/>
      <c r="BW84" s="109"/>
      <c r="BX84" s="109"/>
      <c r="BY84" s="109"/>
      <c r="BZ84" s="110"/>
      <c r="CA84" s="47"/>
      <c r="CB84" s="6"/>
      <c r="CD84" s="127"/>
      <c r="CE84" s="33" t="s">
        <v>140</v>
      </c>
      <c r="CF84" s="187" t="s">
        <v>450</v>
      </c>
      <c r="CG84" s="128"/>
      <c r="CH84" s="193"/>
      <c r="CI84" s="127"/>
      <c r="CJ84" s="33" t="s">
        <v>452</v>
      </c>
      <c r="CK84" s="195">
        <f>DM95</f>
        <v>2244</v>
      </c>
      <c r="CL84" s="199">
        <f>CK84/60</f>
        <v>37.4</v>
      </c>
      <c r="CM84" s="128"/>
      <c r="CN84" s="192">
        <f>CF88*60</f>
        <v>0</v>
      </c>
      <c r="DE84" s="175"/>
      <c r="DF84" s="175"/>
      <c r="DG84" s="175"/>
      <c r="DH84" s="175"/>
      <c r="DI84" s="175"/>
    </row>
    <row r="85" spans="1:118" x14ac:dyDescent="0.25">
      <c r="A85" s="65"/>
      <c r="B85" s="27"/>
      <c r="C85" s="305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7"/>
      <c r="AA85" s="28"/>
      <c r="AB85" s="65"/>
      <c r="AC85" s="27"/>
      <c r="AD85" s="5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46"/>
      <c r="BL85" s="114" t="s">
        <v>154</v>
      </c>
      <c r="BM85" s="81">
        <f>IF(ISNUMBER(BN100+BN107),SUM(BN100+BN107),"-")</f>
        <v>37.4</v>
      </c>
      <c r="BN85" s="54" t="str">
        <f>IF(BM85=BN84,"Exato","Não Exato")</f>
        <v>Não Exato</v>
      </c>
      <c r="BO85" s="47"/>
      <c r="BP85" s="67"/>
      <c r="BQ85" s="71"/>
      <c r="BR85" s="111"/>
      <c r="BS85" s="112"/>
      <c r="BT85" s="112"/>
      <c r="BU85" s="112"/>
      <c r="BV85" s="112"/>
      <c r="BW85" s="112"/>
      <c r="BX85" s="112"/>
      <c r="BY85" s="112"/>
      <c r="BZ85" s="113"/>
      <c r="CA85" s="47"/>
      <c r="CB85" s="6"/>
      <c r="CD85" s="127"/>
      <c r="CE85" s="33" t="s">
        <v>461</v>
      </c>
      <c r="CF85" s="79">
        <v>9</v>
      </c>
      <c r="CG85" s="128"/>
      <c r="CH85" s="193"/>
      <c r="CI85" s="127"/>
      <c r="CJ85" s="33" t="s">
        <v>453</v>
      </c>
      <c r="CK85" s="197">
        <f>CL85*60</f>
        <v>2220</v>
      </c>
      <c r="CL85" s="197" t="str">
        <f>CF84</f>
        <v>37</v>
      </c>
      <c r="CM85" s="128"/>
      <c r="CN85" s="133">
        <f>SUM(CF84+CF88)</f>
        <v>37</v>
      </c>
      <c r="DE85" s="175"/>
      <c r="DF85" s="175"/>
      <c r="DG85" s="175"/>
      <c r="DH85" s="175"/>
      <c r="DI85" s="175"/>
    </row>
    <row r="86" spans="1:118" x14ac:dyDescent="0.25">
      <c r="A86" s="65"/>
      <c r="B86" s="27"/>
      <c r="C86" s="308"/>
      <c r="D86" s="309"/>
      <c r="E86" s="309"/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  <c r="Z86" s="310"/>
      <c r="AA86" s="28"/>
      <c r="AB86" s="65"/>
      <c r="AC86" s="27"/>
      <c r="AD86" s="5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46"/>
      <c r="BL86" s="264" t="s">
        <v>186</v>
      </c>
      <c r="BM86" s="264"/>
      <c r="BN86" s="118" t="s">
        <v>142</v>
      </c>
      <c r="BO86" s="47"/>
      <c r="BP86" s="67"/>
      <c r="BQ86" s="72"/>
      <c r="BR86" s="50"/>
      <c r="BS86" s="50"/>
      <c r="BT86" s="50"/>
      <c r="BU86" s="50"/>
      <c r="BV86" s="50"/>
      <c r="BW86" s="50"/>
      <c r="BX86" s="50"/>
      <c r="BY86" s="50"/>
      <c r="BZ86" s="50"/>
      <c r="CA86" s="51"/>
      <c r="CB86" s="6"/>
      <c r="CD86" s="127"/>
      <c r="CE86" s="33" t="s">
        <v>150</v>
      </c>
      <c r="CF86" s="186">
        <f>CN83/CF85</f>
        <v>246.66666666666666</v>
      </c>
      <c r="CG86" s="128"/>
      <c r="CH86" s="193"/>
      <c r="CI86" s="129"/>
      <c r="CJ86" s="130"/>
      <c r="CK86" s="130"/>
      <c r="CL86" s="130"/>
      <c r="CM86" s="131"/>
      <c r="DE86" s="175"/>
      <c r="DF86" s="175"/>
      <c r="DG86" s="175"/>
      <c r="DH86" s="175"/>
      <c r="DI86" s="175"/>
    </row>
    <row r="87" spans="1:118" x14ac:dyDescent="0.25">
      <c r="A87" s="65"/>
      <c r="B87" s="27"/>
      <c r="C87" s="311" t="s">
        <v>9</v>
      </c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3"/>
      <c r="AA87" s="28"/>
      <c r="AB87" s="65"/>
      <c r="AC87" s="27"/>
      <c r="AD87" s="38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46"/>
      <c r="BL87" s="33" t="s">
        <v>139</v>
      </c>
      <c r="BM87" s="34">
        <f>CF85</f>
        <v>9</v>
      </c>
      <c r="BN87" s="207">
        <f>CF86</f>
        <v>246.66666666666666</v>
      </c>
      <c r="BO87" s="4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"/>
      <c r="CD87" s="127"/>
      <c r="CE87" s="264" t="s">
        <v>146</v>
      </c>
      <c r="CF87" s="264"/>
      <c r="CG87" s="128"/>
      <c r="CH87" s="193"/>
      <c r="CI87" s="193"/>
      <c r="CJ87" s="193"/>
      <c r="CK87" s="193"/>
      <c r="CL87" s="193"/>
      <c r="CM87" s="193"/>
      <c r="CP87" s="134"/>
      <c r="DE87" s="175"/>
      <c r="DF87" s="175"/>
      <c r="DG87" s="175"/>
      <c r="DH87" s="175"/>
      <c r="DI87" s="175"/>
    </row>
    <row r="88" spans="1:118" x14ac:dyDescent="0.25">
      <c r="A88" s="65"/>
      <c r="B88" s="27"/>
      <c r="C88" s="314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  <c r="Y88" s="315"/>
      <c r="Z88" s="316"/>
      <c r="AA88" s="28"/>
      <c r="AB88" s="65"/>
      <c r="AC88" s="27"/>
      <c r="AD88" s="5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46"/>
      <c r="BL88" s="256" t="s">
        <v>464</v>
      </c>
      <c r="BM88" s="256"/>
      <c r="BN88" s="35">
        <f t="shared" ref="BN88:BN99" si="80">BD95</f>
        <v>328</v>
      </c>
      <c r="BO88" s="47"/>
      <c r="BP88" s="67"/>
      <c r="BQ88" s="70"/>
      <c r="BR88" s="44"/>
      <c r="BS88" s="44"/>
      <c r="BT88" s="44"/>
      <c r="BU88" s="44"/>
      <c r="BV88" s="44"/>
      <c r="BW88" s="44"/>
      <c r="BX88" s="44"/>
      <c r="BY88" s="44"/>
      <c r="BZ88" s="44"/>
      <c r="CA88" s="45"/>
      <c r="CB88" s="6"/>
      <c r="CD88" s="127"/>
      <c r="CE88" s="33" t="s">
        <v>140</v>
      </c>
      <c r="CF88" s="187"/>
      <c r="CG88" s="128"/>
      <c r="CH88" s="193"/>
      <c r="CI88" s="193"/>
      <c r="CJ88" s="193"/>
      <c r="CK88" s="198"/>
      <c r="CL88" s="193"/>
      <c r="CM88" s="193"/>
      <c r="DE88" s="175"/>
      <c r="DF88" s="175"/>
      <c r="DG88" s="175"/>
      <c r="DH88" s="175"/>
      <c r="DI88" s="175"/>
    </row>
    <row r="89" spans="1:118" ht="15.75" x14ac:dyDescent="0.25">
      <c r="A89" s="65"/>
      <c r="B89" s="27"/>
      <c r="C89" s="317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9"/>
      <c r="AA89" s="28"/>
      <c r="AB89" s="65"/>
      <c r="AC89" s="27"/>
      <c r="AD89" s="5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46"/>
      <c r="BL89" s="256" t="s">
        <v>465</v>
      </c>
      <c r="BM89" s="256"/>
      <c r="BN89" s="35">
        <f t="shared" si="80"/>
        <v>304</v>
      </c>
      <c r="BO89" s="47"/>
      <c r="BP89" s="67"/>
      <c r="BQ89" s="71"/>
      <c r="BR89" s="267" t="s">
        <v>239</v>
      </c>
      <c r="BS89" s="267"/>
      <c r="BT89" s="267"/>
      <c r="BU89" s="267"/>
      <c r="BV89" s="267"/>
      <c r="BW89" s="267"/>
      <c r="BX89" s="267"/>
      <c r="BY89" s="267"/>
      <c r="BZ89" s="267"/>
      <c r="CA89" s="47"/>
      <c r="CB89" s="6"/>
      <c r="CD89" s="127"/>
      <c r="CE89" s="33" t="s">
        <v>148</v>
      </c>
      <c r="CF89" s="79">
        <v>2</v>
      </c>
      <c r="CG89" s="128"/>
      <c r="CH89" s="193"/>
      <c r="CI89" s="193"/>
      <c r="CJ89" s="193"/>
      <c r="CK89" s="193"/>
      <c r="CL89" s="193"/>
      <c r="CM89" s="193"/>
      <c r="DE89" s="175"/>
      <c r="DF89" s="175"/>
      <c r="DG89" s="175"/>
      <c r="DH89" s="175"/>
      <c r="DI89" s="175"/>
    </row>
    <row r="90" spans="1:118" x14ac:dyDescent="0.25">
      <c r="A90" s="65"/>
      <c r="B90" s="27"/>
      <c r="C90" s="258" t="s">
        <v>267</v>
      </c>
      <c r="D90" s="326"/>
      <c r="E90" s="323" t="str">
        <f>IF(VLOOKUP(E91,Matrículas!D4:AK20,3,0)=0,"-",VLOOKUP(E91,Matrículas!D4:AK20,3,0))</f>
        <v>Juliana Malacarne</v>
      </c>
      <c r="F90" s="323"/>
      <c r="G90" s="120" t="s">
        <v>268</v>
      </c>
      <c r="H90" s="269" t="str">
        <f>IF(VLOOKUP(E91,Matrículas!D4:AK20,9,0)=0,"-",VLOOKUP(E91,Matrículas!D4:AK20,9,0))</f>
        <v>-</v>
      </c>
      <c r="I90" s="269"/>
      <c r="J90" s="269"/>
      <c r="K90" s="269"/>
      <c r="L90" s="269"/>
      <c r="M90" s="258" t="s">
        <v>263</v>
      </c>
      <c r="N90" s="258"/>
      <c r="O90" s="258"/>
      <c r="P90" s="258"/>
      <c r="Q90" s="258"/>
      <c r="R90" s="327" t="str">
        <f>VLOOKUP(E91,Matrículas!D4:AK20,14,0)</f>
        <v>1,57</v>
      </c>
      <c r="S90" s="327"/>
      <c r="T90" s="327"/>
      <c r="U90" s="327"/>
      <c r="V90" s="327"/>
      <c r="W90" s="119" t="s">
        <v>7</v>
      </c>
      <c r="X90" s="212" t="str">
        <f>X10</f>
        <v>Força Máxima</v>
      </c>
      <c r="Y90" s="120" t="s">
        <v>11</v>
      </c>
      <c r="Z90" s="136" t="str">
        <f>Descrições!A11</f>
        <v>C</v>
      </c>
      <c r="AA90" s="28"/>
      <c r="AB90" s="65"/>
      <c r="AC90" s="27"/>
      <c r="AD90" s="5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46"/>
      <c r="BL90" s="256" t="s">
        <v>466</v>
      </c>
      <c r="BM90" s="256"/>
      <c r="BN90" s="35">
        <f t="shared" si="80"/>
        <v>100</v>
      </c>
      <c r="BO90" s="47"/>
      <c r="BP90" s="67"/>
      <c r="BQ90" s="71"/>
      <c r="BR90" s="168" t="str">
        <f>H92</f>
        <v>1 X 1 X 1 X 1 X 1 X 1 X 1</v>
      </c>
      <c r="BS90" s="266" t="str">
        <f>IF(VLOOKUP(BR90,Descrições!B126:C135,2,0)=0,"-",VLOOKUP(BR90,Descrições!B126:C135,2,0))</f>
        <v>Alta intensidade, porem coerente com ótimas condições anabólicas.</v>
      </c>
      <c r="BT90" s="266"/>
      <c r="BU90" s="266"/>
      <c r="BV90" s="266"/>
      <c r="BW90" s="266"/>
      <c r="BX90" s="266"/>
      <c r="BY90" s="266"/>
      <c r="BZ90" s="266"/>
      <c r="CA90" s="47"/>
      <c r="CB90" s="6"/>
      <c r="CD90" s="127"/>
      <c r="CE90" s="33" t="s">
        <v>149</v>
      </c>
      <c r="CF90" s="186">
        <f>CN84/CF89</f>
        <v>0</v>
      </c>
      <c r="CG90" s="128"/>
      <c r="CH90" s="193"/>
      <c r="CI90" s="193"/>
      <c r="CJ90" s="193"/>
      <c r="CK90" s="193"/>
      <c r="CL90" s="193"/>
      <c r="CM90" s="193"/>
      <c r="DE90" s="175"/>
      <c r="DF90" s="175"/>
      <c r="DG90" s="175"/>
      <c r="DH90" s="175"/>
      <c r="DI90" s="175"/>
    </row>
    <row r="91" spans="1:118" x14ac:dyDescent="0.25">
      <c r="A91" s="65"/>
      <c r="B91" s="27"/>
      <c r="C91" s="258" t="s">
        <v>252</v>
      </c>
      <c r="D91" s="258"/>
      <c r="E91" s="333" t="str">
        <f>E11</f>
        <v>2015-01</v>
      </c>
      <c r="F91" s="334"/>
      <c r="G91" s="120" t="s">
        <v>269</v>
      </c>
      <c r="H91" s="269" t="str">
        <f>IF(VLOOKUP(E91,Matrículas!D4:AK20,16,0)=0,"-",VLOOKUP(E91,Matrículas!D4:AK20,16,0))</f>
        <v>-</v>
      </c>
      <c r="I91" s="269"/>
      <c r="J91" s="269"/>
      <c r="K91" s="269"/>
      <c r="L91" s="269"/>
      <c r="M91" s="258" t="s">
        <v>262</v>
      </c>
      <c r="N91" s="258"/>
      <c r="O91" s="258"/>
      <c r="P91" s="258"/>
      <c r="Q91" s="258"/>
      <c r="R91" s="269" t="str">
        <f>VLOOKUP(E91,Matrículas!D4:AK20,15,0)</f>
        <v>53</v>
      </c>
      <c r="S91" s="269"/>
      <c r="T91" s="269"/>
      <c r="U91" s="269"/>
      <c r="V91" s="269"/>
      <c r="W91" s="119" t="s">
        <v>1</v>
      </c>
      <c r="X91" s="212" t="str">
        <f>X11</f>
        <v>Misto</v>
      </c>
      <c r="Y91" s="120" t="s">
        <v>27</v>
      </c>
      <c r="Z91" s="121" t="s">
        <v>17</v>
      </c>
      <c r="AA91" s="28"/>
      <c r="AB91" s="65"/>
      <c r="AC91" s="27"/>
      <c r="AD91" s="5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46"/>
      <c r="BL91" s="256" t="s">
        <v>467</v>
      </c>
      <c r="BM91" s="256"/>
      <c r="BN91" s="35">
        <f t="shared" si="80"/>
        <v>200</v>
      </c>
      <c r="BO91" s="47"/>
      <c r="BP91" s="67"/>
      <c r="BQ91" s="71"/>
      <c r="BR91" s="77" t="s">
        <v>233</v>
      </c>
      <c r="BS91" s="77" t="s">
        <v>6</v>
      </c>
      <c r="BT91" s="296" t="s">
        <v>16</v>
      </c>
      <c r="BU91" s="297"/>
      <c r="BV91" s="77" t="s">
        <v>17</v>
      </c>
      <c r="BW91" s="77" t="s">
        <v>18</v>
      </c>
      <c r="BX91" s="77" t="s">
        <v>19</v>
      </c>
      <c r="BY91" s="77" t="s">
        <v>20</v>
      </c>
      <c r="BZ91" s="77" t="s">
        <v>21</v>
      </c>
      <c r="CA91" s="47"/>
      <c r="CB91" s="6"/>
      <c r="CD91" s="129"/>
      <c r="CE91" s="130"/>
      <c r="CF91" s="130"/>
      <c r="CG91" s="131"/>
      <c r="CH91" s="193"/>
      <c r="CI91" s="193"/>
      <c r="CJ91" s="193"/>
      <c r="CK91" s="193"/>
      <c r="CL91" s="193"/>
      <c r="CM91" s="193"/>
      <c r="DE91" s="175"/>
      <c r="DF91" s="175"/>
      <c r="DG91" s="175"/>
      <c r="DH91" s="175"/>
      <c r="DI91" s="175"/>
    </row>
    <row r="92" spans="1:118" x14ac:dyDescent="0.25">
      <c r="A92" s="65"/>
      <c r="B92" s="27"/>
      <c r="C92" s="258" t="s">
        <v>259</v>
      </c>
      <c r="D92" s="258"/>
      <c r="E92" s="152" t="str">
        <f>IF(VLOOKUP(E91,Matrículas!D4:AK20,11,0)=0,"-",VLOOKUP(E91,Matrículas!D4:AK20,11,0))</f>
        <v>2015-01/01</v>
      </c>
      <c r="F92" s="151">
        <f>IF(VLOOKUP(E91,Matrículas!D4:AK20,12,0)=0,"-",VLOOKUP(E91,Matrículas!D4:AK20,12,0))</f>
        <v>2</v>
      </c>
      <c r="G92" s="119" t="s">
        <v>232</v>
      </c>
      <c r="H92" s="280" t="str">
        <f>H12</f>
        <v>1 X 1 X 1 X 1 X 1 X 1 X 1</v>
      </c>
      <c r="I92" s="280"/>
      <c r="J92" s="280"/>
      <c r="K92" s="280"/>
      <c r="L92" s="280"/>
      <c r="M92" s="258" t="s">
        <v>110</v>
      </c>
      <c r="N92" s="258"/>
      <c r="O92" s="258"/>
      <c r="P92" s="258"/>
      <c r="Q92" s="258"/>
      <c r="R92" s="269" t="str">
        <f>IF(VLOOKUP(E91,Matrículas!D4:AK20,4,0)=0,"-",VLOOKUP(E91,Matrículas!D4:AK20,4,0))</f>
        <v>Feminino</v>
      </c>
      <c r="S92" s="269"/>
      <c r="T92" s="269"/>
      <c r="U92" s="269"/>
      <c r="V92" s="269"/>
      <c r="W92" s="119" t="s">
        <v>13</v>
      </c>
      <c r="X92" s="121" t="s">
        <v>159</v>
      </c>
      <c r="Y92" s="120" t="s">
        <v>28</v>
      </c>
      <c r="Z92" s="212" t="str">
        <f>Z12</f>
        <v>37°</v>
      </c>
      <c r="AA92" s="28"/>
      <c r="AB92" s="65"/>
      <c r="AC92" s="27"/>
      <c r="AD92" s="5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46"/>
      <c r="BL92" s="256" t="s">
        <v>468</v>
      </c>
      <c r="BM92" s="256"/>
      <c r="BN92" s="35">
        <f t="shared" si="80"/>
        <v>356</v>
      </c>
      <c r="BO92" s="47"/>
      <c r="BP92" s="67"/>
      <c r="BQ92" s="71"/>
      <c r="BR92" s="78" t="s">
        <v>234</v>
      </c>
      <c r="BS92" s="183" t="str">
        <f>IF(ISBLANK(BS12),"-",BS12)</f>
        <v>A</v>
      </c>
      <c r="BT92" s="337" t="str">
        <f>IF(ISBLANK(BT12),"-",BT12)</f>
        <v>Off</v>
      </c>
      <c r="BU92" s="338"/>
      <c r="BV92" s="183" t="str">
        <f>IF(ISBLANK(BV12),"-",BV12)</f>
        <v>B</v>
      </c>
      <c r="BW92" s="183" t="str">
        <f>IF(ISBLANK(BW12),"-",BW12)</f>
        <v>Off</v>
      </c>
      <c r="BX92" s="183" t="str">
        <f>IF(ISBLANK(BX12),"-",BX12)</f>
        <v>C</v>
      </c>
      <c r="BY92" s="183" t="str">
        <f>IF(ISBLANK(BY12),"-",BY12)</f>
        <v>Off</v>
      </c>
      <c r="BZ92" s="183" t="str">
        <f>IF(ISBLANK(BZ12),"-",BZ12)</f>
        <v>D</v>
      </c>
      <c r="CA92" s="47"/>
      <c r="CB92" s="6"/>
      <c r="DE92" s="175"/>
      <c r="DF92" s="175"/>
      <c r="DG92" s="175"/>
      <c r="DH92" s="175"/>
      <c r="DI92" s="175"/>
    </row>
    <row r="93" spans="1:118" x14ac:dyDescent="0.25">
      <c r="A93" s="65"/>
      <c r="B93" s="27"/>
      <c r="C93" s="320" t="s">
        <v>8</v>
      </c>
      <c r="D93" s="320"/>
      <c r="E93" s="89" t="str">
        <f>IF(VLOOKUP(E91,Matrículas!D4:AK20,25,0)=0,"-",VLOOKUP(E91,Matrículas!D4:AK20,25,0))</f>
        <v>2015-01/01/C</v>
      </c>
      <c r="F93" s="90">
        <f>IF(VLOOKUP(E91,Matrículas!D4:AK20,26,0)=0,"-",VLOOKUP(E91,Matrículas!D4:AK20,26,0))</f>
        <v>2</v>
      </c>
      <c r="G93" s="119" t="s">
        <v>113</v>
      </c>
      <c r="H93" s="280" t="str">
        <f>H13</f>
        <v>Intermediario</v>
      </c>
      <c r="I93" s="280"/>
      <c r="J93" s="280"/>
      <c r="K93" s="280"/>
      <c r="L93" s="280"/>
      <c r="M93" s="320" t="s">
        <v>14</v>
      </c>
      <c r="N93" s="320"/>
      <c r="O93" s="320"/>
      <c r="P93" s="320"/>
      <c r="Q93" s="320"/>
      <c r="R93" s="259">
        <f>(R91)/(R90^2)</f>
        <v>21.501886486267189</v>
      </c>
      <c r="S93" s="260"/>
      <c r="T93" s="328" t="str">
        <f>IF(R93&lt;Descrições!B117,Descrições!C117,IF(Planilha!R13&lt;Descrições!B118,Descrições!C118,IF(Planilha!R13&lt;Descrições!B119,Descrições!C119,IF(Planilha!R13&lt;Descrições!B120,Descrições!C120,IF(Planilha!R13&lt;Descrições!B121,Descrições!C121,IF(Planilha!R13&lt;Descrições!B122,Descrições!C122,IF(Planilha!R13&lt;Descrições!B123,Descrições!C123,IF(Planilha!R13&gt;Descrições!B124,Descrições!C124))))))))</f>
        <v>Saudável</v>
      </c>
      <c r="U93" s="329"/>
      <c r="V93" s="330"/>
      <c r="W93" s="119" t="s">
        <v>185</v>
      </c>
      <c r="X93" s="135" t="e">
        <f>(Z110-W111)*100/W111</f>
        <v>#DIV/0!</v>
      </c>
      <c r="Y93" s="120" t="s">
        <v>12</v>
      </c>
      <c r="Z93" s="171" t="str">
        <f>IF(Z13=0,"-",Z13)</f>
        <v>20/08/07 - 20/09/07</v>
      </c>
      <c r="AA93" s="28"/>
      <c r="AB93" s="65"/>
      <c r="AC93" s="27"/>
      <c r="AD93" s="5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46"/>
      <c r="BL93" s="256" t="s">
        <v>469</v>
      </c>
      <c r="BM93" s="256"/>
      <c r="BN93" s="35">
        <f t="shared" si="80"/>
        <v>304</v>
      </c>
      <c r="BO93" s="47"/>
      <c r="BP93" s="67"/>
      <c r="BQ93" s="71"/>
      <c r="BR93" s="78" t="s">
        <v>235</v>
      </c>
      <c r="BS93" s="183" t="str">
        <f t="shared" ref="BS93:BT95" si="81">IF(ISBLANK(BS13),"-",BS13)</f>
        <v>Off</v>
      </c>
      <c r="BT93" s="337" t="str">
        <f t="shared" si="81"/>
        <v>A</v>
      </c>
      <c r="BU93" s="338"/>
      <c r="BV93" s="183" t="str">
        <f t="shared" ref="BV93:BZ95" si="82">IF(ISBLANK(BV13),"-",BV13)</f>
        <v>Off</v>
      </c>
      <c r="BW93" s="183" t="str">
        <f t="shared" si="82"/>
        <v>B</v>
      </c>
      <c r="BX93" s="183" t="str">
        <f t="shared" si="82"/>
        <v>Off</v>
      </c>
      <c r="BY93" s="183" t="str">
        <f t="shared" si="82"/>
        <v>C</v>
      </c>
      <c r="BZ93" s="183" t="str">
        <f t="shared" si="82"/>
        <v>Off</v>
      </c>
      <c r="CA93" s="47"/>
      <c r="CB93" s="6"/>
      <c r="DE93" s="175"/>
      <c r="DF93" s="175"/>
      <c r="DG93" s="175"/>
      <c r="DH93" s="175"/>
      <c r="DI93" s="175"/>
    </row>
    <row r="94" spans="1:118" x14ac:dyDescent="0.25">
      <c r="A94" s="65"/>
      <c r="B94" s="27"/>
      <c r="C94" s="122" t="s">
        <v>15</v>
      </c>
      <c r="D94" s="122" t="s">
        <v>104</v>
      </c>
      <c r="E94" s="290" t="s">
        <v>105</v>
      </c>
      <c r="F94" s="291"/>
      <c r="G94" s="122" t="s">
        <v>2</v>
      </c>
      <c r="H94" s="277" t="s">
        <v>29</v>
      </c>
      <c r="I94" s="277"/>
      <c r="J94" s="277"/>
      <c r="K94" s="277"/>
      <c r="L94" s="277"/>
      <c r="M94" s="277" t="s">
        <v>3</v>
      </c>
      <c r="N94" s="277"/>
      <c r="O94" s="277"/>
      <c r="P94" s="277"/>
      <c r="Q94" s="277"/>
      <c r="R94" s="277" t="s">
        <v>103</v>
      </c>
      <c r="S94" s="277"/>
      <c r="T94" s="277"/>
      <c r="U94" s="277"/>
      <c r="V94" s="277"/>
      <c r="W94" s="122" t="s">
        <v>4</v>
      </c>
      <c r="X94" s="122" t="s">
        <v>109</v>
      </c>
      <c r="Y94" s="122" t="s">
        <v>30</v>
      </c>
      <c r="Z94" s="122" t="s">
        <v>5</v>
      </c>
      <c r="AA94" s="28"/>
      <c r="AB94" s="65"/>
      <c r="AC94" s="27"/>
      <c r="AD94" s="5"/>
      <c r="AE94" s="117" t="s">
        <v>130</v>
      </c>
      <c r="AF94" s="57"/>
      <c r="AG94" s="261" t="s">
        <v>128</v>
      </c>
      <c r="AH94" s="261"/>
      <c r="AI94" s="261"/>
      <c r="AJ94" s="261"/>
      <c r="AK94" s="261"/>
      <c r="AL94" s="117" t="s">
        <v>129</v>
      </c>
      <c r="AM94" s="117"/>
      <c r="AN94" s="117" t="s">
        <v>132</v>
      </c>
      <c r="AO94" s="57"/>
      <c r="AP94" s="117" t="s">
        <v>125</v>
      </c>
      <c r="AQ94" s="57"/>
      <c r="AR94" s="117" t="s">
        <v>133</v>
      </c>
      <c r="AS94" s="57"/>
      <c r="AT94" s="59" t="s">
        <v>131</v>
      </c>
      <c r="AU94" s="117"/>
      <c r="AV94" s="117" t="s">
        <v>126</v>
      </c>
      <c r="AW94" s="117"/>
      <c r="AX94" s="117" t="s">
        <v>127</v>
      </c>
      <c r="AY94" s="57"/>
      <c r="AZ94" s="117" t="s">
        <v>138</v>
      </c>
      <c r="BA94" s="57"/>
      <c r="BB94" s="117" t="s">
        <v>134</v>
      </c>
      <c r="BC94" s="57"/>
      <c r="BD94" s="117" t="s">
        <v>135</v>
      </c>
      <c r="BE94" s="57"/>
      <c r="BF94" s="117" t="s">
        <v>136</v>
      </c>
      <c r="BG94" s="57"/>
      <c r="BH94" s="117" t="s">
        <v>137</v>
      </c>
      <c r="BI94" s="117"/>
      <c r="BJ94" s="117"/>
      <c r="BK94" s="48"/>
      <c r="BL94" s="256" t="s">
        <v>470</v>
      </c>
      <c r="BM94" s="256"/>
      <c r="BN94" s="35">
        <f t="shared" si="80"/>
        <v>112</v>
      </c>
      <c r="BO94" s="47"/>
      <c r="BP94" s="67"/>
      <c r="BQ94" s="71"/>
      <c r="BR94" s="78" t="s">
        <v>236</v>
      </c>
      <c r="BS94" s="183" t="str">
        <f t="shared" si="81"/>
        <v>-</v>
      </c>
      <c r="BT94" s="337" t="str">
        <f t="shared" si="81"/>
        <v>-</v>
      </c>
      <c r="BU94" s="338"/>
      <c r="BV94" s="183" t="str">
        <f t="shared" si="82"/>
        <v>-</v>
      </c>
      <c r="BW94" s="183" t="str">
        <f t="shared" si="82"/>
        <v>-</v>
      </c>
      <c r="BX94" s="183" t="str">
        <f t="shared" si="82"/>
        <v>-</v>
      </c>
      <c r="BY94" s="183" t="str">
        <f t="shared" si="82"/>
        <v>-</v>
      </c>
      <c r="BZ94" s="183" t="str">
        <f t="shared" si="82"/>
        <v>-</v>
      </c>
      <c r="CA94" s="47"/>
      <c r="CB94" s="6"/>
      <c r="DE94" s="175"/>
      <c r="DF94" s="175"/>
      <c r="DG94" s="175"/>
      <c r="DH94" s="175"/>
      <c r="DI94" s="175"/>
    </row>
    <row r="95" spans="1:118" x14ac:dyDescent="0.25">
      <c r="A95" s="65"/>
      <c r="B95" s="27"/>
      <c r="C95" s="29">
        <v>1</v>
      </c>
      <c r="D95" s="144" t="s">
        <v>49</v>
      </c>
      <c r="E95" s="283" t="s">
        <v>246</v>
      </c>
      <c r="F95" s="284"/>
      <c r="G95" s="139"/>
      <c r="H95" s="140">
        <v>16</v>
      </c>
      <c r="I95" s="140">
        <v>12</v>
      </c>
      <c r="J95" s="140">
        <v>9</v>
      </c>
      <c r="K95" s="140"/>
      <c r="L95" s="140"/>
      <c r="M95" s="209">
        <v>60</v>
      </c>
      <c r="N95" s="209">
        <v>90</v>
      </c>
      <c r="O95" s="209">
        <v>110</v>
      </c>
      <c r="P95" s="209"/>
      <c r="Q95" s="209"/>
      <c r="R95" s="141">
        <v>1</v>
      </c>
      <c r="S95" s="141"/>
      <c r="T95" s="141"/>
      <c r="U95" s="141"/>
      <c r="V95" s="141"/>
      <c r="W95" s="142">
        <f t="shared" ref="W95:W106" si="83">IF(G95="SIM",AE95*2,AE95)</f>
        <v>3030</v>
      </c>
      <c r="X95" s="210">
        <f>IF(AX95&lt;Descrições!G22,"Não Alcançada",AV95)</f>
        <v>2.0754716981132075</v>
      </c>
      <c r="Y95" s="143">
        <v>60</v>
      </c>
      <c r="Z95" s="143">
        <v>2020</v>
      </c>
      <c r="AA95" s="28"/>
      <c r="AB95" s="65"/>
      <c r="AC95" s="27"/>
      <c r="AD95" s="5"/>
      <c r="AE95" s="43">
        <f t="shared" ref="AE95:AE106" si="84">H95*M95+I95*N95+J95*O95+K95*P95+L95*Q95</f>
        <v>3030</v>
      </c>
      <c r="AF95" s="43"/>
      <c r="AG95" s="43" t="str">
        <f t="shared" ref="AG95:AG106" si="85">IF(ISNUMBER(H95),"1",0)</f>
        <v>1</v>
      </c>
      <c r="AH95" s="43" t="str">
        <f t="shared" ref="AH95:AH106" si="86">IF(ISNUMBER(I95),"1",0)</f>
        <v>1</v>
      </c>
      <c r="AI95" s="43" t="str">
        <f t="shared" ref="AI95:AI106" si="87">IF(ISNUMBER(J95),"1",0)</f>
        <v>1</v>
      </c>
      <c r="AJ95" s="43">
        <f t="shared" ref="AJ95:AJ106" si="88">IF(ISNUMBER(K95),"1",0)</f>
        <v>0</v>
      </c>
      <c r="AK95" s="43">
        <f t="shared" ref="AK95:AK106" si="89">IF(ISNUMBER(L95),"1",0)</f>
        <v>0</v>
      </c>
      <c r="AL95" s="43">
        <f t="shared" ref="AL95:AL106" si="90">AG95+AH95+AI95+AJ95+AK95</f>
        <v>3</v>
      </c>
      <c r="AM95" s="57"/>
      <c r="AN95" s="43">
        <f t="shared" ref="AN95:AN106" si="91">AN108</f>
        <v>37</v>
      </c>
      <c r="AO95" s="57"/>
      <c r="AP95" s="43">
        <f>IF(ISBLANK(Z95),0,VLOOKUP(Z95,Descrições!M1:N51,2,0))</f>
        <v>4</v>
      </c>
      <c r="AQ95" s="57"/>
      <c r="AR95" s="43">
        <f t="shared" ref="AR95:AR106" si="92">Y95</f>
        <v>60</v>
      </c>
      <c r="AS95" s="57"/>
      <c r="AT95" s="43" t="str">
        <f t="shared" ref="AT95:AT106" si="93">IF(ISTEXT(E95),"1",0)</f>
        <v>1</v>
      </c>
      <c r="AU95" s="43"/>
      <c r="AV95" s="43">
        <f>MAX(M95:Q95)/R91</f>
        <v>2.0754716981132075</v>
      </c>
      <c r="AW95" s="43"/>
      <c r="AX95" s="60">
        <f t="shared" ref="AX95:AX106" si="94">MAX(R95:V95)</f>
        <v>1</v>
      </c>
      <c r="AY95" s="57"/>
      <c r="AZ95" s="61">
        <f t="shared" ref="AZ95:AZ106" si="95">IF(G95="SIM",(AN95*AP95)*2,AN95*AP95)</f>
        <v>148</v>
      </c>
      <c r="BA95" s="57"/>
      <c r="BB95" s="61">
        <f t="shared" ref="BB95:BB106" si="96">AL95*AR95</f>
        <v>180</v>
      </c>
      <c r="BC95" s="57"/>
      <c r="BD95" s="41">
        <f t="shared" ref="BD95:BD106" si="97">AZ95+BB95</f>
        <v>328</v>
      </c>
      <c r="BE95" s="57"/>
      <c r="BF95" s="61">
        <f>IF(ISTEXT(E107),"0",E107)</f>
        <v>0</v>
      </c>
      <c r="BG95" s="57"/>
      <c r="BH95" s="117">
        <f>BD95+BD96+BD97+BD98+BD99+BD100+BD101+BD102+BD103+BD104+BD105+BD106+BF98</f>
        <v>2244</v>
      </c>
      <c r="BI95" s="117"/>
      <c r="BJ95" s="57">
        <f>SUM(BN88:BN99)</f>
        <v>2244</v>
      </c>
      <c r="BK95" s="48"/>
      <c r="BL95" s="256" t="s">
        <v>471</v>
      </c>
      <c r="BM95" s="256"/>
      <c r="BN95" s="35">
        <f t="shared" si="80"/>
        <v>540</v>
      </c>
      <c r="BO95" s="47"/>
      <c r="BP95" s="67"/>
      <c r="BQ95" s="71"/>
      <c r="BR95" s="78" t="s">
        <v>11</v>
      </c>
      <c r="BS95" s="77" t="str">
        <f t="shared" si="81"/>
        <v>A</v>
      </c>
      <c r="BT95" s="296" t="str">
        <f t="shared" si="81"/>
        <v>B</v>
      </c>
      <c r="BU95" s="297"/>
      <c r="BV95" s="77" t="str">
        <f t="shared" si="82"/>
        <v>C</v>
      </c>
      <c r="BW95" s="77" t="str">
        <f t="shared" si="82"/>
        <v>D</v>
      </c>
      <c r="BX95" s="77" t="str">
        <f t="shared" si="82"/>
        <v>-</v>
      </c>
      <c r="BY95" s="77" t="str">
        <f t="shared" si="82"/>
        <v>-</v>
      </c>
      <c r="BZ95" s="77" t="str">
        <f t="shared" si="82"/>
        <v>-</v>
      </c>
      <c r="CA95" s="47"/>
      <c r="CB95" s="6"/>
      <c r="CO95" s="55" t="str">
        <f>BS95</f>
        <v>A</v>
      </c>
      <c r="CP95" s="55" t="str">
        <f>BT95</f>
        <v>B</v>
      </c>
      <c r="CQ95" s="55" t="str">
        <f>BV95</f>
        <v>C</v>
      </c>
      <c r="CR95" s="55" t="str">
        <f>BW95</f>
        <v>D</v>
      </c>
      <c r="CS95" s="55" t="str">
        <f>BX95</f>
        <v>-</v>
      </c>
      <c r="CT95" s="55" t="str">
        <f>BY95</f>
        <v>-</v>
      </c>
      <c r="CU95" s="55" t="str">
        <f>BZ95</f>
        <v>-</v>
      </c>
      <c r="DE95" s="175">
        <f t="shared" ref="DE95:DE106" si="98">IF(ISBLANK(H95),"0",(H95*AP95)+Y95)</f>
        <v>124</v>
      </c>
      <c r="DF95" s="175">
        <f t="shared" ref="DF95:DF106" si="99">IF(ISBLANK(I95),"0",(I95*AP95)+Y95)</f>
        <v>108</v>
      </c>
      <c r="DG95" s="175">
        <f t="shared" ref="DG95:DG106" si="100">IF(ISBLANK(J95),"0",(J95*AP95)+Y95)</f>
        <v>96</v>
      </c>
      <c r="DH95" s="175" t="str">
        <f t="shared" ref="DH95:DH106" si="101">IF(ISBLANK(K95),"0",(K95*AP95)+Y95)</f>
        <v>0</v>
      </c>
      <c r="DI95" s="175" t="str">
        <f t="shared" ref="DI95:DI106" si="102">IF(ISBLANK(L95),"0",(L95*AP95)+Y95)</f>
        <v>0</v>
      </c>
      <c r="DK95">
        <f>DE95+DF95+DG95+DH95+DI95</f>
        <v>328</v>
      </c>
      <c r="DM95">
        <f>IF(SUM(DK95:DK106)=DN95,SUM(DK95:DK106),"Erro na Programação")</f>
        <v>2244</v>
      </c>
      <c r="DN95" s="194">
        <f>BJ95</f>
        <v>2244</v>
      </c>
    </row>
    <row r="96" spans="1:118" x14ac:dyDescent="0.25">
      <c r="A96" s="65"/>
      <c r="B96" s="27"/>
      <c r="C96" s="29">
        <v>2</v>
      </c>
      <c r="D96" s="144" t="s">
        <v>49</v>
      </c>
      <c r="E96" s="283" t="s">
        <v>431</v>
      </c>
      <c r="F96" s="284"/>
      <c r="G96" s="139"/>
      <c r="H96" s="140">
        <v>12</v>
      </c>
      <c r="I96" s="140">
        <v>10</v>
      </c>
      <c r="J96" s="140">
        <v>9</v>
      </c>
      <c r="K96" s="140"/>
      <c r="L96" s="140"/>
      <c r="M96" s="209">
        <v>20</v>
      </c>
      <c r="N96" s="209">
        <v>30</v>
      </c>
      <c r="O96" s="209">
        <v>30</v>
      </c>
      <c r="P96" s="209"/>
      <c r="Q96" s="209"/>
      <c r="R96" s="141">
        <v>1</v>
      </c>
      <c r="S96" s="141"/>
      <c r="T96" s="141"/>
      <c r="U96" s="141"/>
      <c r="V96" s="141"/>
      <c r="W96" s="142">
        <f t="shared" si="83"/>
        <v>810</v>
      </c>
      <c r="X96" s="210">
        <f>IF(AX96&lt;Descrições!G22,"Não Alcançada",AV96)</f>
        <v>0.56603773584905659</v>
      </c>
      <c r="Y96" s="143">
        <v>60</v>
      </c>
      <c r="Z96" s="143">
        <v>2020</v>
      </c>
      <c r="AA96" s="28"/>
      <c r="AB96" s="65"/>
      <c r="AC96" s="27"/>
      <c r="AD96" s="5"/>
      <c r="AE96" s="43">
        <f t="shared" si="84"/>
        <v>810</v>
      </c>
      <c r="AF96" s="43"/>
      <c r="AG96" s="43" t="str">
        <f t="shared" si="85"/>
        <v>1</v>
      </c>
      <c r="AH96" s="43" t="str">
        <f t="shared" si="86"/>
        <v>1</v>
      </c>
      <c r="AI96" s="43" t="str">
        <f t="shared" si="87"/>
        <v>1</v>
      </c>
      <c r="AJ96" s="43">
        <f t="shared" si="88"/>
        <v>0</v>
      </c>
      <c r="AK96" s="43">
        <f t="shared" si="89"/>
        <v>0</v>
      </c>
      <c r="AL96" s="43">
        <f t="shared" si="90"/>
        <v>3</v>
      </c>
      <c r="AM96" s="57"/>
      <c r="AN96" s="43">
        <f t="shared" si="91"/>
        <v>31</v>
      </c>
      <c r="AO96" s="57"/>
      <c r="AP96" s="43">
        <f>IF(ISBLANK(Z96),0,VLOOKUP(Z96,Descrições!M1:N51,2,0))</f>
        <v>4</v>
      </c>
      <c r="AQ96" s="57"/>
      <c r="AR96" s="43">
        <f t="shared" si="92"/>
        <v>60</v>
      </c>
      <c r="AS96" s="57"/>
      <c r="AT96" s="43" t="str">
        <f t="shared" si="93"/>
        <v>1</v>
      </c>
      <c r="AU96" s="43"/>
      <c r="AV96" s="43">
        <f>MAX(M96:Q96)/R91</f>
        <v>0.56603773584905659</v>
      </c>
      <c r="AW96" s="43"/>
      <c r="AX96" s="60">
        <f t="shared" si="94"/>
        <v>1</v>
      </c>
      <c r="AY96" s="57"/>
      <c r="AZ96" s="61">
        <f t="shared" si="95"/>
        <v>124</v>
      </c>
      <c r="BA96" s="57"/>
      <c r="BB96" s="61">
        <f t="shared" si="96"/>
        <v>180</v>
      </c>
      <c r="BC96" s="57"/>
      <c r="BD96" s="41">
        <f t="shared" si="97"/>
        <v>304</v>
      </c>
      <c r="BE96" s="57"/>
      <c r="BF96" s="61">
        <f>IF(ISTEXT(E108),"0",E108)</f>
        <v>0</v>
      </c>
      <c r="BG96" s="57"/>
      <c r="BH96" s="57"/>
      <c r="BI96" s="57"/>
      <c r="BJ96" s="57">
        <f>SUM(BN104:BN106)</f>
        <v>0</v>
      </c>
      <c r="BK96" s="46"/>
      <c r="BL96" s="256" t="s">
        <v>472</v>
      </c>
      <c r="BM96" s="256"/>
      <c r="BN96" s="35">
        <f t="shared" si="80"/>
        <v>0</v>
      </c>
      <c r="BO96" s="47"/>
      <c r="BP96" s="67"/>
      <c r="BQ96" s="71"/>
      <c r="BR96" s="78" t="s">
        <v>238</v>
      </c>
      <c r="BS96" s="213" t="str">
        <f>IF(ISBLANK(Planilha!D15),"-",Planilha!D15)</f>
        <v>Coxa (Ant)</v>
      </c>
      <c r="BT96" s="335" t="str">
        <f>IF(ISBLANK(Planilha!D55),"-",Planilha!D55)</f>
        <v>Peito</v>
      </c>
      <c r="BU96" s="336"/>
      <c r="BV96" s="213" t="str">
        <f t="shared" ref="BV96:BV107" si="103">IF(ISBLANK(D95),"-",D95)</f>
        <v>Coxa (Ant)</v>
      </c>
      <c r="BW96" s="213" t="str">
        <f>IF(ISBLANK(Planilha!D135),"-",Planilha!D135)</f>
        <v>Costa</v>
      </c>
      <c r="BX96" s="213" t="str">
        <f>IF(ISBLANK(Planilha!D175),"-",Planilha!D175)</f>
        <v>-</v>
      </c>
      <c r="BY96" s="213" t="str">
        <f>IF(ISBLANK(Planilha!D215),"-",Planilha!D215)</f>
        <v>-</v>
      </c>
      <c r="BZ96" s="213" t="str">
        <f>IF(ISBLANK(Planilha!D255),"-",Planilha!D255)</f>
        <v>-</v>
      </c>
      <c r="CA96" s="47"/>
      <c r="CB96" s="6"/>
      <c r="CO96" s="53" t="str">
        <f t="shared" ref="CO96:CO107" si="104">CW96</f>
        <v>1</v>
      </c>
      <c r="CP96" s="53" t="str">
        <f t="shared" ref="CP96:CP107" si="105">CX96</f>
        <v>1</v>
      </c>
      <c r="CQ96" s="53" t="str">
        <f t="shared" ref="CQ96:CQ107" si="106">CY96</f>
        <v>1</v>
      </c>
      <c r="CR96" s="53" t="str">
        <f t="shared" ref="CR96:CR107" si="107">CZ96</f>
        <v>1</v>
      </c>
      <c r="CS96" s="53" t="str">
        <f t="shared" ref="CS96:CS107" si="108">DA96</f>
        <v>0</v>
      </c>
      <c r="CT96" s="53" t="str">
        <f t="shared" ref="CT96:CT107" si="109">DB96</f>
        <v>0</v>
      </c>
      <c r="CU96" s="53" t="str">
        <f t="shared" ref="CU96:CU107" si="110">DC96</f>
        <v>0</v>
      </c>
      <c r="CW96" s="167" t="str">
        <f t="shared" ref="CW96:CW107" si="111">IF(BS96="-","0","1")</f>
        <v>1</v>
      </c>
      <c r="CX96" s="181" t="str">
        <f t="shared" ref="CX96:CX107" si="112">IF(BT96="-","0","1")</f>
        <v>1</v>
      </c>
      <c r="CY96" s="181" t="str">
        <f t="shared" ref="CY96:CY108" si="113">IF(BV96="-","0","1")</f>
        <v>1</v>
      </c>
      <c r="CZ96" s="181" t="str">
        <f t="shared" ref="CZ96:CZ107" si="114">IF(BW96="-","0","1")</f>
        <v>1</v>
      </c>
      <c r="DA96" s="181" t="str">
        <f t="shared" ref="DA96:DA107" si="115">IF(BX96="-","0","1")</f>
        <v>0</v>
      </c>
      <c r="DB96" s="181" t="str">
        <f t="shared" ref="DB96:DB107" si="116">IF(BY96="-","0","1")</f>
        <v>0</v>
      </c>
      <c r="DC96" s="181" t="str">
        <f t="shared" ref="DC96:DC107" si="117">IF(BZ96="-","0","1")</f>
        <v>0</v>
      </c>
      <c r="DE96" s="175">
        <f t="shared" si="98"/>
        <v>108</v>
      </c>
      <c r="DF96" s="175">
        <f t="shared" si="99"/>
        <v>100</v>
      </c>
      <c r="DG96" s="175">
        <f t="shared" si="100"/>
        <v>96</v>
      </c>
      <c r="DH96" s="175" t="str">
        <f t="shared" si="101"/>
        <v>0</v>
      </c>
      <c r="DI96" s="175" t="str">
        <f t="shared" si="102"/>
        <v>0</v>
      </c>
      <c r="DK96">
        <f t="shared" ref="DK96:DK106" si="118">DE96+DF96+DG96+DH96+DI96</f>
        <v>304</v>
      </c>
      <c r="DM96" s="185">
        <f>DM95/60</f>
        <v>37.4</v>
      </c>
    </row>
    <row r="97" spans="1:115" x14ac:dyDescent="0.25">
      <c r="A97" s="65"/>
      <c r="B97" s="27"/>
      <c r="C97" s="29">
        <v>3</v>
      </c>
      <c r="D97" s="144" t="s">
        <v>49</v>
      </c>
      <c r="E97" s="283" t="s">
        <v>245</v>
      </c>
      <c r="F97" s="284"/>
      <c r="G97" s="139"/>
      <c r="H97" s="140">
        <v>10</v>
      </c>
      <c r="I97" s="140"/>
      <c r="J97" s="140"/>
      <c r="K97" s="140"/>
      <c r="L97" s="140"/>
      <c r="M97" s="209">
        <v>50</v>
      </c>
      <c r="N97" s="209"/>
      <c r="O97" s="209"/>
      <c r="P97" s="209"/>
      <c r="Q97" s="209"/>
      <c r="R97" s="141">
        <v>1</v>
      </c>
      <c r="S97" s="141"/>
      <c r="T97" s="141"/>
      <c r="U97" s="141"/>
      <c r="V97" s="141"/>
      <c r="W97" s="142">
        <f t="shared" si="83"/>
        <v>500</v>
      </c>
      <c r="X97" s="210">
        <f>IF(AX97&lt;Descrições!G22,"Não Alcançada",AV97)</f>
        <v>0.94339622641509435</v>
      </c>
      <c r="Y97" s="143">
        <v>60</v>
      </c>
      <c r="Z97" s="143">
        <v>2020</v>
      </c>
      <c r="AA97" s="28"/>
      <c r="AB97" s="65"/>
      <c r="AC97" s="27"/>
      <c r="AD97" s="5"/>
      <c r="AE97" s="43">
        <f t="shared" si="84"/>
        <v>500</v>
      </c>
      <c r="AF97" s="43"/>
      <c r="AG97" s="43" t="str">
        <f t="shared" si="85"/>
        <v>1</v>
      </c>
      <c r="AH97" s="43">
        <f t="shared" si="86"/>
        <v>0</v>
      </c>
      <c r="AI97" s="43">
        <f t="shared" si="87"/>
        <v>0</v>
      </c>
      <c r="AJ97" s="43">
        <f t="shared" si="88"/>
        <v>0</v>
      </c>
      <c r="AK97" s="43">
        <f t="shared" si="89"/>
        <v>0</v>
      </c>
      <c r="AL97" s="43">
        <f t="shared" si="90"/>
        <v>1</v>
      </c>
      <c r="AM97" s="57"/>
      <c r="AN97" s="43">
        <f t="shared" si="91"/>
        <v>10</v>
      </c>
      <c r="AO97" s="57"/>
      <c r="AP97" s="43">
        <f>IF(ISBLANK(Z97),0,VLOOKUP(Z97,Descrições!M1:N51,2,0))</f>
        <v>4</v>
      </c>
      <c r="AQ97" s="57"/>
      <c r="AR97" s="43">
        <f t="shared" si="92"/>
        <v>60</v>
      </c>
      <c r="AS97" s="57"/>
      <c r="AT97" s="43" t="str">
        <f t="shared" si="93"/>
        <v>1</v>
      </c>
      <c r="AU97" s="43"/>
      <c r="AV97" s="43">
        <f>MAX(M97:Q97)/R91</f>
        <v>0.94339622641509435</v>
      </c>
      <c r="AW97" s="43"/>
      <c r="AX97" s="60">
        <f t="shared" si="94"/>
        <v>1</v>
      </c>
      <c r="AY97" s="57"/>
      <c r="AZ97" s="61">
        <f t="shared" si="95"/>
        <v>40</v>
      </c>
      <c r="BA97" s="57"/>
      <c r="BB97" s="61">
        <f t="shared" si="96"/>
        <v>60</v>
      </c>
      <c r="BC97" s="57"/>
      <c r="BD97" s="41">
        <f t="shared" si="97"/>
        <v>100</v>
      </c>
      <c r="BE97" s="57"/>
      <c r="BF97" s="61">
        <f>IF(ISTEXT(E109),"0",E109)</f>
        <v>0</v>
      </c>
      <c r="BG97" s="57"/>
      <c r="BH97" s="57"/>
      <c r="BI97" s="57"/>
      <c r="BJ97" s="57"/>
      <c r="BK97" s="46"/>
      <c r="BL97" s="256" t="s">
        <v>473</v>
      </c>
      <c r="BM97" s="256"/>
      <c r="BN97" s="35">
        <f t="shared" si="80"/>
        <v>0</v>
      </c>
      <c r="BO97" s="47"/>
      <c r="BP97" s="67"/>
      <c r="BQ97" s="71"/>
      <c r="BR97" s="78" t="s">
        <v>238</v>
      </c>
      <c r="BS97" s="213" t="str">
        <f>IF(ISBLANK(Planilha!D16),"-",Planilha!D16)</f>
        <v>Coxa (Ant)</v>
      </c>
      <c r="BT97" s="335" t="str">
        <f>IF(ISBLANK(Planilha!D56),"-",Planilha!D56)</f>
        <v>Peito</v>
      </c>
      <c r="BU97" s="336"/>
      <c r="BV97" s="213" t="str">
        <f t="shared" si="103"/>
        <v>Coxa (Ant)</v>
      </c>
      <c r="BW97" s="213" t="str">
        <f>IF(ISBLANK(Planilha!D136),"-",Planilha!D136)</f>
        <v>Costa</v>
      </c>
      <c r="BX97" s="213" t="str">
        <f>IF(ISBLANK(Planilha!D176),"-",Planilha!D176)</f>
        <v>-</v>
      </c>
      <c r="BY97" s="213" t="str">
        <f>IF(ISBLANK(Planilha!D216),"-",Planilha!D216)</f>
        <v>-</v>
      </c>
      <c r="BZ97" s="213" t="str">
        <f>IF(ISBLANK(Planilha!D256),"-",Planilha!D256)</f>
        <v>-</v>
      </c>
      <c r="CA97" s="47"/>
      <c r="CB97" s="6"/>
      <c r="CO97" s="53" t="str">
        <f t="shared" si="104"/>
        <v>1</v>
      </c>
      <c r="CP97" s="53" t="str">
        <f t="shared" si="105"/>
        <v>1</v>
      </c>
      <c r="CQ97" s="53" t="str">
        <f t="shared" si="106"/>
        <v>1</v>
      </c>
      <c r="CR97" s="53" t="str">
        <f t="shared" si="107"/>
        <v>1</v>
      </c>
      <c r="CS97" s="53" t="str">
        <f t="shared" si="108"/>
        <v>0</v>
      </c>
      <c r="CT97" s="53" t="str">
        <f t="shared" si="109"/>
        <v>0</v>
      </c>
      <c r="CU97" s="53" t="str">
        <f t="shared" si="110"/>
        <v>0</v>
      </c>
      <c r="CW97" s="167" t="str">
        <f t="shared" si="111"/>
        <v>1</v>
      </c>
      <c r="CX97" s="181" t="str">
        <f t="shared" si="112"/>
        <v>1</v>
      </c>
      <c r="CY97" s="181" t="str">
        <f t="shared" si="113"/>
        <v>1</v>
      </c>
      <c r="CZ97" s="181" t="str">
        <f t="shared" si="114"/>
        <v>1</v>
      </c>
      <c r="DA97" s="181" t="str">
        <f t="shared" si="115"/>
        <v>0</v>
      </c>
      <c r="DB97" s="181" t="str">
        <f t="shared" si="116"/>
        <v>0</v>
      </c>
      <c r="DC97" s="181" t="str">
        <f t="shared" si="117"/>
        <v>0</v>
      </c>
      <c r="DE97" s="175">
        <f t="shared" si="98"/>
        <v>100</v>
      </c>
      <c r="DF97" s="175" t="str">
        <f t="shared" si="99"/>
        <v>0</v>
      </c>
      <c r="DG97" s="175" t="str">
        <f t="shared" si="100"/>
        <v>0</v>
      </c>
      <c r="DH97" s="175" t="str">
        <f t="shared" si="101"/>
        <v>0</v>
      </c>
      <c r="DI97" s="175" t="str">
        <f t="shared" si="102"/>
        <v>0</v>
      </c>
      <c r="DK97">
        <f t="shared" si="118"/>
        <v>100</v>
      </c>
    </row>
    <row r="98" spans="1:115" x14ac:dyDescent="0.25">
      <c r="A98" s="65"/>
      <c r="B98" s="27"/>
      <c r="C98" s="29">
        <v>4</v>
      </c>
      <c r="D98" s="144" t="s">
        <v>48</v>
      </c>
      <c r="E98" s="283" t="s">
        <v>432</v>
      </c>
      <c r="F98" s="284"/>
      <c r="G98" s="139"/>
      <c r="H98" s="140">
        <v>12</v>
      </c>
      <c r="I98" s="140">
        <v>8</v>
      </c>
      <c r="J98" s="140"/>
      <c r="K98" s="140"/>
      <c r="L98" s="140"/>
      <c r="M98" s="209">
        <v>20</v>
      </c>
      <c r="N98" s="209">
        <v>40</v>
      </c>
      <c r="O98" s="209"/>
      <c r="P98" s="209"/>
      <c r="Q98" s="209"/>
      <c r="R98" s="141">
        <v>1</v>
      </c>
      <c r="S98" s="141"/>
      <c r="T98" s="141"/>
      <c r="U98" s="141"/>
      <c r="V98" s="141"/>
      <c r="W98" s="142">
        <f t="shared" si="83"/>
        <v>560</v>
      </c>
      <c r="X98" s="210">
        <f>IF(AX98&lt;Descrições!G22,"Não Alcançada",AV98)</f>
        <v>0.75471698113207553</v>
      </c>
      <c r="Y98" s="143">
        <v>60</v>
      </c>
      <c r="Z98" s="143">
        <v>2020</v>
      </c>
      <c r="AA98" s="28"/>
      <c r="AB98" s="65"/>
      <c r="AC98" s="27"/>
      <c r="AD98" s="5"/>
      <c r="AE98" s="43">
        <f t="shared" si="84"/>
        <v>560</v>
      </c>
      <c r="AF98" s="43"/>
      <c r="AG98" s="43" t="str">
        <f t="shared" si="85"/>
        <v>1</v>
      </c>
      <c r="AH98" s="43" t="str">
        <f t="shared" si="86"/>
        <v>1</v>
      </c>
      <c r="AI98" s="43">
        <f t="shared" si="87"/>
        <v>0</v>
      </c>
      <c r="AJ98" s="43">
        <f t="shared" si="88"/>
        <v>0</v>
      </c>
      <c r="AK98" s="43">
        <f t="shared" si="89"/>
        <v>0</v>
      </c>
      <c r="AL98" s="43">
        <f t="shared" si="90"/>
        <v>2</v>
      </c>
      <c r="AM98" s="57"/>
      <c r="AN98" s="43">
        <f t="shared" si="91"/>
        <v>20</v>
      </c>
      <c r="AO98" s="57"/>
      <c r="AP98" s="43">
        <f>IF(ISBLANK(Z98),0,VLOOKUP(Z98,Descrições!M1:N51,2,0))</f>
        <v>4</v>
      </c>
      <c r="AQ98" s="57"/>
      <c r="AR98" s="43">
        <f t="shared" si="92"/>
        <v>60</v>
      </c>
      <c r="AS98" s="57"/>
      <c r="AT98" s="43" t="str">
        <f t="shared" si="93"/>
        <v>1</v>
      </c>
      <c r="AU98" s="43"/>
      <c r="AV98" s="43">
        <f>MAX(M98:Q98)/R91</f>
        <v>0.75471698113207553</v>
      </c>
      <c r="AW98" s="43"/>
      <c r="AX98" s="60">
        <f t="shared" si="94"/>
        <v>1</v>
      </c>
      <c r="AY98" s="57"/>
      <c r="AZ98" s="61">
        <f t="shared" si="95"/>
        <v>80</v>
      </c>
      <c r="BA98" s="57"/>
      <c r="BB98" s="61">
        <f t="shared" si="96"/>
        <v>120</v>
      </c>
      <c r="BC98" s="57"/>
      <c r="BD98" s="41">
        <f t="shared" si="97"/>
        <v>200</v>
      </c>
      <c r="BE98" s="57"/>
      <c r="BF98" s="62">
        <f>BF95+BF96+BF97</f>
        <v>0</v>
      </c>
      <c r="BG98" s="57"/>
      <c r="BH98" s="57"/>
      <c r="BI98" s="57"/>
      <c r="BJ98" s="57"/>
      <c r="BK98" s="46"/>
      <c r="BL98" s="256" t="s">
        <v>474</v>
      </c>
      <c r="BM98" s="256"/>
      <c r="BN98" s="35">
        <f t="shared" si="80"/>
        <v>0</v>
      </c>
      <c r="BO98" s="47"/>
      <c r="BP98" s="67"/>
      <c r="BQ98" s="71"/>
      <c r="BR98" s="78" t="s">
        <v>238</v>
      </c>
      <c r="BS98" s="213" t="str">
        <f>IF(ISBLANK(Planilha!D17),"-",Planilha!D17)</f>
        <v>Coxa (Ant)</v>
      </c>
      <c r="BT98" s="335" t="str">
        <f>IF(ISBLANK(Planilha!D57),"-",Planilha!D57)</f>
        <v>Peito</v>
      </c>
      <c r="BU98" s="336"/>
      <c r="BV98" s="213" t="str">
        <f t="shared" si="103"/>
        <v>Coxa (Ant)</v>
      </c>
      <c r="BW98" s="213" t="str">
        <f>IF(ISBLANK(Planilha!D137),"-",Planilha!D137)</f>
        <v>Costa</v>
      </c>
      <c r="BX98" s="213" t="str">
        <f>IF(ISBLANK(Planilha!D177),"-",Planilha!D177)</f>
        <v>-</v>
      </c>
      <c r="BY98" s="213" t="str">
        <f>IF(ISBLANK(Planilha!D217),"-",Planilha!D217)</f>
        <v>-</v>
      </c>
      <c r="BZ98" s="213" t="str">
        <f>IF(ISBLANK(Planilha!D257),"-",Planilha!D257)</f>
        <v>-</v>
      </c>
      <c r="CA98" s="47"/>
      <c r="CB98" s="6"/>
      <c r="CO98" s="53" t="str">
        <f t="shared" si="104"/>
        <v>1</v>
      </c>
      <c r="CP98" s="53" t="str">
        <f t="shared" si="105"/>
        <v>1</v>
      </c>
      <c r="CQ98" s="53" t="str">
        <f t="shared" si="106"/>
        <v>1</v>
      </c>
      <c r="CR98" s="53" t="str">
        <f t="shared" si="107"/>
        <v>1</v>
      </c>
      <c r="CS98" s="53" t="str">
        <f t="shared" si="108"/>
        <v>0</v>
      </c>
      <c r="CT98" s="53" t="str">
        <f t="shared" si="109"/>
        <v>0</v>
      </c>
      <c r="CU98" s="53" t="str">
        <f t="shared" si="110"/>
        <v>0</v>
      </c>
      <c r="CW98" s="167" t="str">
        <f t="shared" si="111"/>
        <v>1</v>
      </c>
      <c r="CX98" s="181" t="str">
        <f t="shared" si="112"/>
        <v>1</v>
      </c>
      <c r="CY98" s="181" t="str">
        <f t="shared" si="113"/>
        <v>1</v>
      </c>
      <c r="CZ98" s="181" t="str">
        <f t="shared" si="114"/>
        <v>1</v>
      </c>
      <c r="DA98" s="181" t="str">
        <f t="shared" si="115"/>
        <v>0</v>
      </c>
      <c r="DB98" s="181" t="str">
        <f t="shared" si="116"/>
        <v>0</v>
      </c>
      <c r="DC98" s="181" t="str">
        <f t="shared" si="117"/>
        <v>0</v>
      </c>
      <c r="DE98" s="175">
        <f t="shared" si="98"/>
        <v>108</v>
      </c>
      <c r="DF98" s="175">
        <f t="shared" si="99"/>
        <v>92</v>
      </c>
      <c r="DG98" s="175" t="str">
        <f t="shared" si="100"/>
        <v>0</v>
      </c>
      <c r="DH98" s="175" t="str">
        <f t="shared" si="101"/>
        <v>0</v>
      </c>
      <c r="DI98" s="175" t="str">
        <f t="shared" si="102"/>
        <v>0</v>
      </c>
      <c r="DK98">
        <f t="shared" si="118"/>
        <v>200</v>
      </c>
    </row>
    <row r="99" spans="1:115" x14ac:dyDescent="0.25">
      <c r="A99" s="65"/>
      <c r="B99" s="27"/>
      <c r="C99" s="29">
        <v>5</v>
      </c>
      <c r="D99" s="144" t="s">
        <v>48</v>
      </c>
      <c r="E99" s="283" t="s">
        <v>248</v>
      </c>
      <c r="F99" s="284"/>
      <c r="G99" s="139"/>
      <c r="H99" s="140">
        <v>18</v>
      </c>
      <c r="I99" s="140">
        <v>14</v>
      </c>
      <c r="J99" s="140">
        <v>12</v>
      </c>
      <c r="K99" s="140"/>
      <c r="L99" s="140"/>
      <c r="M99" s="209">
        <v>20</v>
      </c>
      <c r="N99" s="209">
        <v>25</v>
      </c>
      <c r="O99" s="209">
        <v>35</v>
      </c>
      <c r="P99" s="209"/>
      <c r="Q99" s="209"/>
      <c r="R99" s="141">
        <v>1</v>
      </c>
      <c r="S99" s="141"/>
      <c r="T99" s="141"/>
      <c r="U99" s="141"/>
      <c r="V99" s="141"/>
      <c r="W99" s="142">
        <f t="shared" si="83"/>
        <v>1130</v>
      </c>
      <c r="X99" s="210">
        <f>IF(AX99&lt;Descrições!G22,"Não Alcançada",AV99)</f>
        <v>0.660377358490566</v>
      </c>
      <c r="Y99" s="143">
        <v>60</v>
      </c>
      <c r="Z99" s="143">
        <v>2020</v>
      </c>
      <c r="AA99" s="28"/>
      <c r="AB99" s="65"/>
      <c r="AC99" s="27"/>
      <c r="AD99" s="5"/>
      <c r="AE99" s="43">
        <f t="shared" si="84"/>
        <v>1130</v>
      </c>
      <c r="AF99" s="43"/>
      <c r="AG99" s="43" t="str">
        <f t="shared" si="85"/>
        <v>1</v>
      </c>
      <c r="AH99" s="43" t="str">
        <f t="shared" si="86"/>
        <v>1</v>
      </c>
      <c r="AI99" s="43" t="str">
        <f t="shared" si="87"/>
        <v>1</v>
      </c>
      <c r="AJ99" s="43">
        <f t="shared" si="88"/>
        <v>0</v>
      </c>
      <c r="AK99" s="43">
        <f t="shared" si="89"/>
        <v>0</v>
      </c>
      <c r="AL99" s="43">
        <f t="shared" si="90"/>
        <v>3</v>
      </c>
      <c r="AM99" s="57"/>
      <c r="AN99" s="43">
        <f t="shared" si="91"/>
        <v>44</v>
      </c>
      <c r="AO99" s="57"/>
      <c r="AP99" s="43">
        <f>IF(ISBLANK(Z99),0,VLOOKUP(Z99,Descrições!M1:N51,2,0))</f>
        <v>4</v>
      </c>
      <c r="AQ99" s="57"/>
      <c r="AR99" s="43">
        <f t="shared" si="92"/>
        <v>60</v>
      </c>
      <c r="AS99" s="57"/>
      <c r="AT99" s="43" t="str">
        <f t="shared" si="93"/>
        <v>1</v>
      </c>
      <c r="AU99" s="43"/>
      <c r="AV99" s="43">
        <f>MAX(M99:Q99)/R91</f>
        <v>0.660377358490566</v>
      </c>
      <c r="AW99" s="43"/>
      <c r="AX99" s="60">
        <f t="shared" si="94"/>
        <v>1</v>
      </c>
      <c r="AY99" s="57"/>
      <c r="AZ99" s="61">
        <f t="shared" si="95"/>
        <v>176</v>
      </c>
      <c r="BA99" s="57"/>
      <c r="BB99" s="61">
        <f t="shared" si="96"/>
        <v>180</v>
      </c>
      <c r="BC99" s="57"/>
      <c r="BD99" s="41">
        <f t="shared" si="97"/>
        <v>356</v>
      </c>
      <c r="BE99" s="57"/>
      <c r="BF99" s="57"/>
      <c r="BG99" s="57"/>
      <c r="BH99" s="57"/>
      <c r="BI99" s="57"/>
      <c r="BJ99" s="57"/>
      <c r="BK99" s="46"/>
      <c r="BL99" s="256" t="s">
        <v>475</v>
      </c>
      <c r="BM99" s="256"/>
      <c r="BN99" s="35">
        <f t="shared" si="80"/>
        <v>0</v>
      </c>
      <c r="BO99" s="47"/>
      <c r="BP99" s="67"/>
      <c r="BQ99" s="71"/>
      <c r="BR99" s="78" t="s">
        <v>238</v>
      </c>
      <c r="BS99" s="213" t="str">
        <f>IF(ISBLANK(Planilha!D18),"-",Planilha!D18)</f>
        <v>Coxa (Pos)</v>
      </c>
      <c r="BT99" s="335" t="str">
        <f>IF(ISBLANK(Planilha!D58),"-",Planilha!D58)</f>
        <v>Peito</v>
      </c>
      <c r="BU99" s="336"/>
      <c r="BV99" s="213" t="str">
        <f t="shared" si="103"/>
        <v>Coxa (Pos)</v>
      </c>
      <c r="BW99" s="213" t="str">
        <f>IF(ISBLANK(Planilha!D138),"-",Planilha!D138)</f>
        <v>Costa</v>
      </c>
      <c r="BX99" s="213" t="str">
        <f>IF(ISBLANK(Planilha!D178),"-",Planilha!D178)</f>
        <v>-</v>
      </c>
      <c r="BY99" s="213" t="str">
        <f>IF(ISBLANK(Planilha!D218),"-",Planilha!D218)</f>
        <v>-</v>
      </c>
      <c r="BZ99" s="213" t="str">
        <f>IF(ISBLANK(Planilha!D258),"-",Planilha!D258)</f>
        <v>-</v>
      </c>
      <c r="CA99" s="47"/>
      <c r="CB99" s="6"/>
      <c r="CO99" s="53" t="str">
        <f t="shared" si="104"/>
        <v>1</v>
      </c>
      <c r="CP99" s="53" t="str">
        <f t="shared" si="105"/>
        <v>1</v>
      </c>
      <c r="CQ99" s="53" t="str">
        <f t="shared" si="106"/>
        <v>1</v>
      </c>
      <c r="CR99" s="53" t="str">
        <f t="shared" si="107"/>
        <v>1</v>
      </c>
      <c r="CS99" s="53" t="str">
        <f t="shared" si="108"/>
        <v>0</v>
      </c>
      <c r="CT99" s="53" t="str">
        <f t="shared" si="109"/>
        <v>0</v>
      </c>
      <c r="CU99" s="53" t="str">
        <f t="shared" si="110"/>
        <v>0</v>
      </c>
      <c r="CW99" s="167" t="str">
        <f t="shared" si="111"/>
        <v>1</v>
      </c>
      <c r="CX99" s="181" t="str">
        <f t="shared" si="112"/>
        <v>1</v>
      </c>
      <c r="CY99" s="181" t="str">
        <f t="shared" si="113"/>
        <v>1</v>
      </c>
      <c r="CZ99" s="181" t="str">
        <f t="shared" si="114"/>
        <v>1</v>
      </c>
      <c r="DA99" s="181" t="str">
        <f t="shared" si="115"/>
        <v>0</v>
      </c>
      <c r="DB99" s="181" t="str">
        <f t="shared" si="116"/>
        <v>0</v>
      </c>
      <c r="DC99" s="181" t="str">
        <f t="shared" si="117"/>
        <v>0</v>
      </c>
      <c r="DE99" s="175">
        <f t="shared" si="98"/>
        <v>132</v>
      </c>
      <c r="DF99" s="175">
        <f t="shared" si="99"/>
        <v>116</v>
      </c>
      <c r="DG99" s="175">
        <f t="shared" si="100"/>
        <v>108</v>
      </c>
      <c r="DH99" s="175" t="str">
        <f t="shared" si="101"/>
        <v>0</v>
      </c>
      <c r="DI99" s="175" t="str">
        <f t="shared" si="102"/>
        <v>0</v>
      </c>
      <c r="DK99">
        <f t="shared" si="118"/>
        <v>356</v>
      </c>
    </row>
    <row r="100" spans="1:115" x14ac:dyDescent="0.25">
      <c r="A100" s="65"/>
      <c r="B100" s="27"/>
      <c r="C100" s="29">
        <v>6</v>
      </c>
      <c r="D100" s="144" t="s">
        <v>54</v>
      </c>
      <c r="E100" s="283" t="s">
        <v>434</v>
      </c>
      <c r="F100" s="284"/>
      <c r="G100" s="139"/>
      <c r="H100" s="140">
        <v>12</v>
      </c>
      <c r="I100" s="140">
        <v>10</v>
      </c>
      <c r="J100" s="140">
        <v>9</v>
      </c>
      <c r="K100" s="140"/>
      <c r="L100" s="140"/>
      <c r="M100" s="209">
        <v>30</v>
      </c>
      <c r="N100" s="209">
        <v>40</v>
      </c>
      <c r="O100" s="209">
        <v>60</v>
      </c>
      <c r="P100" s="209"/>
      <c r="Q100" s="209"/>
      <c r="R100" s="141">
        <v>1</v>
      </c>
      <c r="S100" s="141"/>
      <c r="T100" s="141"/>
      <c r="U100" s="141"/>
      <c r="V100" s="141"/>
      <c r="W100" s="142">
        <f t="shared" si="83"/>
        <v>1300</v>
      </c>
      <c r="X100" s="210">
        <f>IF(AX100&lt;Descrições!G22,"Não Alcançada",AV100)</f>
        <v>1.1320754716981132</v>
      </c>
      <c r="Y100" s="143">
        <v>60</v>
      </c>
      <c r="Z100" s="143">
        <v>2020</v>
      </c>
      <c r="AA100" s="28"/>
      <c r="AB100" s="65"/>
      <c r="AC100" s="27"/>
      <c r="AD100" s="5"/>
      <c r="AE100" s="43">
        <f t="shared" si="84"/>
        <v>1300</v>
      </c>
      <c r="AF100" s="43"/>
      <c r="AG100" s="43" t="str">
        <f t="shared" si="85"/>
        <v>1</v>
      </c>
      <c r="AH100" s="43" t="str">
        <f t="shared" si="86"/>
        <v>1</v>
      </c>
      <c r="AI100" s="43" t="str">
        <f t="shared" si="87"/>
        <v>1</v>
      </c>
      <c r="AJ100" s="43">
        <f t="shared" si="88"/>
        <v>0</v>
      </c>
      <c r="AK100" s="43">
        <f t="shared" si="89"/>
        <v>0</v>
      </c>
      <c r="AL100" s="43">
        <f t="shared" si="90"/>
        <v>3</v>
      </c>
      <c r="AM100" s="57"/>
      <c r="AN100" s="43">
        <f t="shared" si="91"/>
        <v>31</v>
      </c>
      <c r="AO100" s="57"/>
      <c r="AP100" s="43">
        <f>IF(ISBLANK(Z100),0,VLOOKUP(Z100,Descrições!M1:N51,2,0))</f>
        <v>4</v>
      </c>
      <c r="AQ100" s="57"/>
      <c r="AR100" s="43">
        <f t="shared" si="92"/>
        <v>60</v>
      </c>
      <c r="AS100" s="57"/>
      <c r="AT100" s="43" t="str">
        <f t="shared" si="93"/>
        <v>1</v>
      </c>
      <c r="AU100" s="43"/>
      <c r="AV100" s="43">
        <f>MAX(M100:Q100)/R91</f>
        <v>1.1320754716981132</v>
      </c>
      <c r="AW100" s="43"/>
      <c r="AX100" s="60">
        <f t="shared" si="94"/>
        <v>1</v>
      </c>
      <c r="AY100" s="57"/>
      <c r="AZ100" s="61">
        <f t="shared" si="95"/>
        <v>124</v>
      </c>
      <c r="BA100" s="57"/>
      <c r="BB100" s="61">
        <f t="shared" si="96"/>
        <v>180</v>
      </c>
      <c r="BC100" s="57"/>
      <c r="BD100" s="41">
        <f t="shared" si="97"/>
        <v>304</v>
      </c>
      <c r="BE100" s="57"/>
      <c r="BF100" s="57"/>
      <c r="BG100" s="57"/>
      <c r="BH100" s="63"/>
      <c r="BI100" s="63"/>
      <c r="BJ100" s="63"/>
      <c r="BK100" s="49"/>
      <c r="BL100" s="274" t="s">
        <v>152</v>
      </c>
      <c r="BM100" s="274"/>
      <c r="BN100" s="81">
        <f>BJ95/60</f>
        <v>37.4</v>
      </c>
      <c r="BO100" s="47"/>
      <c r="BP100" s="67"/>
      <c r="BQ100" s="71"/>
      <c r="BR100" s="78" t="s">
        <v>238</v>
      </c>
      <c r="BS100" s="213" t="str">
        <f>IF(ISBLANK(Planilha!D19),"-",Planilha!D19)</f>
        <v>Coxa (Pos)</v>
      </c>
      <c r="BT100" s="335" t="str">
        <f>IF(ISBLANK(Planilha!D59),"-",Planilha!D59)</f>
        <v>Ombro (Cla/Acr)</v>
      </c>
      <c r="BU100" s="336"/>
      <c r="BV100" s="213" t="str">
        <f t="shared" si="103"/>
        <v>Coxa (Pos)</v>
      </c>
      <c r="BW100" s="213" t="str">
        <f>IF(ISBLANK(Planilha!D139),"-",Planilha!D139)</f>
        <v>Tríceps</v>
      </c>
      <c r="BX100" s="213" t="str">
        <f>IF(ISBLANK(Planilha!D179),"-",Planilha!D179)</f>
        <v>-</v>
      </c>
      <c r="BY100" s="213" t="str">
        <f>IF(ISBLANK(Planilha!D219),"-",Planilha!D219)</f>
        <v>-</v>
      </c>
      <c r="BZ100" s="213" t="str">
        <f>IF(ISBLANK(Planilha!D259),"-",Planilha!D259)</f>
        <v>-</v>
      </c>
      <c r="CA100" s="47"/>
      <c r="CB100" s="6"/>
      <c r="CO100" s="53" t="str">
        <f t="shared" si="104"/>
        <v>1</v>
      </c>
      <c r="CP100" s="53" t="str">
        <f t="shared" si="105"/>
        <v>1</v>
      </c>
      <c r="CQ100" s="53" t="str">
        <f t="shared" si="106"/>
        <v>1</v>
      </c>
      <c r="CR100" s="53" t="str">
        <f t="shared" si="107"/>
        <v>1</v>
      </c>
      <c r="CS100" s="53" t="str">
        <f t="shared" si="108"/>
        <v>0</v>
      </c>
      <c r="CT100" s="53" t="str">
        <f t="shared" si="109"/>
        <v>0</v>
      </c>
      <c r="CU100" s="53" t="str">
        <f t="shared" si="110"/>
        <v>0</v>
      </c>
      <c r="CW100" s="167" t="str">
        <f t="shared" si="111"/>
        <v>1</v>
      </c>
      <c r="CX100" s="181" t="str">
        <f t="shared" si="112"/>
        <v>1</v>
      </c>
      <c r="CY100" s="181" t="str">
        <f t="shared" si="113"/>
        <v>1</v>
      </c>
      <c r="CZ100" s="181" t="str">
        <f t="shared" si="114"/>
        <v>1</v>
      </c>
      <c r="DA100" s="181" t="str">
        <f t="shared" si="115"/>
        <v>0</v>
      </c>
      <c r="DB100" s="181" t="str">
        <f t="shared" si="116"/>
        <v>0</v>
      </c>
      <c r="DC100" s="181" t="str">
        <f t="shared" si="117"/>
        <v>0</v>
      </c>
      <c r="DE100" s="175">
        <f t="shared" si="98"/>
        <v>108</v>
      </c>
      <c r="DF100" s="175">
        <f t="shared" si="99"/>
        <v>100</v>
      </c>
      <c r="DG100" s="175">
        <f t="shared" si="100"/>
        <v>96</v>
      </c>
      <c r="DH100" s="175" t="str">
        <f t="shared" si="101"/>
        <v>0</v>
      </c>
      <c r="DI100" s="175" t="str">
        <f t="shared" si="102"/>
        <v>0</v>
      </c>
      <c r="DK100">
        <f t="shared" si="118"/>
        <v>304</v>
      </c>
    </row>
    <row r="101" spans="1:115" x14ac:dyDescent="0.25">
      <c r="A101" s="65"/>
      <c r="B101" s="27"/>
      <c r="C101" s="29">
        <v>7</v>
      </c>
      <c r="D101" s="144" t="s">
        <v>54</v>
      </c>
      <c r="E101" s="283" t="s">
        <v>433</v>
      </c>
      <c r="F101" s="284"/>
      <c r="G101" s="139"/>
      <c r="H101" s="140">
        <v>13</v>
      </c>
      <c r="I101" s="140"/>
      <c r="J101" s="140"/>
      <c r="K101" s="140"/>
      <c r="L101" s="140"/>
      <c r="M101" s="209">
        <v>60</v>
      </c>
      <c r="N101" s="209"/>
      <c r="O101" s="209"/>
      <c r="P101" s="209"/>
      <c r="Q101" s="209"/>
      <c r="R101" s="141">
        <v>1</v>
      </c>
      <c r="S101" s="141"/>
      <c r="T101" s="141"/>
      <c r="U101" s="141"/>
      <c r="V101" s="141"/>
      <c r="W101" s="142">
        <f t="shared" si="83"/>
        <v>780</v>
      </c>
      <c r="X101" s="210">
        <f>IF(AX101&lt;Descrições!G22,"Não Alcançada",AV101)</f>
        <v>1.1320754716981132</v>
      </c>
      <c r="Y101" s="143">
        <v>60</v>
      </c>
      <c r="Z101" s="143">
        <v>2020</v>
      </c>
      <c r="AA101" s="28"/>
      <c r="AB101" s="65"/>
      <c r="AC101" s="27"/>
      <c r="AD101" s="5"/>
      <c r="AE101" s="43">
        <f t="shared" si="84"/>
        <v>780</v>
      </c>
      <c r="AF101" s="43"/>
      <c r="AG101" s="43" t="str">
        <f t="shared" si="85"/>
        <v>1</v>
      </c>
      <c r="AH101" s="43">
        <f t="shared" si="86"/>
        <v>0</v>
      </c>
      <c r="AI101" s="43">
        <f t="shared" si="87"/>
        <v>0</v>
      </c>
      <c r="AJ101" s="43">
        <f t="shared" si="88"/>
        <v>0</v>
      </c>
      <c r="AK101" s="43">
        <f t="shared" si="89"/>
        <v>0</v>
      </c>
      <c r="AL101" s="43">
        <f t="shared" si="90"/>
        <v>1</v>
      </c>
      <c r="AM101" s="57"/>
      <c r="AN101" s="43">
        <f t="shared" si="91"/>
        <v>13</v>
      </c>
      <c r="AO101" s="57"/>
      <c r="AP101" s="43">
        <f>IF(ISBLANK(Z101),0,VLOOKUP(Z101,Descrições!M1:N51,2,0))</f>
        <v>4</v>
      </c>
      <c r="AQ101" s="57"/>
      <c r="AR101" s="43">
        <f t="shared" si="92"/>
        <v>60</v>
      </c>
      <c r="AS101" s="57"/>
      <c r="AT101" s="43" t="str">
        <f t="shared" si="93"/>
        <v>1</v>
      </c>
      <c r="AU101" s="43"/>
      <c r="AV101" s="43">
        <f>MAX(M101:Q101)/R91</f>
        <v>1.1320754716981132</v>
      </c>
      <c r="AW101" s="43"/>
      <c r="AX101" s="60">
        <f t="shared" si="94"/>
        <v>1</v>
      </c>
      <c r="AY101" s="57"/>
      <c r="AZ101" s="61">
        <f t="shared" si="95"/>
        <v>52</v>
      </c>
      <c r="BA101" s="57"/>
      <c r="BB101" s="61">
        <f t="shared" si="96"/>
        <v>60</v>
      </c>
      <c r="BC101" s="57"/>
      <c r="BD101" s="41">
        <f t="shared" si="97"/>
        <v>112</v>
      </c>
      <c r="BE101" s="57"/>
      <c r="BF101" s="57"/>
      <c r="BG101" s="57"/>
      <c r="BH101" s="57"/>
      <c r="BI101" s="57"/>
      <c r="BJ101" s="57"/>
      <c r="BK101" s="46"/>
      <c r="BL101" s="274" t="s">
        <v>151</v>
      </c>
      <c r="BM101" s="274"/>
      <c r="BN101" s="81" t="str">
        <f>CF84</f>
        <v>37</v>
      </c>
      <c r="BO101" s="47"/>
      <c r="BP101" s="67"/>
      <c r="BQ101" s="71"/>
      <c r="BR101" s="78" t="s">
        <v>238</v>
      </c>
      <c r="BS101" s="213" t="str">
        <f>IF(ISBLANK(Planilha!D20),"-",Planilha!D20)</f>
        <v>Coxa (Pos)</v>
      </c>
      <c r="BT101" s="335" t="str">
        <f>IF(ISBLANK(Planilha!D60),"-",Planilha!D60)</f>
        <v xml:space="preserve">Trapézio </v>
      </c>
      <c r="BU101" s="336"/>
      <c r="BV101" s="213" t="str">
        <f t="shared" si="103"/>
        <v>Perna</v>
      </c>
      <c r="BW101" s="213" t="str">
        <f>IF(ISBLANK(Planilha!D140),"-",Planilha!D140)</f>
        <v>Tríceps</v>
      </c>
      <c r="BX101" s="213" t="str">
        <f>IF(ISBLANK(Planilha!D180),"-",Planilha!D180)</f>
        <v>-</v>
      </c>
      <c r="BY101" s="213" t="str">
        <f>IF(ISBLANK(Planilha!D220),"-",Planilha!D220)</f>
        <v>-</v>
      </c>
      <c r="BZ101" s="213" t="str">
        <f>IF(ISBLANK(Planilha!D260),"-",Planilha!D260)</f>
        <v>-</v>
      </c>
      <c r="CA101" s="47"/>
      <c r="CB101" s="6"/>
      <c r="CO101" s="53" t="str">
        <f t="shared" si="104"/>
        <v>1</v>
      </c>
      <c r="CP101" s="53" t="str">
        <f t="shared" si="105"/>
        <v>1</v>
      </c>
      <c r="CQ101" s="53" t="str">
        <f t="shared" si="106"/>
        <v>1</v>
      </c>
      <c r="CR101" s="53" t="str">
        <f t="shared" si="107"/>
        <v>1</v>
      </c>
      <c r="CS101" s="53" t="str">
        <f t="shared" si="108"/>
        <v>0</v>
      </c>
      <c r="CT101" s="53" t="str">
        <f t="shared" si="109"/>
        <v>0</v>
      </c>
      <c r="CU101" s="53" t="str">
        <f t="shared" si="110"/>
        <v>0</v>
      </c>
      <c r="CW101" s="167" t="str">
        <f t="shared" si="111"/>
        <v>1</v>
      </c>
      <c r="CX101" s="181" t="str">
        <f t="shared" si="112"/>
        <v>1</v>
      </c>
      <c r="CY101" s="181" t="str">
        <f t="shared" si="113"/>
        <v>1</v>
      </c>
      <c r="CZ101" s="181" t="str">
        <f t="shared" si="114"/>
        <v>1</v>
      </c>
      <c r="DA101" s="181" t="str">
        <f t="shared" si="115"/>
        <v>0</v>
      </c>
      <c r="DB101" s="181" t="str">
        <f t="shared" si="116"/>
        <v>0</v>
      </c>
      <c r="DC101" s="181" t="str">
        <f t="shared" si="117"/>
        <v>0</v>
      </c>
      <c r="DE101" s="175">
        <f t="shared" si="98"/>
        <v>112</v>
      </c>
      <c r="DF101" s="175" t="str">
        <f t="shared" si="99"/>
        <v>0</v>
      </c>
      <c r="DG101" s="175" t="str">
        <f t="shared" si="100"/>
        <v>0</v>
      </c>
      <c r="DH101" s="175" t="str">
        <f t="shared" si="101"/>
        <v>0</v>
      </c>
      <c r="DI101" s="175" t="str">
        <f t="shared" si="102"/>
        <v>0</v>
      </c>
      <c r="DK101">
        <f t="shared" si="118"/>
        <v>112</v>
      </c>
    </row>
    <row r="102" spans="1:115" x14ac:dyDescent="0.25">
      <c r="A102" s="65"/>
      <c r="B102" s="27"/>
      <c r="C102" s="29">
        <v>8</v>
      </c>
      <c r="D102" s="144" t="s">
        <v>55</v>
      </c>
      <c r="E102" s="283" t="s">
        <v>442</v>
      </c>
      <c r="F102" s="284"/>
      <c r="G102" s="139"/>
      <c r="H102" s="140">
        <v>30</v>
      </c>
      <c r="I102" s="140">
        <v>30</v>
      </c>
      <c r="J102" s="140">
        <v>30</v>
      </c>
      <c r="K102" s="140"/>
      <c r="L102" s="140"/>
      <c r="M102" s="209"/>
      <c r="N102" s="209"/>
      <c r="O102" s="209"/>
      <c r="P102" s="209"/>
      <c r="Q102" s="209"/>
      <c r="R102" s="141">
        <v>1</v>
      </c>
      <c r="S102" s="141"/>
      <c r="T102" s="141"/>
      <c r="U102" s="141"/>
      <c r="V102" s="141"/>
      <c r="W102" s="142">
        <f t="shared" si="83"/>
        <v>0</v>
      </c>
      <c r="X102" s="210">
        <f>IF(AX102&lt;Descrições!G22,"Não Alcançada",AV102)</f>
        <v>0</v>
      </c>
      <c r="Y102" s="143">
        <v>60</v>
      </c>
      <c r="Z102" s="143">
        <v>2020</v>
      </c>
      <c r="AA102" s="28"/>
      <c r="AB102" s="65"/>
      <c r="AC102" s="27"/>
      <c r="AD102" s="5"/>
      <c r="AE102" s="43">
        <f t="shared" si="84"/>
        <v>0</v>
      </c>
      <c r="AF102" s="43"/>
      <c r="AG102" s="43" t="str">
        <f t="shared" si="85"/>
        <v>1</v>
      </c>
      <c r="AH102" s="43" t="str">
        <f t="shared" si="86"/>
        <v>1</v>
      </c>
      <c r="AI102" s="43" t="str">
        <f t="shared" si="87"/>
        <v>1</v>
      </c>
      <c r="AJ102" s="43">
        <f t="shared" si="88"/>
        <v>0</v>
      </c>
      <c r="AK102" s="43">
        <f t="shared" si="89"/>
        <v>0</v>
      </c>
      <c r="AL102" s="43">
        <f t="shared" si="90"/>
        <v>3</v>
      </c>
      <c r="AM102" s="57"/>
      <c r="AN102" s="43">
        <f t="shared" si="91"/>
        <v>90</v>
      </c>
      <c r="AO102" s="57"/>
      <c r="AP102" s="43">
        <f>IF(ISBLANK(Z102),0,VLOOKUP(Z102,Descrições!M1:N51,2,0))</f>
        <v>4</v>
      </c>
      <c r="AQ102" s="57"/>
      <c r="AR102" s="43">
        <f t="shared" si="92"/>
        <v>60</v>
      </c>
      <c r="AS102" s="57"/>
      <c r="AT102" s="43" t="str">
        <f t="shared" si="93"/>
        <v>1</v>
      </c>
      <c r="AU102" s="43"/>
      <c r="AV102" s="43">
        <f>MAX(M102:Q102)/R91</f>
        <v>0</v>
      </c>
      <c r="AW102" s="43"/>
      <c r="AX102" s="60">
        <f t="shared" si="94"/>
        <v>1</v>
      </c>
      <c r="AY102" s="57"/>
      <c r="AZ102" s="61">
        <f t="shared" si="95"/>
        <v>360</v>
      </c>
      <c r="BA102" s="57"/>
      <c r="BB102" s="61">
        <f t="shared" si="96"/>
        <v>180</v>
      </c>
      <c r="BC102" s="57"/>
      <c r="BD102" s="41">
        <f t="shared" si="97"/>
        <v>540</v>
      </c>
      <c r="BE102" s="57"/>
      <c r="BF102" s="57"/>
      <c r="BG102" s="57"/>
      <c r="BH102" s="57"/>
      <c r="BI102" s="57"/>
      <c r="BJ102" s="57"/>
      <c r="BK102" s="46"/>
      <c r="BL102" s="264" t="s">
        <v>147</v>
      </c>
      <c r="BM102" s="264"/>
      <c r="BN102" s="118" t="s">
        <v>142</v>
      </c>
      <c r="BO102" s="47"/>
      <c r="BP102" s="67"/>
      <c r="BQ102" s="71"/>
      <c r="BR102" s="78" t="s">
        <v>238</v>
      </c>
      <c r="BS102" s="213" t="str">
        <f>IF(ISBLANK(Planilha!D21),"-",Planilha!D21)</f>
        <v>Perna</v>
      </c>
      <c r="BT102" s="335" t="str">
        <f>IF(ISBLANK(Planilha!D61),"-",Planilha!D61)</f>
        <v>Ombro (Cla/Acr)</v>
      </c>
      <c r="BU102" s="336"/>
      <c r="BV102" s="213" t="str">
        <f t="shared" si="103"/>
        <v>Perna</v>
      </c>
      <c r="BW102" s="213" t="str">
        <f>IF(ISBLANK(Planilha!D141),"-",Planilha!D141)</f>
        <v>-</v>
      </c>
      <c r="BX102" s="213" t="str">
        <f>IF(ISBLANK(Planilha!D181),"-",Planilha!D181)</f>
        <v>-</v>
      </c>
      <c r="BY102" s="213" t="str">
        <f>IF(ISBLANK(Planilha!D221),"-",Planilha!D221)</f>
        <v>-</v>
      </c>
      <c r="BZ102" s="213" t="str">
        <f>IF(ISBLANK(Planilha!D261),"-",Planilha!D261)</f>
        <v>-</v>
      </c>
      <c r="CA102" s="47"/>
      <c r="CB102" s="6"/>
      <c r="CO102" s="53" t="str">
        <f t="shared" si="104"/>
        <v>1</v>
      </c>
      <c r="CP102" s="53" t="str">
        <f t="shared" si="105"/>
        <v>1</v>
      </c>
      <c r="CQ102" s="53" t="str">
        <f t="shared" si="106"/>
        <v>1</v>
      </c>
      <c r="CR102" s="53" t="str">
        <f t="shared" si="107"/>
        <v>0</v>
      </c>
      <c r="CS102" s="53" t="str">
        <f t="shared" si="108"/>
        <v>0</v>
      </c>
      <c r="CT102" s="53" t="str">
        <f t="shared" si="109"/>
        <v>0</v>
      </c>
      <c r="CU102" s="53" t="str">
        <f t="shared" si="110"/>
        <v>0</v>
      </c>
      <c r="CW102" s="167" t="str">
        <f t="shared" si="111"/>
        <v>1</v>
      </c>
      <c r="CX102" s="181" t="str">
        <f t="shared" si="112"/>
        <v>1</v>
      </c>
      <c r="CY102" s="181" t="str">
        <f t="shared" si="113"/>
        <v>1</v>
      </c>
      <c r="CZ102" s="181" t="str">
        <f t="shared" si="114"/>
        <v>0</v>
      </c>
      <c r="DA102" s="181" t="str">
        <f t="shared" si="115"/>
        <v>0</v>
      </c>
      <c r="DB102" s="181" t="str">
        <f t="shared" si="116"/>
        <v>0</v>
      </c>
      <c r="DC102" s="181" t="str">
        <f t="shared" si="117"/>
        <v>0</v>
      </c>
      <c r="DE102" s="175">
        <f t="shared" si="98"/>
        <v>180</v>
      </c>
      <c r="DF102" s="175">
        <f t="shared" si="99"/>
        <v>180</v>
      </c>
      <c r="DG102" s="175">
        <f t="shared" si="100"/>
        <v>180</v>
      </c>
      <c r="DH102" s="175" t="str">
        <f t="shared" si="101"/>
        <v>0</v>
      </c>
      <c r="DI102" s="175" t="str">
        <f t="shared" si="102"/>
        <v>0</v>
      </c>
      <c r="DK102">
        <f t="shared" si="118"/>
        <v>540</v>
      </c>
    </row>
    <row r="103" spans="1:115" x14ac:dyDescent="0.25">
      <c r="A103" s="65"/>
      <c r="B103" s="27"/>
      <c r="C103" s="29">
        <v>9</v>
      </c>
      <c r="D103" s="144" t="s">
        <v>55</v>
      </c>
      <c r="E103" s="283" t="s">
        <v>396</v>
      </c>
      <c r="F103" s="284"/>
      <c r="G103" s="139"/>
      <c r="H103" s="140">
        <v>30</v>
      </c>
      <c r="I103" s="140">
        <v>30</v>
      </c>
      <c r="J103" s="140">
        <v>30</v>
      </c>
      <c r="K103" s="140"/>
      <c r="L103" s="140"/>
      <c r="M103" s="209"/>
      <c r="N103" s="209"/>
      <c r="O103" s="209"/>
      <c r="P103" s="209"/>
      <c r="Q103" s="209"/>
      <c r="R103" s="141">
        <v>1</v>
      </c>
      <c r="S103" s="141"/>
      <c r="T103" s="141"/>
      <c r="U103" s="141"/>
      <c r="V103" s="141"/>
      <c r="W103" s="142">
        <f t="shared" si="83"/>
        <v>0</v>
      </c>
      <c r="X103" s="210">
        <f>IF(AX103&lt;Descrições!G22,"Não Alcançada",AV103)</f>
        <v>0</v>
      </c>
      <c r="Y103" s="143"/>
      <c r="Z103" s="143"/>
      <c r="AA103" s="28"/>
      <c r="AB103" s="65"/>
      <c r="AC103" s="27"/>
      <c r="AD103" s="5"/>
      <c r="AE103" s="43">
        <f t="shared" si="84"/>
        <v>0</v>
      </c>
      <c r="AF103" s="43"/>
      <c r="AG103" s="43" t="str">
        <f t="shared" si="85"/>
        <v>1</v>
      </c>
      <c r="AH103" s="43" t="str">
        <f t="shared" si="86"/>
        <v>1</v>
      </c>
      <c r="AI103" s="43" t="str">
        <f t="shared" si="87"/>
        <v>1</v>
      </c>
      <c r="AJ103" s="43">
        <f t="shared" si="88"/>
        <v>0</v>
      </c>
      <c r="AK103" s="43">
        <f t="shared" si="89"/>
        <v>0</v>
      </c>
      <c r="AL103" s="43">
        <f t="shared" si="90"/>
        <v>3</v>
      </c>
      <c r="AM103" s="57"/>
      <c r="AN103" s="43">
        <f t="shared" si="91"/>
        <v>90</v>
      </c>
      <c r="AO103" s="57"/>
      <c r="AP103" s="43">
        <f>IF(ISBLANK(Z103),0,VLOOKUP(Z103,Descrições!M1:N51,2,0))</f>
        <v>0</v>
      </c>
      <c r="AQ103" s="57"/>
      <c r="AR103" s="43">
        <f t="shared" si="92"/>
        <v>0</v>
      </c>
      <c r="AS103" s="57"/>
      <c r="AT103" s="43" t="str">
        <f t="shared" si="93"/>
        <v>1</v>
      </c>
      <c r="AU103" s="43"/>
      <c r="AV103" s="43">
        <f>MAX(M103:Q103)/R91</f>
        <v>0</v>
      </c>
      <c r="AW103" s="43"/>
      <c r="AX103" s="60">
        <f t="shared" si="94"/>
        <v>1</v>
      </c>
      <c r="AY103" s="57"/>
      <c r="AZ103" s="61">
        <f t="shared" si="95"/>
        <v>0</v>
      </c>
      <c r="BA103" s="57"/>
      <c r="BB103" s="61">
        <f t="shared" si="96"/>
        <v>0</v>
      </c>
      <c r="BC103" s="57"/>
      <c r="BD103" s="41">
        <f t="shared" si="97"/>
        <v>0</v>
      </c>
      <c r="BE103" s="57"/>
      <c r="BF103" s="57"/>
      <c r="BG103" s="57"/>
      <c r="BH103" s="57"/>
      <c r="BI103" s="57"/>
      <c r="BJ103" s="57"/>
      <c r="BK103" s="46"/>
      <c r="BL103" s="116" t="s">
        <v>148</v>
      </c>
      <c r="BM103" s="34">
        <f>CF89</f>
        <v>2</v>
      </c>
      <c r="BN103" s="132">
        <f>CF90</f>
        <v>0</v>
      </c>
      <c r="BO103" s="47"/>
      <c r="BP103" s="67"/>
      <c r="BQ103" s="71"/>
      <c r="BR103" s="78" t="s">
        <v>238</v>
      </c>
      <c r="BS103" s="213" t="str">
        <f>IF(ISBLANK(Planilha!D22),"-",Planilha!D22)</f>
        <v>Perna</v>
      </c>
      <c r="BT103" s="335" t="str">
        <f>IF(ISBLANK(Planilha!D62),"-",Planilha!D62)</f>
        <v>Bíceps</v>
      </c>
      <c r="BU103" s="336"/>
      <c r="BV103" s="213" t="str">
        <f t="shared" si="103"/>
        <v>Abdominal</v>
      </c>
      <c r="BW103" s="213" t="str">
        <f>IF(ISBLANK(Planilha!D142),"-",Planilha!D142)</f>
        <v>-</v>
      </c>
      <c r="BX103" s="213" t="str">
        <f>IF(ISBLANK(Planilha!D182),"-",Planilha!D182)</f>
        <v>-</v>
      </c>
      <c r="BY103" s="213" t="str">
        <f>IF(ISBLANK(Planilha!D222),"-",Planilha!D222)</f>
        <v>-</v>
      </c>
      <c r="BZ103" s="213" t="str">
        <f>IF(ISBLANK(Planilha!D262),"-",Planilha!D262)</f>
        <v>-</v>
      </c>
      <c r="CA103" s="47"/>
      <c r="CB103" s="6"/>
      <c r="CO103" s="53" t="str">
        <f t="shared" si="104"/>
        <v>1</v>
      </c>
      <c r="CP103" s="53" t="str">
        <f t="shared" si="105"/>
        <v>1</v>
      </c>
      <c r="CQ103" s="53" t="str">
        <f t="shared" si="106"/>
        <v>1</v>
      </c>
      <c r="CR103" s="53" t="str">
        <f t="shared" si="107"/>
        <v>0</v>
      </c>
      <c r="CS103" s="53" t="str">
        <f t="shared" si="108"/>
        <v>0</v>
      </c>
      <c r="CT103" s="53" t="str">
        <f t="shared" si="109"/>
        <v>0</v>
      </c>
      <c r="CU103" s="53" t="str">
        <f t="shared" si="110"/>
        <v>0</v>
      </c>
      <c r="CW103" s="167" t="str">
        <f t="shared" si="111"/>
        <v>1</v>
      </c>
      <c r="CX103" s="181" t="str">
        <f t="shared" si="112"/>
        <v>1</v>
      </c>
      <c r="CY103" s="181" t="str">
        <f t="shared" si="113"/>
        <v>1</v>
      </c>
      <c r="CZ103" s="181" t="str">
        <f t="shared" si="114"/>
        <v>0</v>
      </c>
      <c r="DA103" s="181" t="str">
        <f t="shared" si="115"/>
        <v>0</v>
      </c>
      <c r="DB103" s="181" t="str">
        <f t="shared" si="116"/>
        <v>0</v>
      </c>
      <c r="DC103" s="181" t="str">
        <f t="shared" si="117"/>
        <v>0</v>
      </c>
      <c r="DE103" s="175">
        <f t="shared" si="98"/>
        <v>0</v>
      </c>
      <c r="DF103" s="175">
        <f t="shared" si="99"/>
        <v>0</v>
      </c>
      <c r="DG103" s="175">
        <f t="shared" si="100"/>
        <v>0</v>
      </c>
      <c r="DH103" s="175" t="str">
        <f t="shared" si="101"/>
        <v>0</v>
      </c>
      <c r="DI103" s="175" t="str">
        <f t="shared" si="102"/>
        <v>0</v>
      </c>
      <c r="DK103">
        <f t="shared" si="118"/>
        <v>0</v>
      </c>
    </row>
    <row r="104" spans="1:115" x14ac:dyDescent="0.25">
      <c r="A104" s="65"/>
      <c r="B104" s="27"/>
      <c r="C104" s="29">
        <v>10</v>
      </c>
      <c r="D104" s="144"/>
      <c r="E104" s="283"/>
      <c r="F104" s="284"/>
      <c r="G104" s="139"/>
      <c r="H104" s="140"/>
      <c r="I104" s="140"/>
      <c r="J104" s="140"/>
      <c r="K104" s="140"/>
      <c r="L104" s="140"/>
      <c r="M104" s="209"/>
      <c r="N104" s="209"/>
      <c r="O104" s="209"/>
      <c r="P104" s="209"/>
      <c r="Q104" s="209"/>
      <c r="R104" s="141">
        <v>1</v>
      </c>
      <c r="S104" s="141"/>
      <c r="T104" s="141"/>
      <c r="U104" s="141"/>
      <c r="V104" s="141"/>
      <c r="W104" s="142">
        <f t="shared" si="83"/>
        <v>0</v>
      </c>
      <c r="X104" s="210">
        <f>IF(AX104&lt;Descrições!G22,"Não Alcançada",AV104)</f>
        <v>0</v>
      </c>
      <c r="Y104" s="143"/>
      <c r="Z104" s="143"/>
      <c r="AA104" s="28"/>
      <c r="AB104" s="65"/>
      <c r="AC104" s="27"/>
      <c r="AD104" s="5"/>
      <c r="AE104" s="43">
        <f t="shared" si="84"/>
        <v>0</v>
      </c>
      <c r="AF104" s="43"/>
      <c r="AG104" s="43">
        <f t="shared" si="85"/>
        <v>0</v>
      </c>
      <c r="AH104" s="43">
        <f t="shared" si="86"/>
        <v>0</v>
      </c>
      <c r="AI104" s="43">
        <f t="shared" si="87"/>
        <v>0</v>
      </c>
      <c r="AJ104" s="43">
        <f t="shared" si="88"/>
        <v>0</v>
      </c>
      <c r="AK104" s="43">
        <f t="shared" si="89"/>
        <v>0</v>
      </c>
      <c r="AL104" s="43">
        <f t="shared" si="90"/>
        <v>0</v>
      </c>
      <c r="AM104" s="57"/>
      <c r="AN104" s="43">
        <f t="shared" si="91"/>
        <v>0</v>
      </c>
      <c r="AO104" s="57"/>
      <c r="AP104" s="43">
        <f>IF(ISBLANK(Z104),0,VLOOKUP(Z104,Descrições!M1:N51,2,0))</f>
        <v>0</v>
      </c>
      <c r="AQ104" s="57"/>
      <c r="AR104" s="43">
        <f t="shared" si="92"/>
        <v>0</v>
      </c>
      <c r="AS104" s="57"/>
      <c r="AT104" s="43">
        <f t="shared" si="93"/>
        <v>0</v>
      </c>
      <c r="AU104" s="43"/>
      <c r="AV104" s="43">
        <f>MAX(M104:Q104)/R91</f>
        <v>0</v>
      </c>
      <c r="AW104" s="43"/>
      <c r="AX104" s="60">
        <f t="shared" si="94"/>
        <v>1</v>
      </c>
      <c r="AY104" s="57"/>
      <c r="AZ104" s="61">
        <f t="shared" si="95"/>
        <v>0</v>
      </c>
      <c r="BA104" s="57"/>
      <c r="BB104" s="61">
        <f t="shared" si="96"/>
        <v>0</v>
      </c>
      <c r="BC104" s="57"/>
      <c r="BD104" s="41">
        <f t="shared" si="97"/>
        <v>0</v>
      </c>
      <c r="BE104" s="57"/>
      <c r="BF104" s="57"/>
      <c r="BG104" s="57"/>
      <c r="BH104" s="57"/>
      <c r="BI104" s="57"/>
      <c r="BJ104" s="57"/>
      <c r="BK104" s="46"/>
      <c r="BL104" s="256" t="s">
        <v>143</v>
      </c>
      <c r="BM104" s="256"/>
      <c r="BN104" s="37">
        <f>E107</f>
        <v>0</v>
      </c>
      <c r="BO104" s="47"/>
      <c r="BP104" s="67"/>
      <c r="BQ104" s="71"/>
      <c r="BR104" s="78" t="s">
        <v>238</v>
      </c>
      <c r="BS104" s="213" t="str">
        <f>IF(ISBLANK(Planilha!D23),"-",Planilha!D23)</f>
        <v>Abdominal</v>
      </c>
      <c r="BT104" s="335" t="str">
        <f>IF(ISBLANK(Planilha!D63),"-",Planilha!D63)</f>
        <v>Bíceps</v>
      </c>
      <c r="BU104" s="336"/>
      <c r="BV104" s="213" t="str">
        <f t="shared" si="103"/>
        <v>Abdominal</v>
      </c>
      <c r="BW104" s="213" t="str">
        <f>IF(ISBLANK(Planilha!D143),"-",Planilha!D143)</f>
        <v>-</v>
      </c>
      <c r="BX104" s="213" t="str">
        <f>IF(ISBLANK(Planilha!D183),"-",Planilha!D183)</f>
        <v>-</v>
      </c>
      <c r="BY104" s="213" t="str">
        <f>IF(ISBLANK(Planilha!D223),"-",Planilha!D223)</f>
        <v>-</v>
      </c>
      <c r="BZ104" s="213" t="str">
        <f>IF(ISBLANK(Planilha!D263),"-",Planilha!D263)</f>
        <v>-</v>
      </c>
      <c r="CA104" s="47"/>
      <c r="CB104" s="6"/>
      <c r="CO104" s="53" t="str">
        <f t="shared" si="104"/>
        <v>1</v>
      </c>
      <c r="CP104" s="53" t="str">
        <f t="shared" si="105"/>
        <v>1</v>
      </c>
      <c r="CQ104" s="53" t="str">
        <f t="shared" si="106"/>
        <v>1</v>
      </c>
      <c r="CR104" s="53" t="str">
        <f t="shared" si="107"/>
        <v>0</v>
      </c>
      <c r="CS104" s="53" t="str">
        <f t="shared" si="108"/>
        <v>0</v>
      </c>
      <c r="CT104" s="53" t="str">
        <f t="shared" si="109"/>
        <v>0</v>
      </c>
      <c r="CU104" s="53" t="str">
        <f t="shared" si="110"/>
        <v>0</v>
      </c>
      <c r="CW104" s="167" t="str">
        <f t="shared" si="111"/>
        <v>1</v>
      </c>
      <c r="CX104" s="181" t="str">
        <f t="shared" si="112"/>
        <v>1</v>
      </c>
      <c r="CY104" s="181" t="str">
        <f t="shared" si="113"/>
        <v>1</v>
      </c>
      <c r="CZ104" s="181" t="str">
        <f t="shared" si="114"/>
        <v>0</v>
      </c>
      <c r="DA104" s="181" t="str">
        <f t="shared" si="115"/>
        <v>0</v>
      </c>
      <c r="DB104" s="181" t="str">
        <f t="shared" si="116"/>
        <v>0</v>
      </c>
      <c r="DC104" s="181" t="str">
        <f t="shared" si="117"/>
        <v>0</v>
      </c>
      <c r="DE104" s="175" t="str">
        <f t="shared" si="98"/>
        <v>0</v>
      </c>
      <c r="DF104" s="175" t="str">
        <f t="shared" si="99"/>
        <v>0</v>
      </c>
      <c r="DG104" s="175" t="str">
        <f t="shared" si="100"/>
        <v>0</v>
      </c>
      <c r="DH104" s="175" t="str">
        <f t="shared" si="101"/>
        <v>0</v>
      </c>
      <c r="DI104" s="175" t="str">
        <f t="shared" si="102"/>
        <v>0</v>
      </c>
      <c r="DK104">
        <f t="shared" si="118"/>
        <v>0</v>
      </c>
    </row>
    <row r="105" spans="1:115" x14ac:dyDescent="0.25">
      <c r="A105" s="65"/>
      <c r="B105" s="27"/>
      <c r="C105" s="29">
        <v>11</v>
      </c>
      <c r="D105" s="144"/>
      <c r="E105" s="283"/>
      <c r="F105" s="284"/>
      <c r="G105" s="139"/>
      <c r="H105" s="140"/>
      <c r="I105" s="140"/>
      <c r="J105" s="140"/>
      <c r="K105" s="140"/>
      <c r="L105" s="140"/>
      <c r="M105" s="209"/>
      <c r="N105" s="209"/>
      <c r="O105" s="209"/>
      <c r="P105" s="209"/>
      <c r="Q105" s="209"/>
      <c r="R105" s="141">
        <v>1</v>
      </c>
      <c r="S105" s="141"/>
      <c r="T105" s="141"/>
      <c r="U105" s="141"/>
      <c r="V105" s="141"/>
      <c r="W105" s="142">
        <f t="shared" si="83"/>
        <v>0</v>
      </c>
      <c r="X105" s="210">
        <f>IF(AX105&lt;Descrições!G22,"Não Alcançada",AV105)</f>
        <v>0</v>
      </c>
      <c r="Y105" s="143"/>
      <c r="Z105" s="143"/>
      <c r="AA105" s="28"/>
      <c r="AB105" s="65"/>
      <c r="AC105" s="27"/>
      <c r="AD105" s="5"/>
      <c r="AE105" s="43">
        <f t="shared" si="84"/>
        <v>0</v>
      </c>
      <c r="AF105" s="43"/>
      <c r="AG105" s="43">
        <f t="shared" si="85"/>
        <v>0</v>
      </c>
      <c r="AH105" s="43">
        <f t="shared" si="86"/>
        <v>0</v>
      </c>
      <c r="AI105" s="43">
        <f t="shared" si="87"/>
        <v>0</v>
      </c>
      <c r="AJ105" s="43">
        <f t="shared" si="88"/>
        <v>0</v>
      </c>
      <c r="AK105" s="43">
        <f t="shared" si="89"/>
        <v>0</v>
      </c>
      <c r="AL105" s="43">
        <f t="shared" si="90"/>
        <v>0</v>
      </c>
      <c r="AM105" s="57"/>
      <c r="AN105" s="43">
        <f t="shared" si="91"/>
        <v>0</v>
      </c>
      <c r="AO105" s="57"/>
      <c r="AP105" s="43">
        <f>IF(ISBLANK(Z105),0,VLOOKUP(Z105,Descrições!M1:N51,2,0))</f>
        <v>0</v>
      </c>
      <c r="AQ105" s="57"/>
      <c r="AR105" s="43">
        <f t="shared" si="92"/>
        <v>0</v>
      </c>
      <c r="AS105" s="57"/>
      <c r="AT105" s="43">
        <f t="shared" si="93"/>
        <v>0</v>
      </c>
      <c r="AU105" s="43"/>
      <c r="AV105" s="43">
        <f>MAX(M105:Q105)/R91</f>
        <v>0</v>
      </c>
      <c r="AW105" s="43"/>
      <c r="AX105" s="60">
        <f t="shared" si="94"/>
        <v>1</v>
      </c>
      <c r="AY105" s="57"/>
      <c r="AZ105" s="61">
        <f t="shared" si="95"/>
        <v>0</v>
      </c>
      <c r="BA105" s="57"/>
      <c r="BB105" s="61">
        <f t="shared" si="96"/>
        <v>0</v>
      </c>
      <c r="BC105" s="57"/>
      <c r="BD105" s="41">
        <f t="shared" si="97"/>
        <v>0</v>
      </c>
      <c r="BE105" s="57"/>
      <c r="BF105" s="57"/>
      <c r="BG105" s="57"/>
      <c r="BH105" s="57"/>
      <c r="BI105" s="57"/>
      <c r="BJ105" s="57"/>
      <c r="BK105" s="46"/>
      <c r="BL105" s="256" t="s">
        <v>144</v>
      </c>
      <c r="BM105" s="256"/>
      <c r="BN105" s="37">
        <f>E108</f>
        <v>0</v>
      </c>
      <c r="BO105" s="47"/>
      <c r="BP105" s="67"/>
      <c r="BQ105" s="71"/>
      <c r="BR105" s="78" t="s">
        <v>238</v>
      </c>
      <c r="BS105" s="213" t="str">
        <f>IF(ISBLANK(Planilha!D24),"-",Planilha!D24)</f>
        <v>Abdominal</v>
      </c>
      <c r="BT105" s="335" t="str">
        <f>IF(ISBLANK(Planilha!D64),"-",Planilha!D64)</f>
        <v>-</v>
      </c>
      <c r="BU105" s="336"/>
      <c r="BV105" s="213" t="str">
        <f t="shared" si="103"/>
        <v>-</v>
      </c>
      <c r="BW105" s="213" t="str">
        <f>IF(ISBLANK(Planilha!D144),"-",Planilha!D144)</f>
        <v>-</v>
      </c>
      <c r="BX105" s="213" t="str">
        <f>IF(ISBLANK(Planilha!D184),"-",Planilha!D184)</f>
        <v>-</v>
      </c>
      <c r="BY105" s="213" t="str">
        <f>IF(ISBLANK(Planilha!D224),"-",Planilha!D224)</f>
        <v>-</v>
      </c>
      <c r="BZ105" s="213" t="str">
        <f>IF(ISBLANK(Planilha!D264),"-",Planilha!D264)</f>
        <v>-</v>
      </c>
      <c r="CA105" s="47"/>
      <c r="CB105" s="6"/>
      <c r="CO105" s="53" t="str">
        <f t="shared" si="104"/>
        <v>1</v>
      </c>
      <c r="CP105" s="53" t="str">
        <f t="shared" si="105"/>
        <v>0</v>
      </c>
      <c r="CQ105" s="53" t="str">
        <f t="shared" si="106"/>
        <v>0</v>
      </c>
      <c r="CR105" s="53" t="str">
        <f t="shared" si="107"/>
        <v>0</v>
      </c>
      <c r="CS105" s="53" t="str">
        <f t="shared" si="108"/>
        <v>0</v>
      </c>
      <c r="CT105" s="53" t="str">
        <f t="shared" si="109"/>
        <v>0</v>
      </c>
      <c r="CU105" s="53" t="str">
        <f t="shared" si="110"/>
        <v>0</v>
      </c>
      <c r="CW105" s="167" t="str">
        <f t="shared" si="111"/>
        <v>1</v>
      </c>
      <c r="CX105" s="181" t="str">
        <f t="shared" si="112"/>
        <v>0</v>
      </c>
      <c r="CY105" s="181" t="str">
        <f t="shared" si="113"/>
        <v>0</v>
      </c>
      <c r="CZ105" s="181" t="str">
        <f t="shared" si="114"/>
        <v>0</v>
      </c>
      <c r="DA105" s="181" t="str">
        <f t="shared" si="115"/>
        <v>0</v>
      </c>
      <c r="DB105" s="181" t="str">
        <f t="shared" si="116"/>
        <v>0</v>
      </c>
      <c r="DC105" s="181" t="str">
        <f t="shared" si="117"/>
        <v>0</v>
      </c>
      <c r="DE105" s="175" t="str">
        <f t="shared" si="98"/>
        <v>0</v>
      </c>
      <c r="DF105" s="175" t="str">
        <f t="shared" si="99"/>
        <v>0</v>
      </c>
      <c r="DG105" s="175" t="str">
        <f t="shared" si="100"/>
        <v>0</v>
      </c>
      <c r="DH105" s="175" t="str">
        <f t="shared" si="101"/>
        <v>0</v>
      </c>
      <c r="DI105" s="175" t="str">
        <f t="shared" si="102"/>
        <v>0</v>
      </c>
      <c r="DK105">
        <f t="shared" si="118"/>
        <v>0</v>
      </c>
    </row>
    <row r="106" spans="1:115" x14ac:dyDescent="0.25">
      <c r="A106" s="65"/>
      <c r="B106" s="27"/>
      <c r="C106" s="29">
        <v>12</v>
      </c>
      <c r="D106" s="144"/>
      <c r="E106" s="283"/>
      <c r="F106" s="284"/>
      <c r="G106" s="139"/>
      <c r="H106" s="140"/>
      <c r="I106" s="140"/>
      <c r="J106" s="140"/>
      <c r="K106" s="140"/>
      <c r="L106" s="140"/>
      <c r="M106" s="209"/>
      <c r="N106" s="209"/>
      <c r="O106" s="209"/>
      <c r="P106" s="209"/>
      <c r="Q106" s="209"/>
      <c r="R106" s="141">
        <v>1</v>
      </c>
      <c r="S106" s="141"/>
      <c r="T106" s="141"/>
      <c r="U106" s="141"/>
      <c r="V106" s="141"/>
      <c r="W106" s="142">
        <f t="shared" si="83"/>
        <v>0</v>
      </c>
      <c r="X106" s="210">
        <f>IF(AX106&lt;Descrições!G22,"Não Alcançada",AV106)</f>
        <v>0</v>
      </c>
      <c r="Y106" s="143"/>
      <c r="Z106" s="143"/>
      <c r="AA106" s="28"/>
      <c r="AB106" s="65"/>
      <c r="AC106" s="27"/>
      <c r="AD106" s="5"/>
      <c r="AE106" s="43">
        <f t="shared" si="84"/>
        <v>0</v>
      </c>
      <c r="AF106" s="43"/>
      <c r="AG106" s="43">
        <f t="shared" si="85"/>
        <v>0</v>
      </c>
      <c r="AH106" s="43">
        <f t="shared" si="86"/>
        <v>0</v>
      </c>
      <c r="AI106" s="43">
        <f t="shared" si="87"/>
        <v>0</v>
      </c>
      <c r="AJ106" s="43">
        <f t="shared" si="88"/>
        <v>0</v>
      </c>
      <c r="AK106" s="43">
        <f t="shared" si="89"/>
        <v>0</v>
      </c>
      <c r="AL106" s="43">
        <f t="shared" si="90"/>
        <v>0</v>
      </c>
      <c r="AM106" s="57"/>
      <c r="AN106" s="43">
        <f t="shared" si="91"/>
        <v>0</v>
      </c>
      <c r="AO106" s="57"/>
      <c r="AP106" s="43">
        <f>IF(ISBLANK(Z106),0,VLOOKUP(Z106,Descrições!M1:N51,2,0))</f>
        <v>0</v>
      </c>
      <c r="AQ106" s="57"/>
      <c r="AR106" s="43">
        <f t="shared" si="92"/>
        <v>0</v>
      </c>
      <c r="AS106" s="57"/>
      <c r="AT106" s="43">
        <f t="shared" si="93"/>
        <v>0</v>
      </c>
      <c r="AU106" s="43"/>
      <c r="AV106" s="43">
        <f>MAX(M106:Q106)/R91</f>
        <v>0</v>
      </c>
      <c r="AW106" s="43"/>
      <c r="AX106" s="60">
        <f t="shared" si="94"/>
        <v>1</v>
      </c>
      <c r="AY106" s="57"/>
      <c r="AZ106" s="61">
        <f t="shared" si="95"/>
        <v>0</v>
      </c>
      <c r="BA106" s="57"/>
      <c r="BB106" s="61">
        <f t="shared" si="96"/>
        <v>0</v>
      </c>
      <c r="BC106" s="57"/>
      <c r="BD106" s="41">
        <f t="shared" si="97"/>
        <v>0</v>
      </c>
      <c r="BE106" s="57"/>
      <c r="BF106" s="57"/>
      <c r="BG106" s="57"/>
      <c r="BH106" s="57"/>
      <c r="BI106" s="57"/>
      <c r="BJ106" s="57"/>
      <c r="BK106" s="46"/>
      <c r="BL106" s="256" t="s">
        <v>145</v>
      </c>
      <c r="BM106" s="256"/>
      <c r="BN106" s="37">
        <f>E109</f>
        <v>0</v>
      </c>
      <c r="BO106" s="47"/>
      <c r="BP106" s="67"/>
      <c r="BQ106" s="71"/>
      <c r="BR106" s="78" t="s">
        <v>238</v>
      </c>
      <c r="BS106" s="213" t="str">
        <f>IF(ISBLANK(Planilha!D25),"-",Planilha!D25)</f>
        <v>-</v>
      </c>
      <c r="BT106" s="335" t="str">
        <f>IF(ISBLANK(Planilha!D65),"-",Planilha!D65)</f>
        <v>-</v>
      </c>
      <c r="BU106" s="336"/>
      <c r="BV106" s="213" t="str">
        <f t="shared" si="103"/>
        <v>-</v>
      </c>
      <c r="BW106" s="213" t="str">
        <f>IF(ISBLANK(Planilha!D145),"-",Planilha!D145)</f>
        <v>-</v>
      </c>
      <c r="BX106" s="213" t="str">
        <f>IF(ISBLANK(Planilha!D185),"-",Planilha!D185)</f>
        <v>-</v>
      </c>
      <c r="BY106" s="213" t="str">
        <f>IF(ISBLANK(Planilha!D225),"-",Planilha!D225)</f>
        <v>-</v>
      </c>
      <c r="BZ106" s="213" t="str">
        <f>IF(ISBLANK(Planilha!D265),"-",Planilha!D265)</f>
        <v>-</v>
      </c>
      <c r="CA106" s="47"/>
      <c r="CB106" s="6"/>
      <c r="CO106" s="53" t="str">
        <f t="shared" si="104"/>
        <v>0</v>
      </c>
      <c r="CP106" s="53" t="str">
        <f t="shared" si="105"/>
        <v>0</v>
      </c>
      <c r="CQ106" s="53" t="str">
        <f t="shared" si="106"/>
        <v>0</v>
      </c>
      <c r="CR106" s="53" t="str">
        <f t="shared" si="107"/>
        <v>0</v>
      </c>
      <c r="CS106" s="53" t="str">
        <f t="shared" si="108"/>
        <v>0</v>
      </c>
      <c r="CT106" s="53" t="str">
        <f t="shared" si="109"/>
        <v>0</v>
      </c>
      <c r="CU106" s="53" t="str">
        <f t="shared" si="110"/>
        <v>0</v>
      </c>
      <c r="CW106" s="167" t="str">
        <f t="shared" si="111"/>
        <v>0</v>
      </c>
      <c r="CX106" s="181" t="str">
        <f t="shared" si="112"/>
        <v>0</v>
      </c>
      <c r="CY106" s="181" t="str">
        <f t="shared" si="113"/>
        <v>0</v>
      </c>
      <c r="CZ106" s="181" t="str">
        <f t="shared" si="114"/>
        <v>0</v>
      </c>
      <c r="DA106" s="181" t="str">
        <f t="shared" si="115"/>
        <v>0</v>
      </c>
      <c r="DB106" s="181" t="str">
        <f t="shared" si="116"/>
        <v>0</v>
      </c>
      <c r="DC106" s="181" t="str">
        <f t="shared" si="117"/>
        <v>0</v>
      </c>
      <c r="DE106" s="175" t="str">
        <f t="shared" si="98"/>
        <v>0</v>
      </c>
      <c r="DF106" s="175" t="str">
        <f t="shared" si="99"/>
        <v>0</v>
      </c>
      <c r="DG106" s="175" t="str">
        <f t="shared" si="100"/>
        <v>0</v>
      </c>
      <c r="DH106" s="175" t="str">
        <f t="shared" si="101"/>
        <v>0</v>
      </c>
      <c r="DI106" s="175" t="str">
        <f t="shared" si="102"/>
        <v>0</v>
      </c>
      <c r="DK106">
        <f t="shared" si="118"/>
        <v>0</v>
      </c>
    </row>
    <row r="107" spans="1:115" x14ac:dyDescent="0.25">
      <c r="A107" s="65"/>
      <c r="B107" s="27"/>
      <c r="C107" s="29" t="s">
        <v>108</v>
      </c>
      <c r="D107" s="144"/>
      <c r="E107" s="285"/>
      <c r="F107" s="286"/>
      <c r="G107" s="287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  <c r="X107" s="295"/>
      <c r="Y107" s="295"/>
      <c r="Z107" s="288"/>
      <c r="AA107" s="28"/>
      <c r="AB107" s="65"/>
      <c r="AC107" s="27"/>
      <c r="AD107" s="5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43">
        <f>SUM(AT95+AT96+AT97+AT98+AT99+AT100+AT101+AT102+AT103+AT104+AT105+AT106)</f>
        <v>9</v>
      </c>
      <c r="AU107" s="57"/>
      <c r="AV107" s="57"/>
      <c r="AW107" s="57"/>
      <c r="AX107" s="57"/>
      <c r="AY107" s="57"/>
      <c r="AZ107" s="57"/>
      <c r="BA107" s="57"/>
      <c r="BB107" s="57"/>
      <c r="BC107" s="57"/>
      <c r="BD107" s="42">
        <f>SUM(BD95:BD106)/60</f>
        <v>37.4</v>
      </c>
      <c r="BE107" s="57"/>
      <c r="BF107" s="57"/>
      <c r="BG107" s="57"/>
      <c r="BH107" s="57"/>
      <c r="BI107" s="57"/>
      <c r="BJ107" s="57"/>
      <c r="BK107" s="46"/>
      <c r="BL107" s="274" t="s">
        <v>152</v>
      </c>
      <c r="BM107" s="274"/>
      <c r="BN107" s="54">
        <f>BJ96/60</f>
        <v>0</v>
      </c>
      <c r="BO107" s="47"/>
      <c r="BP107" s="67"/>
      <c r="BQ107" s="71"/>
      <c r="BR107" s="78" t="s">
        <v>238</v>
      </c>
      <c r="BS107" s="213" t="str">
        <f>IF(ISBLANK(Planilha!D26),"-",Planilha!D26)</f>
        <v>-</v>
      </c>
      <c r="BT107" s="335" t="str">
        <f>IF(ISBLANK(Planilha!D66),"-",Planilha!D66)</f>
        <v>-</v>
      </c>
      <c r="BU107" s="336"/>
      <c r="BV107" s="213" t="str">
        <f t="shared" si="103"/>
        <v>-</v>
      </c>
      <c r="BW107" s="213" t="str">
        <f>IF(ISBLANK(Planilha!D146),"-",Planilha!D146)</f>
        <v>-</v>
      </c>
      <c r="BX107" s="213" t="str">
        <f>IF(ISBLANK(Planilha!D186),"-",Planilha!D186)</f>
        <v>-</v>
      </c>
      <c r="BY107" s="213" t="str">
        <f>IF(ISBLANK(Planilha!D226),"-",Planilha!D226)</f>
        <v>-</v>
      </c>
      <c r="BZ107" s="213" t="str">
        <f>IF(ISBLANK(Planilha!D266),"-",Planilha!D266)</f>
        <v>-</v>
      </c>
      <c r="CA107" s="47"/>
      <c r="CB107" s="6"/>
      <c r="CO107" s="53" t="str">
        <f t="shared" si="104"/>
        <v>0</v>
      </c>
      <c r="CP107" s="53" t="str">
        <f t="shared" si="105"/>
        <v>0</v>
      </c>
      <c r="CQ107" s="53" t="str">
        <f t="shared" si="106"/>
        <v>0</v>
      </c>
      <c r="CR107" s="53" t="str">
        <f t="shared" si="107"/>
        <v>0</v>
      </c>
      <c r="CS107" s="53" t="str">
        <f t="shared" si="108"/>
        <v>0</v>
      </c>
      <c r="CT107" s="53" t="str">
        <f t="shared" si="109"/>
        <v>0</v>
      </c>
      <c r="CU107" s="53" t="str">
        <f t="shared" si="110"/>
        <v>0</v>
      </c>
      <c r="CW107" s="167" t="str">
        <f t="shared" si="111"/>
        <v>0</v>
      </c>
      <c r="CX107" s="181" t="str">
        <f t="shared" si="112"/>
        <v>0</v>
      </c>
      <c r="CY107" s="181" t="str">
        <f t="shared" si="113"/>
        <v>0</v>
      </c>
      <c r="CZ107" s="181" t="str">
        <f t="shared" si="114"/>
        <v>0</v>
      </c>
      <c r="DA107" s="181" t="str">
        <f t="shared" si="115"/>
        <v>0</v>
      </c>
      <c r="DB107" s="181" t="str">
        <f t="shared" si="116"/>
        <v>0</v>
      </c>
      <c r="DC107" s="181" t="str">
        <f t="shared" si="117"/>
        <v>0</v>
      </c>
      <c r="DE107" s="175"/>
      <c r="DF107" s="175"/>
      <c r="DG107" s="175"/>
      <c r="DH107" s="175"/>
      <c r="DI107" s="175"/>
    </row>
    <row r="108" spans="1:115" x14ac:dyDescent="0.25">
      <c r="A108" s="65"/>
      <c r="B108" s="27"/>
      <c r="C108" s="29" t="s">
        <v>101</v>
      </c>
      <c r="D108" s="144"/>
      <c r="E108" s="287"/>
      <c r="F108" s="288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8"/>
      <c r="AB108" s="65"/>
      <c r="AC108" s="27"/>
      <c r="AD108" s="5"/>
      <c r="AE108" s="57"/>
      <c r="AF108" s="57"/>
      <c r="AG108" s="57"/>
      <c r="AH108" s="57"/>
      <c r="AI108" s="57"/>
      <c r="AJ108" s="57"/>
      <c r="AK108" s="57"/>
      <c r="AL108" s="57"/>
      <c r="AM108" s="57"/>
      <c r="AN108" s="43">
        <f t="shared" ref="AN108:AN119" si="119">H95+I95+J95+K95+L95</f>
        <v>37</v>
      </c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46"/>
      <c r="BL108" s="274" t="s">
        <v>151</v>
      </c>
      <c r="BM108" s="274"/>
      <c r="BN108" s="81">
        <f>CF88</f>
        <v>0</v>
      </c>
      <c r="BO108" s="47"/>
      <c r="BP108" s="67"/>
      <c r="BQ108" s="71"/>
      <c r="BR108" s="78" t="s">
        <v>479</v>
      </c>
      <c r="BS108" s="214" t="str">
        <f>IF(CO28=BM7,CO28,"Não Exato")</f>
        <v>Não Exato</v>
      </c>
      <c r="BT108" s="281" t="str">
        <f>IF(CP28=BM47,CP28,"Não Exato")</f>
        <v>Não Exato</v>
      </c>
      <c r="BU108" s="282"/>
      <c r="BV108" s="214">
        <f>IF(CQ28=BM87,CQ28,"Não Exato")</f>
        <v>9</v>
      </c>
      <c r="BW108" s="214" t="str">
        <f>IF(CR28=BM127,CR28,"Não Exato")</f>
        <v>Não Exato</v>
      </c>
      <c r="BX108" s="214" t="str">
        <f>IF(CS28=BM167,CS28,"Não Exato")</f>
        <v>Não Exato</v>
      </c>
      <c r="BY108" s="214" t="str">
        <f>IF(CT28=BM207,CT28,"Não Exato")</f>
        <v>Não Exato</v>
      </c>
      <c r="BZ108" s="214" t="str">
        <f>IF(CU28=BM247,CU28,"Não Exato")</f>
        <v>Não Exato</v>
      </c>
      <c r="CA108" s="47"/>
      <c r="CB108" s="6"/>
      <c r="CO108" s="52">
        <f t="shared" ref="CO108:CU108" si="120">SUM(CO96+CO97+CO98+CO99+CO100+CO101+CO102+CO103+CO104+CO105+CO106+CO107)</f>
        <v>10</v>
      </c>
      <c r="CP108" s="52">
        <f t="shared" si="120"/>
        <v>9</v>
      </c>
      <c r="CQ108" s="52">
        <f t="shared" si="120"/>
        <v>9</v>
      </c>
      <c r="CR108" s="52">
        <f t="shared" si="120"/>
        <v>6</v>
      </c>
      <c r="CS108" s="52">
        <f t="shared" si="120"/>
        <v>0</v>
      </c>
      <c r="CT108" s="52">
        <f t="shared" si="120"/>
        <v>0</v>
      </c>
      <c r="CU108" s="52">
        <f t="shared" si="120"/>
        <v>0</v>
      </c>
      <c r="CY108" s="181" t="str">
        <f t="shared" si="113"/>
        <v>1</v>
      </c>
      <c r="DE108" s="175"/>
      <c r="DF108" s="175"/>
      <c r="DG108" s="175"/>
      <c r="DH108" s="175"/>
      <c r="DI108" s="175"/>
    </row>
    <row r="109" spans="1:115" x14ac:dyDescent="0.25">
      <c r="A109" s="65"/>
      <c r="B109" s="27"/>
      <c r="C109" s="29" t="s">
        <v>31</v>
      </c>
      <c r="D109" s="144"/>
      <c r="E109" s="287"/>
      <c r="F109" s="288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279"/>
      <c r="U109" s="279"/>
      <c r="V109" s="279"/>
      <c r="W109" s="279"/>
      <c r="X109" s="279"/>
      <c r="Y109" s="279"/>
      <c r="Z109" s="279"/>
      <c r="AA109" s="28"/>
      <c r="AB109" s="65"/>
      <c r="AC109" s="27"/>
      <c r="AD109" s="69"/>
      <c r="AE109" s="64"/>
      <c r="AF109" s="64"/>
      <c r="AG109" s="57"/>
      <c r="AH109" s="57"/>
      <c r="AI109" s="57"/>
      <c r="AJ109" s="57"/>
      <c r="AK109" s="57"/>
      <c r="AL109" s="57"/>
      <c r="AM109" s="57"/>
      <c r="AN109" s="43">
        <f t="shared" si="119"/>
        <v>31</v>
      </c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6"/>
      <c r="BL109" s="67"/>
      <c r="BM109" s="67"/>
      <c r="BN109" s="67"/>
      <c r="BO109" s="67"/>
      <c r="BP109" s="44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47"/>
      <c r="CB109" s="6"/>
      <c r="DE109" s="175"/>
      <c r="DF109" s="175"/>
      <c r="DG109" s="175"/>
      <c r="DH109" s="175"/>
      <c r="DI109" s="175"/>
    </row>
    <row r="110" spans="1:115" x14ac:dyDescent="0.25">
      <c r="A110" s="65"/>
      <c r="B110" s="27"/>
      <c r="C110" s="277" t="s">
        <v>102</v>
      </c>
      <c r="D110" s="277"/>
      <c r="E110" s="333" t="str">
        <f>IF(Planilha!E30=0," ",Planilha!E30)</f>
        <v xml:space="preserve"> </v>
      </c>
      <c r="F110" s="334"/>
      <c r="G110" s="272" t="s">
        <v>35</v>
      </c>
      <c r="H110" s="272"/>
      <c r="I110" s="272"/>
      <c r="J110" s="289"/>
      <c r="K110" s="289"/>
      <c r="L110" s="289"/>
      <c r="M110" s="289"/>
      <c r="N110" s="289"/>
      <c r="O110" s="289"/>
      <c r="P110" s="289"/>
      <c r="Q110" s="278" t="s">
        <v>369</v>
      </c>
      <c r="R110" s="278"/>
      <c r="S110" s="278"/>
      <c r="T110" s="278"/>
      <c r="U110" s="278"/>
      <c r="V110" s="278"/>
      <c r="W110" s="188" t="s">
        <v>580</v>
      </c>
      <c r="X110" s="277" t="s">
        <v>264</v>
      </c>
      <c r="Y110" s="277"/>
      <c r="Z110" s="88">
        <f>SUM(W95:W106)</f>
        <v>8110</v>
      </c>
      <c r="AA110" s="28"/>
      <c r="AB110" s="65"/>
      <c r="AC110" s="27"/>
      <c r="AD110" s="5"/>
      <c r="AE110" s="57"/>
      <c r="AF110" s="57"/>
      <c r="AG110" s="57"/>
      <c r="AH110" s="57"/>
      <c r="AI110" s="57"/>
      <c r="AJ110" s="57"/>
      <c r="AK110" s="57"/>
      <c r="AL110" s="57"/>
      <c r="AM110" s="57"/>
      <c r="AN110" s="43">
        <f t="shared" si="119"/>
        <v>10</v>
      </c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6"/>
      <c r="BL110" s="268" t="s">
        <v>102</v>
      </c>
      <c r="BM110" s="268"/>
      <c r="BN110" s="269" t="str">
        <f>IF(E110=0,"-",E110)</f>
        <v xml:space="preserve"> </v>
      </c>
      <c r="BO110" s="269"/>
      <c r="BP110" s="269"/>
      <c r="BQ110" s="269"/>
      <c r="BR110" s="76" t="s">
        <v>8</v>
      </c>
      <c r="BS110" s="270" t="str">
        <f>E93</f>
        <v>2015-01/01/C</v>
      </c>
      <c r="BT110" s="271"/>
      <c r="BU110" s="123">
        <f>F93</f>
        <v>2</v>
      </c>
      <c r="BV110" s="272" t="s">
        <v>242</v>
      </c>
      <c r="BW110" s="273"/>
      <c r="BX110" s="265"/>
      <c r="BY110" s="265"/>
      <c r="BZ110" s="80"/>
      <c r="CA110" s="47"/>
      <c r="CB110" s="6"/>
      <c r="DE110" s="175"/>
      <c r="DF110" s="175"/>
      <c r="DG110" s="175"/>
      <c r="DH110" s="175"/>
      <c r="DI110" s="175"/>
    </row>
    <row r="111" spans="1:115" x14ac:dyDescent="0.25">
      <c r="A111" s="65"/>
      <c r="B111" s="27"/>
      <c r="C111" s="277" t="s">
        <v>34</v>
      </c>
      <c r="D111" s="277"/>
      <c r="E111" s="333" t="str">
        <f>IF(Planilha!E31=0," ",Planilha!E31)</f>
        <v xml:space="preserve"> </v>
      </c>
      <c r="F111" s="334"/>
      <c r="G111" s="272"/>
      <c r="H111" s="272"/>
      <c r="I111" s="272"/>
      <c r="J111" s="289"/>
      <c r="K111" s="289"/>
      <c r="L111" s="289"/>
      <c r="M111" s="289"/>
      <c r="N111" s="289"/>
      <c r="O111" s="289"/>
      <c r="P111" s="289"/>
      <c r="Q111" s="278" t="s">
        <v>370</v>
      </c>
      <c r="R111" s="278"/>
      <c r="S111" s="278"/>
      <c r="T111" s="278"/>
      <c r="U111" s="278"/>
      <c r="V111" s="278"/>
      <c r="W111" s="188"/>
      <c r="X111" s="277" t="s">
        <v>265</v>
      </c>
      <c r="Y111" s="277"/>
      <c r="Z111" s="88">
        <f>BH95/60</f>
        <v>37.4</v>
      </c>
      <c r="AA111" s="28"/>
      <c r="AB111" s="65"/>
      <c r="AC111" s="27"/>
      <c r="AD111" s="5"/>
      <c r="AE111" s="57"/>
      <c r="AF111" s="57"/>
      <c r="AG111" s="57"/>
      <c r="AH111" s="57"/>
      <c r="AI111" s="57"/>
      <c r="AJ111" s="57"/>
      <c r="AK111" s="57"/>
      <c r="AL111" s="57"/>
      <c r="AM111" s="57"/>
      <c r="AN111" s="43">
        <f t="shared" si="119"/>
        <v>20</v>
      </c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268" t="s">
        <v>240</v>
      </c>
      <c r="BM111" s="268"/>
      <c r="BN111" s="269" t="str">
        <f>IF(E111=0,"-",E111)</f>
        <v xml:space="preserve"> </v>
      </c>
      <c r="BO111" s="269"/>
      <c r="BP111" s="269"/>
      <c r="BQ111" s="269"/>
      <c r="BR111" s="76" t="s">
        <v>241</v>
      </c>
      <c r="BS111" s="292" t="str">
        <f>IF(Z93=0,"-",Z93)</f>
        <v>20/08/07 - 20/09/07</v>
      </c>
      <c r="BT111" s="293"/>
      <c r="BU111" s="294"/>
      <c r="BV111" s="273"/>
      <c r="BW111" s="273"/>
      <c r="BX111" s="265"/>
      <c r="BY111" s="265"/>
      <c r="BZ111" s="80"/>
      <c r="CA111" s="6"/>
      <c r="CB111" s="6"/>
      <c r="DE111" s="175"/>
      <c r="DF111" s="175"/>
      <c r="DG111" s="175"/>
      <c r="DH111" s="175"/>
      <c r="DI111" s="175"/>
    </row>
    <row r="112" spans="1:115" x14ac:dyDescent="0.25">
      <c r="A112" s="65"/>
      <c r="B112" s="331" t="s">
        <v>585</v>
      </c>
      <c r="C112" s="332"/>
      <c r="D112" s="332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98" t="s">
        <v>333</v>
      </c>
      <c r="AA112" s="215" t="s">
        <v>586</v>
      </c>
      <c r="AB112" s="65"/>
      <c r="AC112" s="27"/>
      <c r="AD112" s="145" t="s">
        <v>585</v>
      </c>
      <c r="AE112" s="146"/>
      <c r="AF112" s="146"/>
      <c r="AG112" s="147"/>
      <c r="AH112" s="147"/>
      <c r="AI112" s="147"/>
      <c r="AJ112" s="147"/>
      <c r="AK112" s="147"/>
      <c r="AL112" s="147"/>
      <c r="AM112" s="147"/>
      <c r="AN112" s="148">
        <f t="shared" si="119"/>
        <v>44</v>
      </c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7"/>
      <c r="BJ112" s="147"/>
      <c r="BK112" s="147"/>
      <c r="BL112" s="149"/>
      <c r="BM112" s="149"/>
      <c r="BN112" s="149"/>
      <c r="BO112" s="149"/>
      <c r="BP112" s="149"/>
      <c r="BQ112" s="149"/>
      <c r="BR112" s="149"/>
      <c r="BS112" s="149"/>
      <c r="BT112" s="149"/>
      <c r="BU112" s="149"/>
      <c r="BV112" s="149"/>
      <c r="BW112" s="149"/>
      <c r="BX112" s="149"/>
      <c r="BY112" s="149"/>
      <c r="BZ112" s="99" t="s">
        <v>333</v>
      </c>
      <c r="CA112" s="216" t="s">
        <v>587</v>
      </c>
      <c r="CB112" s="6"/>
      <c r="DE112" s="175"/>
      <c r="DF112" s="175"/>
      <c r="DG112" s="175"/>
      <c r="DH112" s="175"/>
      <c r="DI112" s="175"/>
    </row>
    <row r="113" spans="1:113" x14ac:dyDescent="0.25">
      <c r="A113" s="31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2"/>
      <c r="AC113" s="73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74">
        <f t="shared" si="119"/>
        <v>31</v>
      </c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8"/>
      <c r="CB113" s="9"/>
      <c r="DE113" s="175"/>
      <c r="DF113" s="175"/>
      <c r="DG113" s="175"/>
      <c r="DH113" s="175"/>
      <c r="DI113" s="175"/>
    </row>
    <row r="114" spans="1:113" hidden="1" x14ac:dyDescent="0.25">
      <c r="A114" s="17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43">
        <f t="shared" si="119"/>
        <v>13</v>
      </c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20"/>
      <c r="BL114" s="20"/>
      <c r="BM114" s="20"/>
      <c r="BN114" s="20"/>
      <c r="BO114" s="20"/>
      <c r="BP114" s="20"/>
      <c r="DE114" s="175"/>
      <c r="DF114" s="175"/>
      <c r="DG114" s="175"/>
      <c r="DH114" s="175"/>
      <c r="DI114" s="175"/>
    </row>
    <row r="115" spans="1:113" hidden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43">
        <f t="shared" si="119"/>
        <v>90</v>
      </c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DE115" s="175"/>
      <c r="DF115" s="175"/>
      <c r="DG115" s="175"/>
      <c r="DH115" s="175"/>
      <c r="DI115" s="175"/>
    </row>
    <row r="116" spans="1:113" hidden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43">
        <f t="shared" si="119"/>
        <v>90</v>
      </c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DE116" s="175"/>
      <c r="DF116" s="175"/>
      <c r="DG116" s="175"/>
      <c r="DH116" s="175"/>
      <c r="DI116" s="175"/>
    </row>
    <row r="117" spans="1:113" hidden="1" x14ac:dyDescent="0.25">
      <c r="E117" s="115"/>
      <c r="F117" s="115"/>
      <c r="Y117" s="18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43">
        <f t="shared" si="119"/>
        <v>0</v>
      </c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DE117" s="175"/>
      <c r="DF117" s="175"/>
      <c r="DG117" s="175"/>
      <c r="DH117" s="175"/>
      <c r="DI117" s="175"/>
    </row>
    <row r="118" spans="1:113" hidden="1" x14ac:dyDescent="0.25"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43">
        <f t="shared" si="119"/>
        <v>0</v>
      </c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DE118" s="175"/>
      <c r="DF118" s="175"/>
      <c r="DG118" s="175"/>
      <c r="DH118" s="175"/>
      <c r="DI118" s="175"/>
    </row>
    <row r="119" spans="1:113" hidden="1" x14ac:dyDescent="0.25"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43">
        <f t="shared" si="119"/>
        <v>0</v>
      </c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DE119" s="175"/>
      <c r="DF119" s="175"/>
      <c r="DG119" s="175"/>
      <c r="DH119" s="175"/>
      <c r="DI119" s="175"/>
    </row>
    <row r="120" spans="1:113" hidden="1" x14ac:dyDescent="0.25">
      <c r="AG120" s="21"/>
      <c r="DE120" s="175"/>
      <c r="DF120" s="175"/>
      <c r="DG120" s="175"/>
      <c r="DH120" s="175"/>
      <c r="DI120" s="175"/>
    </row>
    <row r="121" spans="1:113" x14ac:dyDescent="0.2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27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8"/>
      <c r="CB121" s="6"/>
      <c r="DE121" s="175"/>
      <c r="DF121" s="175"/>
      <c r="DG121" s="175"/>
      <c r="DH121" s="175"/>
      <c r="DI121" s="175"/>
    </row>
    <row r="122" spans="1:113" x14ac:dyDescent="0.25">
      <c r="A122" s="65"/>
      <c r="B122" s="24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6"/>
      <c r="AB122" s="65"/>
      <c r="AC122" s="27"/>
      <c r="AD122" s="2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44"/>
      <c r="BL122" s="44"/>
      <c r="BM122" s="44"/>
      <c r="BN122" s="44"/>
      <c r="BO122" s="45"/>
      <c r="BP122" s="67"/>
      <c r="BQ122" s="70"/>
      <c r="BR122" s="44"/>
      <c r="BS122" s="44"/>
      <c r="BT122" s="44"/>
      <c r="BU122" s="44"/>
      <c r="BV122" s="44"/>
      <c r="BW122" s="44"/>
      <c r="BX122" s="44"/>
      <c r="BY122" s="44"/>
      <c r="BZ122" s="44"/>
      <c r="CA122" s="45"/>
      <c r="CB122" s="6"/>
      <c r="CD122" s="124"/>
      <c r="CE122" s="125"/>
      <c r="CF122" s="125"/>
      <c r="CG122" s="126"/>
      <c r="CH122" s="193"/>
      <c r="CI122" s="124"/>
      <c r="CJ122" s="125"/>
      <c r="CK122" s="125"/>
      <c r="CL122" s="125"/>
      <c r="CM122" s="126"/>
      <c r="DE122" s="175"/>
      <c r="DF122" s="175"/>
      <c r="DG122" s="175"/>
      <c r="DH122" s="175"/>
      <c r="DI122" s="175"/>
    </row>
    <row r="123" spans="1:113" ht="15.75" x14ac:dyDescent="0.25">
      <c r="A123" s="65"/>
      <c r="B123" s="27"/>
      <c r="C123" s="302" t="s">
        <v>10</v>
      </c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4"/>
      <c r="AA123" s="28"/>
      <c r="AB123" s="65"/>
      <c r="AC123" s="27"/>
      <c r="AD123" s="5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46"/>
      <c r="BL123" s="262" t="s">
        <v>371</v>
      </c>
      <c r="BM123" s="263"/>
      <c r="BN123" s="85" t="str">
        <f>Z130</f>
        <v>D</v>
      </c>
      <c r="BO123" s="47"/>
      <c r="BP123" s="67"/>
      <c r="BQ123" s="71"/>
      <c r="BR123" s="105"/>
      <c r="BS123" s="106"/>
      <c r="BT123" s="106"/>
      <c r="BU123" s="106"/>
      <c r="BV123" s="106"/>
      <c r="BW123" s="106"/>
      <c r="BX123" s="106"/>
      <c r="BY123" s="106"/>
      <c r="BZ123" s="107"/>
      <c r="CA123" s="47"/>
      <c r="CB123" s="6"/>
      <c r="CD123" s="127"/>
      <c r="CE123" s="264" t="s">
        <v>141</v>
      </c>
      <c r="CF123" s="264"/>
      <c r="CG123" s="128"/>
      <c r="CH123" s="193"/>
      <c r="CI123" s="127"/>
      <c r="CJ123" s="180" t="s">
        <v>454</v>
      </c>
      <c r="CK123" s="180" t="s">
        <v>456</v>
      </c>
      <c r="CL123" s="180" t="s">
        <v>455</v>
      </c>
      <c r="CM123" s="128"/>
      <c r="CN123" s="115">
        <f>CF124*60</f>
        <v>2400</v>
      </c>
      <c r="DE123" s="175"/>
      <c r="DF123" s="175"/>
      <c r="DG123" s="175"/>
      <c r="DH123" s="175"/>
      <c r="DI123" s="175"/>
    </row>
    <row r="124" spans="1:113" x14ac:dyDescent="0.25">
      <c r="A124" s="65"/>
      <c r="B124" s="27"/>
      <c r="C124" s="305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7"/>
      <c r="AA124" s="28"/>
      <c r="AB124" s="65"/>
      <c r="AC124" s="27"/>
      <c r="AD124" s="5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46"/>
      <c r="BL124" s="256" t="s">
        <v>153</v>
      </c>
      <c r="BM124" s="256"/>
      <c r="BN124" s="81">
        <f>CN125</f>
        <v>40</v>
      </c>
      <c r="BO124" s="47"/>
      <c r="BP124" s="67"/>
      <c r="BQ124" s="71"/>
      <c r="BR124" s="108"/>
      <c r="BS124" s="109"/>
      <c r="BT124" s="109"/>
      <c r="BU124" s="109"/>
      <c r="BV124" s="109"/>
      <c r="BW124" s="109"/>
      <c r="BX124" s="109"/>
      <c r="BY124" s="109"/>
      <c r="BZ124" s="110"/>
      <c r="CA124" s="47"/>
      <c r="CB124" s="6"/>
      <c r="CD124" s="127"/>
      <c r="CE124" s="33" t="s">
        <v>140</v>
      </c>
      <c r="CF124" s="187">
        <v>40</v>
      </c>
      <c r="CG124" s="128"/>
      <c r="CH124" s="193"/>
      <c r="CI124" s="127"/>
      <c r="CJ124" s="33" t="s">
        <v>452</v>
      </c>
      <c r="CK124" s="195">
        <f>DM135</f>
        <v>1352</v>
      </c>
      <c r="CL124" s="34">
        <f>CK124/60</f>
        <v>22.533333333333335</v>
      </c>
      <c r="CM124" s="128"/>
      <c r="CN124" s="115">
        <f>CF128*60</f>
        <v>0</v>
      </c>
      <c r="DE124" s="175"/>
      <c r="DF124" s="175"/>
      <c r="DG124" s="175"/>
      <c r="DH124" s="175"/>
      <c r="DI124" s="175"/>
    </row>
    <row r="125" spans="1:113" x14ac:dyDescent="0.25">
      <c r="A125" s="65"/>
      <c r="B125" s="27"/>
      <c r="C125" s="305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7"/>
      <c r="AA125" s="28"/>
      <c r="AB125" s="65"/>
      <c r="AC125" s="27"/>
      <c r="AD125" s="5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46"/>
      <c r="BL125" s="114" t="s">
        <v>154</v>
      </c>
      <c r="BM125" s="81">
        <f>IF(ISNUMBER(BN140+BN147),SUM(BN140+BN147),"-")</f>
        <v>22.533333333333335</v>
      </c>
      <c r="BN125" s="54" t="str">
        <f>IF(BM125=BN124,"Exato","Não Exato")</f>
        <v>Não Exato</v>
      </c>
      <c r="BO125" s="47"/>
      <c r="BP125" s="67"/>
      <c r="BQ125" s="71"/>
      <c r="BR125" s="111"/>
      <c r="BS125" s="112"/>
      <c r="BT125" s="112"/>
      <c r="BU125" s="112"/>
      <c r="BV125" s="112"/>
      <c r="BW125" s="112"/>
      <c r="BX125" s="112"/>
      <c r="BY125" s="112"/>
      <c r="BZ125" s="113"/>
      <c r="CA125" s="47"/>
      <c r="CB125" s="6"/>
      <c r="CD125" s="127"/>
      <c r="CE125" s="33" t="s">
        <v>461</v>
      </c>
      <c r="CF125" s="79">
        <v>9</v>
      </c>
      <c r="CG125" s="128"/>
      <c r="CH125" s="193"/>
      <c r="CI125" s="127"/>
      <c r="CJ125" s="33" t="s">
        <v>453</v>
      </c>
      <c r="CK125" s="197">
        <f>CL125*60</f>
        <v>2400</v>
      </c>
      <c r="CL125" s="197">
        <f>CF124</f>
        <v>40</v>
      </c>
      <c r="CM125" s="128"/>
      <c r="CN125" s="133">
        <f>SUM(CF124+CF128)</f>
        <v>40</v>
      </c>
      <c r="DE125" s="175"/>
      <c r="DF125" s="175"/>
      <c r="DG125" s="175"/>
      <c r="DH125" s="175"/>
      <c r="DI125" s="175"/>
    </row>
    <row r="126" spans="1:113" x14ac:dyDescent="0.25">
      <c r="A126" s="65"/>
      <c r="B126" s="27"/>
      <c r="C126" s="308"/>
      <c r="D126" s="309"/>
      <c r="E126" s="309"/>
      <c r="F126" s="309"/>
      <c r="G126" s="309"/>
      <c r="H126" s="309"/>
      <c r="I126" s="309"/>
      <c r="J126" s="309"/>
      <c r="K126" s="309"/>
      <c r="L126" s="309"/>
      <c r="M126" s="309"/>
      <c r="N126" s="309"/>
      <c r="O126" s="309"/>
      <c r="P126" s="309"/>
      <c r="Q126" s="309"/>
      <c r="R126" s="309"/>
      <c r="S126" s="309"/>
      <c r="T126" s="309"/>
      <c r="U126" s="309"/>
      <c r="V126" s="309"/>
      <c r="W126" s="309"/>
      <c r="X126" s="309"/>
      <c r="Y126" s="309"/>
      <c r="Z126" s="310"/>
      <c r="AA126" s="28"/>
      <c r="AB126" s="65"/>
      <c r="AC126" s="27"/>
      <c r="AD126" s="5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46"/>
      <c r="BL126" s="264" t="s">
        <v>186</v>
      </c>
      <c r="BM126" s="264"/>
      <c r="BN126" s="118" t="s">
        <v>142</v>
      </c>
      <c r="BO126" s="47"/>
      <c r="BP126" s="67"/>
      <c r="BQ126" s="72"/>
      <c r="BR126" s="50"/>
      <c r="BS126" s="50"/>
      <c r="BT126" s="50"/>
      <c r="BU126" s="50"/>
      <c r="BV126" s="50"/>
      <c r="BW126" s="50"/>
      <c r="BX126" s="50"/>
      <c r="BY126" s="50"/>
      <c r="BZ126" s="50"/>
      <c r="CA126" s="51"/>
      <c r="CB126" s="6"/>
      <c r="CD126" s="127"/>
      <c r="CE126" s="33" t="s">
        <v>150</v>
      </c>
      <c r="CF126" s="186">
        <f>CN123/CF125</f>
        <v>266.66666666666669</v>
      </c>
      <c r="CG126" s="128"/>
      <c r="CH126" s="193"/>
      <c r="CI126" s="129"/>
      <c r="CJ126" s="130"/>
      <c r="CK126" s="130"/>
      <c r="CL126" s="130"/>
      <c r="CM126" s="131"/>
      <c r="DE126" s="175"/>
      <c r="DF126" s="175"/>
      <c r="DG126" s="175"/>
      <c r="DH126" s="175"/>
      <c r="DI126" s="175"/>
    </row>
    <row r="127" spans="1:113" x14ac:dyDescent="0.25">
      <c r="A127" s="65"/>
      <c r="B127" s="27"/>
      <c r="C127" s="311" t="s">
        <v>9</v>
      </c>
      <c r="D127" s="312"/>
      <c r="E127" s="312"/>
      <c r="F127" s="312"/>
      <c r="G127" s="312"/>
      <c r="H127" s="312"/>
      <c r="I127" s="312"/>
      <c r="J127" s="312"/>
      <c r="K127" s="312"/>
      <c r="L127" s="312"/>
      <c r="M127" s="312"/>
      <c r="N127" s="312"/>
      <c r="O127" s="312"/>
      <c r="P127" s="312"/>
      <c r="Q127" s="312"/>
      <c r="R127" s="312"/>
      <c r="S127" s="312"/>
      <c r="T127" s="312"/>
      <c r="U127" s="312"/>
      <c r="V127" s="312"/>
      <c r="W127" s="312"/>
      <c r="X127" s="312"/>
      <c r="Y127" s="312"/>
      <c r="Z127" s="313"/>
      <c r="AA127" s="28"/>
      <c r="AB127" s="65"/>
      <c r="AC127" s="27"/>
      <c r="AD127" s="38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46"/>
      <c r="BL127" s="33" t="s">
        <v>139</v>
      </c>
      <c r="BM127" s="34">
        <f>CF125</f>
        <v>9</v>
      </c>
      <c r="BN127" s="207">
        <f>CF126</f>
        <v>266.66666666666669</v>
      </c>
      <c r="BO127" s="4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"/>
      <c r="CD127" s="127"/>
      <c r="CE127" s="264" t="s">
        <v>146</v>
      </c>
      <c r="CF127" s="264"/>
      <c r="CG127" s="128"/>
      <c r="CH127" s="193"/>
      <c r="CI127" s="193"/>
      <c r="CJ127" s="193"/>
      <c r="CK127" s="193"/>
      <c r="CL127" s="193"/>
      <c r="CM127" s="193"/>
      <c r="CP127" s="134"/>
      <c r="DE127" s="175"/>
      <c r="DF127" s="175"/>
      <c r="DG127" s="175"/>
      <c r="DH127" s="175"/>
      <c r="DI127" s="175"/>
    </row>
    <row r="128" spans="1:113" x14ac:dyDescent="0.25">
      <c r="A128" s="65"/>
      <c r="B128" s="27"/>
      <c r="C128" s="314"/>
      <c r="D128" s="315"/>
      <c r="E128" s="315"/>
      <c r="F128" s="315"/>
      <c r="G128" s="315"/>
      <c r="H128" s="315"/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  <c r="Y128" s="315"/>
      <c r="Z128" s="316"/>
      <c r="AA128" s="28"/>
      <c r="AB128" s="65"/>
      <c r="AC128" s="27"/>
      <c r="AD128" s="5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46"/>
      <c r="BL128" s="256" t="s">
        <v>464</v>
      </c>
      <c r="BM128" s="256"/>
      <c r="BN128" s="35">
        <f t="shared" ref="BN128:BN139" si="121">BD135</f>
        <v>208</v>
      </c>
      <c r="BO128" s="47"/>
      <c r="BP128" s="67"/>
      <c r="BQ128" s="70"/>
      <c r="BR128" s="44"/>
      <c r="BS128" s="44"/>
      <c r="BT128" s="44"/>
      <c r="BU128" s="44"/>
      <c r="BV128" s="44"/>
      <c r="BW128" s="44"/>
      <c r="BX128" s="44"/>
      <c r="BY128" s="44"/>
      <c r="BZ128" s="44"/>
      <c r="CA128" s="45"/>
      <c r="CB128" s="6"/>
      <c r="CD128" s="127"/>
      <c r="CE128" s="33" t="s">
        <v>140</v>
      </c>
      <c r="CF128" s="187"/>
      <c r="CG128" s="128"/>
      <c r="CH128" s="193"/>
      <c r="CI128" s="193"/>
      <c r="CJ128" s="193"/>
      <c r="CK128" s="193"/>
      <c r="CL128" s="193"/>
      <c r="CM128" s="193"/>
      <c r="DE128" s="175"/>
      <c r="DF128" s="175"/>
      <c r="DG128" s="175"/>
      <c r="DH128" s="175"/>
      <c r="DI128" s="175"/>
    </row>
    <row r="129" spans="1:118" ht="15.75" x14ac:dyDescent="0.25">
      <c r="A129" s="65"/>
      <c r="B129" s="27"/>
      <c r="C129" s="317"/>
      <c r="D129" s="318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9"/>
      <c r="AA129" s="28"/>
      <c r="AB129" s="65"/>
      <c r="AC129" s="27"/>
      <c r="AD129" s="5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46"/>
      <c r="BL129" s="256" t="s">
        <v>465</v>
      </c>
      <c r="BM129" s="256"/>
      <c r="BN129" s="35">
        <f t="shared" si="121"/>
        <v>192</v>
      </c>
      <c r="BO129" s="47"/>
      <c r="BP129" s="67"/>
      <c r="BQ129" s="71"/>
      <c r="BR129" s="267" t="s">
        <v>239</v>
      </c>
      <c r="BS129" s="267"/>
      <c r="BT129" s="267"/>
      <c r="BU129" s="267"/>
      <c r="BV129" s="267"/>
      <c r="BW129" s="267"/>
      <c r="BX129" s="267"/>
      <c r="BY129" s="267"/>
      <c r="BZ129" s="267"/>
      <c r="CA129" s="47"/>
      <c r="CB129" s="6"/>
      <c r="CD129" s="127"/>
      <c r="CE129" s="33" t="s">
        <v>148</v>
      </c>
      <c r="CF129" s="79">
        <v>1</v>
      </c>
      <c r="CG129" s="128"/>
      <c r="CH129" s="193"/>
      <c r="CI129" s="193"/>
      <c r="CJ129" s="193"/>
      <c r="CK129" s="193"/>
      <c r="CL129" s="193"/>
      <c r="CM129" s="193"/>
      <c r="DE129" s="175"/>
      <c r="DF129" s="175"/>
      <c r="DG129" s="175"/>
      <c r="DH129" s="175"/>
      <c r="DI129" s="175"/>
    </row>
    <row r="130" spans="1:118" x14ac:dyDescent="0.25">
      <c r="A130" s="65"/>
      <c r="B130" s="27"/>
      <c r="C130" s="258" t="s">
        <v>267</v>
      </c>
      <c r="D130" s="326"/>
      <c r="E130" s="323" t="str">
        <f>IF(VLOOKUP(E131,Matrículas!D4:AK20,3,0)=0,"-",VLOOKUP(E131,Matrículas!D4:AK20,3,0))</f>
        <v>Juliana Malacarne</v>
      </c>
      <c r="F130" s="323"/>
      <c r="G130" s="120" t="s">
        <v>268</v>
      </c>
      <c r="H130" s="269" t="str">
        <f>IF(VLOOKUP(E131,Matrículas!D4:AK20,9,0)=0,"-",VLOOKUP(E131,Matrículas!D4:AK20,9,0))</f>
        <v>-</v>
      </c>
      <c r="I130" s="269"/>
      <c r="J130" s="269"/>
      <c r="K130" s="269"/>
      <c r="L130" s="269"/>
      <c r="M130" s="258" t="s">
        <v>263</v>
      </c>
      <c r="N130" s="258"/>
      <c r="O130" s="258"/>
      <c r="P130" s="258"/>
      <c r="Q130" s="258"/>
      <c r="R130" s="327" t="str">
        <f>VLOOKUP(E131,Matrículas!D4:AK20,14,0)</f>
        <v>1,57</v>
      </c>
      <c r="S130" s="327"/>
      <c r="T130" s="327"/>
      <c r="U130" s="327"/>
      <c r="V130" s="327"/>
      <c r="W130" s="119" t="s">
        <v>7</v>
      </c>
      <c r="X130" s="212" t="str">
        <f>X10</f>
        <v>Força Máxima</v>
      </c>
      <c r="Y130" s="120" t="s">
        <v>11</v>
      </c>
      <c r="Z130" s="136" t="str">
        <f>Descrições!A12</f>
        <v>D</v>
      </c>
      <c r="AA130" s="28"/>
      <c r="AB130" s="65"/>
      <c r="AC130" s="27"/>
      <c r="AD130" s="5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46"/>
      <c r="BL130" s="256" t="s">
        <v>466</v>
      </c>
      <c r="BM130" s="256"/>
      <c r="BN130" s="35">
        <f t="shared" si="121"/>
        <v>208</v>
      </c>
      <c r="BO130" s="47"/>
      <c r="BP130" s="67"/>
      <c r="BQ130" s="71"/>
      <c r="BR130" s="168" t="str">
        <f>H132</f>
        <v>1 X 1 X 1 X 1 X 1 X 1 X 1</v>
      </c>
      <c r="BS130" s="266" t="str">
        <f>IF(VLOOKUP(BR130,Descrições!B126:C135,2,0)=0,"-",VLOOKUP(BR130,Descrições!B126:C135,2,0))</f>
        <v>Alta intensidade, porem coerente com ótimas condições anabólicas.</v>
      </c>
      <c r="BT130" s="266"/>
      <c r="BU130" s="266"/>
      <c r="BV130" s="266"/>
      <c r="BW130" s="266"/>
      <c r="BX130" s="266"/>
      <c r="BY130" s="266"/>
      <c r="BZ130" s="266"/>
      <c r="CA130" s="47"/>
      <c r="CB130" s="6"/>
      <c r="CD130" s="127"/>
      <c r="CE130" s="33" t="s">
        <v>149</v>
      </c>
      <c r="CF130" s="191">
        <f>CN124/CF129</f>
        <v>0</v>
      </c>
      <c r="CG130" s="128"/>
      <c r="CH130" s="193"/>
      <c r="CI130" s="193"/>
      <c r="CJ130" s="193"/>
      <c r="CK130" s="193"/>
      <c r="CL130" s="193"/>
      <c r="CM130" s="193"/>
      <c r="DE130" s="175"/>
      <c r="DF130" s="175"/>
      <c r="DG130" s="175"/>
      <c r="DH130" s="175"/>
      <c r="DI130" s="175"/>
    </row>
    <row r="131" spans="1:118" x14ac:dyDescent="0.25">
      <c r="A131" s="65"/>
      <c r="B131" s="27"/>
      <c r="C131" s="258" t="s">
        <v>252</v>
      </c>
      <c r="D131" s="258"/>
      <c r="E131" s="333" t="str">
        <f>E11</f>
        <v>2015-01</v>
      </c>
      <c r="F131" s="334"/>
      <c r="G131" s="120" t="s">
        <v>269</v>
      </c>
      <c r="H131" s="269" t="str">
        <f>IF(VLOOKUP(E131,Matrículas!D4:AK20,16,0)=0,"-",VLOOKUP(E131,Matrículas!D4:AK20,16,0))</f>
        <v>-</v>
      </c>
      <c r="I131" s="269"/>
      <c r="J131" s="269"/>
      <c r="K131" s="269"/>
      <c r="L131" s="269"/>
      <c r="M131" s="258" t="s">
        <v>262</v>
      </c>
      <c r="N131" s="258"/>
      <c r="O131" s="258"/>
      <c r="P131" s="258"/>
      <c r="Q131" s="258"/>
      <c r="R131" s="269" t="str">
        <f>VLOOKUP(E131,Matrículas!D4:AK20,15,0)</f>
        <v>53</v>
      </c>
      <c r="S131" s="269"/>
      <c r="T131" s="269"/>
      <c r="U131" s="269"/>
      <c r="V131" s="269"/>
      <c r="W131" s="119" t="s">
        <v>1</v>
      </c>
      <c r="X131" s="212" t="str">
        <f>X11</f>
        <v>Misto</v>
      </c>
      <c r="Y131" s="120" t="s">
        <v>27</v>
      </c>
      <c r="Z131" s="121" t="s">
        <v>6</v>
      </c>
      <c r="AA131" s="28"/>
      <c r="AB131" s="65"/>
      <c r="AC131" s="27"/>
      <c r="AD131" s="5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46"/>
      <c r="BL131" s="256" t="s">
        <v>467</v>
      </c>
      <c r="BM131" s="256"/>
      <c r="BN131" s="35">
        <f t="shared" si="121"/>
        <v>240</v>
      </c>
      <c r="BO131" s="47"/>
      <c r="BP131" s="67"/>
      <c r="BQ131" s="71"/>
      <c r="BR131" s="77" t="s">
        <v>233</v>
      </c>
      <c r="BS131" s="77" t="s">
        <v>6</v>
      </c>
      <c r="BT131" s="296" t="s">
        <v>16</v>
      </c>
      <c r="BU131" s="297"/>
      <c r="BV131" s="77" t="s">
        <v>17</v>
      </c>
      <c r="BW131" s="77" t="s">
        <v>18</v>
      </c>
      <c r="BX131" s="77" t="s">
        <v>19</v>
      </c>
      <c r="BY131" s="77" t="s">
        <v>20</v>
      </c>
      <c r="BZ131" s="77" t="s">
        <v>21</v>
      </c>
      <c r="CA131" s="47"/>
      <c r="CB131" s="6"/>
      <c r="CD131" s="129"/>
      <c r="CE131" s="130"/>
      <c r="CF131" s="130"/>
      <c r="CG131" s="131"/>
      <c r="CH131" s="193"/>
      <c r="CI131" s="193"/>
      <c r="CJ131" s="193"/>
      <c r="CK131" s="193"/>
      <c r="CL131" s="193"/>
      <c r="CM131" s="193"/>
      <c r="DE131" s="175"/>
      <c r="DF131" s="175"/>
      <c r="DG131" s="175"/>
      <c r="DH131" s="175"/>
      <c r="DI131" s="175"/>
    </row>
    <row r="132" spans="1:118" x14ac:dyDescent="0.25">
      <c r="A132" s="65"/>
      <c r="B132" s="27"/>
      <c r="C132" s="258" t="s">
        <v>259</v>
      </c>
      <c r="D132" s="258"/>
      <c r="E132" s="152" t="str">
        <f>IF(VLOOKUP(E131,Matrículas!D4:AK20,11,0)=0,"-",VLOOKUP(E131,Matrículas!D4:AK20,11,0))</f>
        <v>2015-01/01</v>
      </c>
      <c r="F132" s="151">
        <f>IF(VLOOKUP(E131,Matrículas!D4:AK20,12,0)=0,"-",VLOOKUP(E131,Matrículas!D4:AK20,12,0))</f>
        <v>2</v>
      </c>
      <c r="G132" s="119" t="s">
        <v>232</v>
      </c>
      <c r="H132" s="280" t="str">
        <f>H12</f>
        <v>1 X 1 X 1 X 1 X 1 X 1 X 1</v>
      </c>
      <c r="I132" s="280"/>
      <c r="J132" s="280"/>
      <c r="K132" s="280"/>
      <c r="L132" s="280"/>
      <c r="M132" s="258" t="s">
        <v>110</v>
      </c>
      <c r="N132" s="258"/>
      <c r="O132" s="258"/>
      <c r="P132" s="258"/>
      <c r="Q132" s="258"/>
      <c r="R132" s="269" t="str">
        <f>IF(VLOOKUP(E131,Matrículas!D4:AK20,4,0)=0,"-",VLOOKUP(E131,Matrículas!D4:AK20,4,0))</f>
        <v>Feminino</v>
      </c>
      <c r="S132" s="269"/>
      <c r="T132" s="269"/>
      <c r="U132" s="269"/>
      <c r="V132" s="269"/>
      <c r="W132" s="119" t="s">
        <v>13</v>
      </c>
      <c r="X132" s="121" t="s">
        <v>164</v>
      </c>
      <c r="Y132" s="120" t="s">
        <v>28</v>
      </c>
      <c r="Z132" s="212" t="str">
        <f>Z12</f>
        <v>37°</v>
      </c>
      <c r="AA132" s="28"/>
      <c r="AB132" s="65"/>
      <c r="AC132" s="27"/>
      <c r="AD132" s="5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46"/>
      <c r="BL132" s="256" t="s">
        <v>468</v>
      </c>
      <c r="BM132" s="256"/>
      <c r="BN132" s="35">
        <f t="shared" si="121"/>
        <v>296</v>
      </c>
      <c r="BO132" s="47"/>
      <c r="BP132" s="67"/>
      <c r="BQ132" s="71"/>
      <c r="BR132" s="78" t="s">
        <v>234</v>
      </c>
      <c r="BS132" s="183" t="str">
        <f>IF(ISBLANK(BS12),"-",BS12)</f>
        <v>A</v>
      </c>
      <c r="BT132" s="337" t="str">
        <f>IF(ISBLANK(BT12),"-",BT12)</f>
        <v>Off</v>
      </c>
      <c r="BU132" s="338"/>
      <c r="BV132" s="183" t="str">
        <f>IF(ISBLANK(BV12),"-",BV12)</f>
        <v>B</v>
      </c>
      <c r="BW132" s="183" t="str">
        <f>IF(ISBLANK(BW12),"-",BW12)</f>
        <v>Off</v>
      </c>
      <c r="BX132" s="183" t="str">
        <f>IF(ISBLANK(BX12),"-",BX12)</f>
        <v>C</v>
      </c>
      <c r="BY132" s="183" t="str">
        <f>IF(ISBLANK(BY12),"-",BY12)</f>
        <v>Off</v>
      </c>
      <c r="BZ132" s="183" t="str">
        <f>IF(ISBLANK(BZ12),"-",BZ12)</f>
        <v>D</v>
      </c>
      <c r="CA132" s="47"/>
      <c r="CB132" s="6"/>
      <c r="DE132" s="175"/>
      <c r="DF132" s="175"/>
      <c r="DG132" s="175"/>
      <c r="DH132" s="175"/>
      <c r="DI132" s="175"/>
    </row>
    <row r="133" spans="1:118" x14ac:dyDescent="0.25">
      <c r="A133" s="65"/>
      <c r="B133" s="27"/>
      <c r="C133" s="320" t="s">
        <v>8</v>
      </c>
      <c r="D133" s="320"/>
      <c r="E133" s="89" t="str">
        <f>IF(VLOOKUP(E131,Matrículas!D4:AK20,27,0)=0,"-",VLOOKUP(E131,Matrículas!D4:AK20,27,0))</f>
        <v>2015-01/01/D</v>
      </c>
      <c r="F133" s="90">
        <f>IF(VLOOKUP(E131,Matrículas!D4:AK20,28,0)=0,"-",VLOOKUP(E131,Matrículas!D4:AK20,28,0))</f>
        <v>2</v>
      </c>
      <c r="G133" s="119" t="s">
        <v>113</v>
      </c>
      <c r="H133" s="280" t="str">
        <f>H13</f>
        <v>Intermediario</v>
      </c>
      <c r="I133" s="280"/>
      <c r="J133" s="280"/>
      <c r="K133" s="280"/>
      <c r="L133" s="280"/>
      <c r="M133" s="320" t="s">
        <v>14</v>
      </c>
      <c r="N133" s="320"/>
      <c r="O133" s="320"/>
      <c r="P133" s="320"/>
      <c r="Q133" s="320"/>
      <c r="R133" s="259">
        <f>(R131)/(R130^2)</f>
        <v>21.501886486267189</v>
      </c>
      <c r="S133" s="260"/>
      <c r="T133" s="328" t="str">
        <f>IF(R133&lt;Descrições!B117,Descrições!C117,IF(Planilha!R13&lt;Descrições!B118,Descrições!C118,IF(Planilha!R13&lt;Descrições!B119,Descrições!C119,IF(Planilha!R13&lt;Descrições!B120,Descrições!C120,IF(Planilha!R13&lt;Descrições!B121,Descrições!C121,IF(Planilha!R13&lt;Descrições!B122,Descrições!C122,IF(Planilha!R13&lt;Descrições!B123,Descrições!C123,IF(Planilha!R13&gt;Descrições!B124,Descrições!C124))))))))</f>
        <v>Saudável</v>
      </c>
      <c r="U133" s="329"/>
      <c r="V133" s="330"/>
      <c r="W133" s="119" t="s">
        <v>185</v>
      </c>
      <c r="X133" s="135" t="e">
        <f>(Z150-W151)*100/W151</f>
        <v>#DIV/0!</v>
      </c>
      <c r="Y133" s="120" t="s">
        <v>12</v>
      </c>
      <c r="Z133" s="171" t="str">
        <f>IF(Z13=0,"-",Z13)</f>
        <v>20/08/07 - 20/09/07</v>
      </c>
      <c r="AA133" s="28"/>
      <c r="AB133" s="65"/>
      <c r="AC133" s="27"/>
      <c r="AD133" s="5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46"/>
      <c r="BL133" s="256" t="s">
        <v>469</v>
      </c>
      <c r="BM133" s="256"/>
      <c r="BN133" s="35">
        <f t="shared" si="121"/>
        <v>208</v>
      </c>
      <c r="BO133" s="47"/>
      <c r="BP133" s="67"/>
      <c r="BQ133" s="71"/>
      <c r="BR133" s="78" t="s">
        <v>235</v>
      </c>
      <c r="BS133" s="183" t="str">
        <f t="shared" ref="BS133:BT135" si="122">IF(ISBLANK(BS13),"-",BS13)</f>
        <v>Off</v>
      </c>
      <c r="BT133" s="337" t="str">
        <f t="shared" si="122"/>
        <v>A</v>
      </c>
      <c r="BU133" s="338"/>
      <c r="BV133" s="183" t="str">
        <f t="shared" ref="BV133:BZ135" si="123">IF(ISBLANK(BV13),"-",BV13)</f>
        <v>Off</v>
      </c>
      <c r="BW133" s="183" t="str">
        <f t="shared" si="123"/>
        <v>B</v>
      </c>
      <c r="BX133" s="183" t="str">
        <f t="shared" si="123"/>
        <v>Off</v>
      </c>
      <c r="BY133" s="183" t="str">
        <f t="shared" si="123"/>
        <v>C</v>
      </c>
      <c r="BZ133" s="183" t="str">
        <f t="shared" si="123"/>
        <v>Off</v>
      </c>
      <c r="CA133" s="47"/>
      <c r="CB133" s="6"/>
      <c r="DE133" s="175"/>
      <c r="DF133" s="175"/>
      <c r="DG133" s="175"/>
      <c r="DH133" s="175"/>
      <c r="DI133" s="175"/>
    </row>
    <row r="134" spans="1:118" x14ac:dyDescent="0.25">
      <c r="A134" s="65"/>
      <c r="B134" s="27"/>
      <c r="C134" s="122" t="s">
        <v>15</v>
      </c>
      <c r="D134" s="122" t="s">
        <v>104</v>
      </c>
      <c r="E134" s="290" t="s">
        <v>105</v>
      </c>
      <c r="F134" s="291"/>
      <c r="G134" s="122" t="s">
        <v>2</v>
      </c>
      <c r="H134" s="277" t="s">
        <v>29</v>
      </c>
      <c r="I134" s="277"/>
      <c r="J134" s="277"/>
      <c r="K134" s="277"/>
      <c r="L134" s="277"/>
      <c r="M134" s="277" t="s">
        <v>3</v>
      </c>
      <c r="N134" s="277"/>
      <c r="O134" s="277"/>
      <c r="P134" s="277"/>
      <c r="Q134" s="277"/>
      <c r="R134" s="277" t="s">
        <v>103</v>
      </c>
      <c r="S134" s="277"/>
      <c r="T134" s="277"/>
      <c r="U134" s="277"/>
      <c r="V134" s="277"/>
      <c r="W134" s="122" t="s">
        <v>4</v>
      </c>
      <c r="X134" s="122" t="s">
        <v>109</v>
      </c>
      <c r="Y134" s="122" t="s">
        <v>30</v>
      </c>
      <c r="Z134" s="122" t="s">
        <v>5</v>
      </c>
      <c r="AA134" s="28"/>
      <c r="AB134" s="65"/>
      <c r="AC134" s="27"/>
      <c r="AD134" s="5"/>
      <c r="AE134" s="117" t="s">
        <v>130</v>
      </c>
      <c r="AF134" s="57"/>
      <c r="AG134" s="261" t="s">
        <v>128</v>
      </c>
      <c r="AH134" s="261"/>
      <c r="AI134" s="261"/>
      <c r="AJ134" s="261"/>
      <c r="AK134" s="261"/>
      <c r="AL134" s="117" t="s">
        <v>129</v>
      </c>
      <c r="AM134" s="117"/>
      <c r="AN134" s="117" t="s">
        <v>132</v>
      </c>
      <c r="AO134" s="57"/>
      <c r="AP134" s="117" t="s">
        <v>125</v>
      </c>
      <c r="AQ134" s="57"/>
      <c r="AR134" s="117" t="s">
        <v>133</v>
      </c>
      <c r="AS134" s="57"/>
      <c r="AT134" s="59" t="s">
        <v>131</v>
      </c>
      <c r="AU134" s="117"/>
      <c r="AV134" s="117" t="s">
        <v>126</v>
      </c>
      <c r="AW134" s="117"/>
      <c r="AX134" s="117" t="s">
        <v>127</v>
      </c>
      <c r="AY134" s="57"/>
      <c r="AZ134" s="117" t="s">
        <v>138</v>
      </c>
      <c r="BA134" s="57"/>
      <c r="BB134" s="117" t="s">
        <v>134</v>
      </c>
      <c r="BC134" s="57"/>
      <c r="BD134" s="117" t="s">
        <v>135</v>
      </c>
      <c r="BE134" s="57"/>
      <c r="BF134" s="117" t="s">
        <v>136</v>
      </c>
      <c r="BG134" s="57"/>
      <c r="BH134" s="117" t="s">
        <v>137</v>
      </c>
      <c r="BI134" s="117"/>
      <c r="BJ134" s="117"/>
      <c r="BK134" s="48"/>
      <c r="BL134" s="256" t="s">
        <v>470</v>
      </c>
      <c r="BM134" s="256"/>
      <c r="BN134" s="35">
        <f t="shared" si="121"/>
        <v>0</v>
      </c>
      <c r="BO134" s="47"/>
      <c r="BP134" s="67"/>
      <c r="BQ134" s="71"/>
      <c r="BR134" s="78" t="s">
        <v>236</v>
      </c>
      <c r="BS134" s="183" t="str">
        <f t="shared" si="122"/>
        <v>-</v>
      </c>
      <c r="BT134" s="337" t="str">
        <f t="shared" si="122"/>
        <v>-</v>
      </c>
      <c r="BU134" s="338"/>
      <c r="BV134" s="183" t="str">
        <f t="shared" si="123"/>
        <v>-</v>
      </c>
      <c r="BW134" s="183" t="str">
        <f t="shared" si="123"/>
        <v>-</v>
      </c>
      <c r="BX134" s="183" t="str">
        <f t="shared" si="123"/>
        <v>-</v>
      </c>
      <c r="BY134" s="183" t="str">
        <f t="shared" si="123"/>
        <v>-</v>
      </c>
      <c r="BZ134" s="183" t="str">
        <f t="shared" si="123"/>
        <v>-</v>
      </c>
      <c r="CA134" s="47"/>
      <c r="CB134" s="6"/>
      <c r="DE134" s="175"/>
      <c r="DF134" s="175"/>
      <c r="DG134" s="175"/>
      <c r="DH134" s="175"/>
      <c r="DI134" s="175"/>
    </row>
    <row r="135" spans="1:118" x14ac:dyDescent="0.25">
      <c r="A135" s="65"/>
      <c r="B135" s="27"/>
      <c r="C135" s="29">
        <v>1</v>
      </c>
      <c r="D135" s="144" t="s">
        <v>45</v>
      </c>
      <c r="E135" s="283" t="s">
        <v>407</v>
      </c>
      <c r="F135" s="284"/>
      <c r="G135" s="139"/>
      <c r="H135" s="140">
        <v>12</v>
      </c>
      <c r="I135" s="140">
        <v>10</v>
      </c>
      <c r="J135" s="140"/>
      <c r="K135" s="140"/>
      <c r="L135" s="140"/>
      <c r="M135" s="209">
        <v>20</v>
      </c>
      <c r="N135" s="209">
        <v>25</v>
      </c>
      <c r="O135" s="209"/>
      <c r="P135" s="209"/>
      <c r="Q135" s="209"/>
      <c r="R135" s="141">
        <v>1</v>
      </c>
      <c r="S135" s="141"/>
      <c r="T135" s="141"/>
      <c r="U135" s="141"/>
      <c r="V135" s="141"/>
      <c r="W135" s="142">
        <f t="shared" ref="W135:W146" si="124">IF(G135="SIM",AE135*2,AE135)</f>
        <v>490</v>
      </c>
      <c r="X135" s="210">
        <f>IF(AX135&lt;Descrições!G22,"Não Alcançada",AV135)</f>
        <v>0.47169811320754718</v>
      </c>
      <c r="Y135" s="143">
        <v>60</v>
      </c>
      <c r="Z135" s="143">
        <v>2020</v>
      </c>
      <c r="AA135" s="28"/>
      <c r="AB135" s="65"/>
      <c r="AC135" s="27"/>
      <c r="AD135" s="5"/>
      <c r="AE135" s="43">
        <f t="shared" ref="AE135:AE146" si="125">H135*M135+I135*N135+J135*O135+K135*P135+L135*Q135</f>
        <v>490</v>
      </c>
      <c r="AF135" s="43"/>
      <c r="AG135" s="43" t="str">
        <f t="shared" ref="AG135:AG146" si="126">IF(ISNUMBER(H135),"1",0)</f>
        <v>1</v>
      </c>
      <c r="AH135" s="43" t="str">
        <f t="shared" ref="AH135:AH146" si="127">IF(ISNUMBER(I135),"1",0)</f>
        <v>1</v>
      </c>
      <c r="AI135" s="43">
        <f t="shared" ref="AI135:AI146" si="128">IF(ISNUMBER(J135),"1",0)</f>
        <v>0</v>
      </c>
      <c r="AJ135" s="43">
        <f t="shared" ref="AJ135:AJ146" si="129">IF(ISNUMBER(K135),"1",0)</f>
        <v>0</v>
      </c>
      <c r="AK135" s="43">
        <f t="shared" ref="AK135:AK146" si="130">IF(ISNUMBER(L135),"1",0)</f>
        <v>0</v>
      </c>
      <c r="AL135" s="43">
        <f t="shared" ref="AL135:AL146" si="131">AG135+AH135+AI135+AJ135+AK135</f>
        <v>2</v>
      </c>
      <c r="AM135" s="57"/>
      <c r="AN135" s="43">
        <f t="shared" ref="AN135:AN146" si="132">AN148</f>
        <v>22</v>
      </c>
      <c r="AO135" s="57"/>
      <c r="AP135" s="43">
        <f>IF(ISBLANK(Z135),0,VLOOKUP(Z135,Descrições!M1:N51,2,0))</f>
        <v>4</v>
      </c>
      <c r="AQ135" s="57"/>
      <c r="AR135" s="43">
        <f t="shared" ref="AR135:AR146" si="133">Y135</f>
        <v>60</v>
      </c>
      <c r="AS135" s="57"/>
      <c r="AT135" s="43" t="str">
        <f t="shared" ref="AT135:AT146" si="134">IF(ISTEXT(E135),"1",0)</f>
        <v>1</v>
      </c>
      <c r="AU135" s="43"/>
      <c r="AV135" s="43">
        <f>MAX(M135:Q135)/R131</f>
        <v>0.47169811320754718</v>
      </c>
      <c r="AW135" s="43"/>
      <c r="AX135" s="60">
        <f t="shared" ref="AX135:AX146" si="135">MAX(R135:V135)</f>
        <v>1</v>
      </c>
      <c r="AY135" s="57"/>
      <c r="AZ135" s="61">
        <f t="shared" ref="AZ135:AZ146" si="136">IF(G135="SIM",(AN135*AP135)*2,AN135*AP135)</f>
        <v>88</v>
      </c>
      <c r="BA135" s="57"/>
      <c r="BB135" s="61">
        <f t="shared" ref="BB135:BB146" si="137">AL135*AR135</f>
        <v>120</v>
      </c>
      <c r="BC135" s="57"/>
      <c r="BD135" s="41">
        <f t="shared" ref="BD135:BD146" si="138">AZ135+BB135</f>
        <v>208</v>
      </c>
      <c r="BE135" s="57"/>
      <c r="BF135" s="61">
        <f>IF(ISTEXT(E147),"0",E147)</f>
        <v>0</v>
      </c>
      <c r="BG135" s="57"/>
      <c r="BH135" s="117">
        <f>BD135+BD136+BD137+BD138+BD139+BD140+BD141+BD142+BD143+BD144+BD145+BD146+BF138</f>
        <v>1352</v>
      </c>
      <c r="BI135" s="117"/>
      <c r="BJ135" s="57">
        <f>SUM(BN128:BN139)</f>
        <v>1352</v>
      </c>
      <c r="BK135" s="48"/>
      <c r="BL135" s="256" t="s">
        <v>471</v>
      </c>
      <c r="BM135" s="256"/>
      <c r="BN135" s="35">
        <f t="shared" si="121"/>
        <v>0</v>
      </c>
      <c r="BO135" s="47"/>
      <c r="BP135" s="67"/>
      <c r="BQ135" s="71"/>
      <c r="BR135" s="78" t="s">
        <v>11</v>
      </c>
      <c r="BS135" s="77" t="str">
        <f t="shared" si="122"/>
        <v>A</v>
      </c>
      <c r="BT135" s="296" t="str">
        <f t="shared" si="122"/>
        <v>B</v>
      </c>
      <c r="BU135" s="297"/>
      <c r="BV135" s="77" t="str">
        <f t="shared" si="123"/>
        <v>C</v>
      </c>
      <c r="BW135" s="77" t="str">
        <f t="shared" si="123"/>
        <v>D</v>
      </c>
      <c r="BX135" s="77" t="str">
        <f t="shared" si="123"/>
        <v>-</v>
      </c>
      <c r="BY135" s="77" t="str">
        <f t="shared" si="123"/>
        <v>-</v>
      </c>
      <c r="BZ135" s="77" t="str">
        <f t="shared" si="123"/>
        <v>-</v>
      </c>
      <c r="CA135" s="47"/>
      <c r="CB135" s="6"/>
      <c r="CO135" s="55" t="str">
        <f>BS135</f>
        <v>A</v>
      </c>
      <c r="CP135" s="55" t="str">
        <f>BT135</f>
        <v>B</v>
      </c>
      <c r="CQ135" s="55" t="str">
        <f>BV135</f>
        <v>C</v>
      </c>
      <c r="CR135" s="55" t="str">
        <f>BW135</f>
        <v>D</v>
      </c>
      <c r="CS135" s="55" t="str">
        <f>BX135</f>
        <v>-</v>
      </c>
      <c r="CT135" s="55" t="str">
        <f>BY135</f>
        <v>-</v>
      </c>
      <c r="CU135" s="55" t="str">
        <f>BZ135</f>
        <v>-</v>
      </c>
      <c r="DE135" s="175">
        <f t="shared" ref="DE135:DE146" si="139">IF(ISBLANK(H135),"0",(H135*AP135)+Y135)</f>
        <v>108</v>
      </c>
      <c r="DF135" s="175">
        <f t="shared" ref="DF135:DF146" si="140">IF(ISBLANK(I135),"0",(I135*AP135)+Y135)</f>
        <v>100</v>
      </c>
      <c r="DG135" s="175" t="str">
        <f t="shared" ref="DG135:DG146" si="141">IF(ISBLANK(J135),"0",(J135*AP135)+Y135)</f>
        <v>0</v>
      </c>
      <c r="DH135" s="175" t="str">
        <f t="shared" ref="DH135:DH146" si="142">IF(ISBLANK(K135),"0",(K135*AP135)+Y135)</f>
        <v>0</v>
      </c>
      <c r="DI135" s="175" t="str">
        <f t="shared" ref="DI135:DI146" si="143">IF(ISBLANK(L135),"0",(L135*AP135)+Y135)</f>
        <v>0</v>
      </c>
      <c r="DK135">
        <f>DE135+DF135+DG135+DH135+DI135</f>
        <v>208</v>
      </c>
      <c r="DM135">
        <f>IF(SUM(DK135:DK146)=DN135,SUM(DK135:DK146),"Erro na Programação")</f>
        <v>1352</v>
      </c>
      <c r="DN135" s="194">
        <f>BJ135</f>
        <v>1352</v>
      </c>
    </row>
    <row r="136" spans="1:118" x14ac:dyDescent="0.25">
      <c r="A136" s="65"/>
      <c r="B136" s="27"/>
      <c r="C136" s="29">
        <v>2</v>
      </c>
      <c r="D136" s="144" t="s">
        <v>45</v>
      </c>
      <c r="E136" s="283" t="s">
        <v>444</v>
      </c>
      <c r="F136" s="284"/>
      <c r="G136" s="139"/>
      <c r="H136" s="140">
        <v>10</v>
      </c>
      <c r="I136" s="140">
        <v>8</v>
      </c>
      <c r="J136" s="140"/>
      <c r="K136" s="140"/>
      <c r="L136" s="140"/>
      <c r="M136" s="209">
        <v>30</v>
      </c>
      <c r="N136" s="209">
        <v>35</v>
      </c>
      <c r="O136" s="209"/>
      <c r="P136" s="209"/>
      <c r="Q136" s="209"/>
      <c r="R136" s="141">
        <v>1</v>
      </c>
      <c r="S136" s="141"/>
      <c r="T136" s="141"/>
      <c r="U136" s="141"/>
      <c r="V136" s="141"/>
      <c r="W136" s="142">
        <f t="shared" si="124"/>
        <v>580</v>
      </c>
      <c r="X136" s="210">
        <f>IF(AX136&lt;Descrições!G22,"Não Alcançada",AV136)</f>
        <v>0.660377358490566</v>
      </c>
      <c r="Y136" s="143">
        <v>60</v>
      </c>
      <c r="Z136" s="143">
        <v>2020</v>
      </c>
      <c r="AA136" s="28"/>
      <c r="AB136" s="65"/>
      <c r="AC136" s="27"/>
      <c r="AD136" s="5"/>
      <c r="AE136" s="43">
        <f t="shared" si="125"/>
        <v>580</v>
      </c>
      <c r="AF136" s="43"/>
      <c r="AG136" s="43" t="str">
        <f t="shared" si="126"/>
        <v>1</v>
      </c>
      <c r="AH136" s="43" t="str">
        <f t="shared" si="127"/>
        <v>1</v>
      </c>
      <c r="AI136" s="43">
        <f t="shared" si="128"/>
        <v>0</v>
      </c>
      <c r="AJ136" s="43">
        <f t="shared" si="129"/>
        <v>0</v>
      </c>
      <c r="AK136" s="43">
        <f t="shared" si="130"/>
        <v>0</v>
      </c>
      <c r="AL136" s="43">
        <f t="shared" si="131"/>
        <v>2</v>
      </c>
      <c r="AM136" s="57"/>
      <c r="AN136" s="43">
        <f t="shared" si="132"/>
        <v>18</v>
      </c>
      <c r="AO136" s="57"/>
      <c r="AP136" s="43">
        <f>IF(ISBLANK(Z136),0,VLOOKUP(Z136,Descrições!M1:N51,2,0))</f>
        <v>4</v>
      </c>
      <c r="AQ136" s="57"/>
      <c r="AR136" s="43">
        <f t="shared" si="133"/>
        <v>60</v>
      </c>
      <c r="AS136" s="57"/>
      <c r="AT136" s="43" t="str">
        <f t="shared" si="134"/>
        <v>1</v>
      </c>
      <c r="AU136" s="43"/>
      <c r="AV136" s="43">
        <f>MAX(M136:Q136)/R131</f>
        <v>0.660377358490566</v>
      </c>
      <c r="AW136" s="43"/>
      <c r="AX136" s="60">
        <f t="shared" si="135"/>
        <v>1</v>
      </c>
      <c r="AY136" s="57"/>
      <c r="AZ136" s="61">
        <f t="shared" si="136"/>
        <v>72</v>
      </c>
      <c r="BA136" s="57"/>
      <c r="BB136" s="61">
        <f t="shared" si="137"/>
        <v>120</v>
      </c>
      <c r="BC136" s="57"/>
      <c r="BD136" s="41">
        <f t="shared" si="138"/>
        <v>192</v>
      </c>
      <c r="BE136" s="57"/>
      <c r="BF136" s="61">
        <f>IF(ISTEXT(E148),"0",E148)</f>
        <v>0</v>
      </c>
      <c r="BG136" s="57"/>
      <c r="BH136" s="57"/>
      <c r="BI136" s="57"/>
      <c r="BJ136" s="57">
        <f>SUM(BN144:BN146)</f>
        <v>0</v>
      </c>
      <c r="BK136" s="46"/>
      <c r="BL136" s="256" t="s">
        <v>472</v>
      </c>
      <c r="BM136" s="256"/>
      <c r="BN136" s="35">
        <f t="shared" si="121"/>
        <v>0</v>
      </c>
      <c r="BO136" s="47"/>
      <c r="BP136" s="67"/>
      <c r="BQ136" s="71"/>
      <c r="BR136" s="78" t="s">
        <v>238</v>
      </c>
      <c r="BS136" s="213" t="str">
        <f>IF(ISBLANK(Planilha!D15),"-",Planilha!D15)</f>
        <v>Coxa (Ant)</v>
      </c>
      <c r="BT136" s="335" t="str">
        <f>IF(ISBLANK(Planilha!D55),"-",Planilha!D55)</f>
        <v>Peito</v>
      </c>
      <c r="BU136" s="336"/>
      <c r="BV136" s="213" t="str">
        <f>IF(ISBLANK(Planilha!D95),"-",Planilha!D95)</f>
        <v>Coxa (Ant)</v>
      </c>
      <c r="BW136" s="213" t="str">
        <f t="shared" ref="BW136:BW147" si="144">IF(ISBLANK(D135),"-",D135)</f>
        <v>Costa</v>
      </c>
      <c r="BX136" s="213" t="str">
        <f>IF(ISBLANK(Planilha!D175),"-",Planilha!D175)</f>
        <v>-</v>
      </c>
      <c r="BY136" s="213" t="str">
        <f>IF(ISBLANK(Planilha!D215),"-",Planilha!D215)</f>
        <v>-</v>
      </c>
      <c r="BZ136" s="213" t="str">
        <f>IF(ISBLANK(Planilha!D255),"-",Planilha!D255)</f>
        <v>-</v>
      </c>
      <c r="CA136" s="47"/>
      <c r="CB136" s="6"/>
      <c r="CO136" s="53" t="str">
        <f t="shared" ref="CO136:CO147" si="145">CW136</f>
        <v>1</v>
      </c>
      <c r="CP136" s="53" t="str">
        <f t="shared" ref="CP136:CP147" si="146">CX136</f>
        <v>1</v>
      </c>
      <c r="CQ136" s="53" t="str">
        <f t="shared" ref="CQ136:CQ147" si="147">CY136</f>
        <v>1</v>
      </c>
      <c r="CR136" s="53" t="str">
        <f t="shared" ref="CR136:CR147" si="148">CZ136</f>
        <v>1</v>
      </c>
      <c r="CS136" s="53" t="str">
        <f t="shared" ref="CS136:CS147" si="149">DA136</f>
        <v>0</v>
      </c>
      <c r="CT136" s="53" t="str">
        <f t="shared" ref="CT136:CT147" si="150">DB136</f>
        <v>0</v>
      </c>
      <c r="CU136" s="53" t="str">
        <f t="shared" ref="CU136:CU147" si="151">DC136</f>
        <v>0</v>
      </c>
      <c r="CW136" s="167" t="str">
        <f t="shared" ref="CW136:CW147" si="152">IF(BS136="-","0","1")</f>
        <v>1</v>
      </c>
      <c r="CX136" s="181" t="str">
        <f t="shared" ref="CX136:CX147" si="153">IF(BT136="-","0","1")</f>
        <v>1</v>
      </c>
      <c r="CY136" s="181" t="str">
        <f t="shared" ref="CY136:CY147" si="154">IF(BV136="-","0","1")</f>
        <v>1</v>
      </c>
      <c r="CZ136" s="181" t="str">
        <f t="shared" ref="CZ136:CZ147" si="155">IF(BW136="-","0","1")</f>
        <v>1</v>
      </c>
      <c r="DA136" s="181" t="str">
        <f t="shared" ref="DA136:DA147" si="156">IF(BX136="-","0","1")</f>
        <v>0</v>
      </c>
      <c r="DB136" s="181" t="str">
        <f t="shared" ref="DB136:DB147" si="157">IF(BY136="-","0","1")</f>
        <v>0</v>
      </c>
      <c r="DC136" s="181" t="str">
        <f t="shared" ref="DC136:DC147" si="158">IF(BZ136="-","0","1")</f>
        <v>0</v>
      </c>
      <c r="DE136" s="175">
        <f t="shared" si="139"/>
        <v>100</v>
      </c>
      <c r="DF136" s="175">
        <f t="shared" si="140"/>
        <v>92</v>
      </c>
      <c r="DG136" s="175" t="str">
        <f t="shared" si="141"/>
        <v>0</v>
      </c>
      <c r="DH136" s="175" t="str">
        <f t="shared" si="142"/>
        <v>0</v>
      </c>
      <c r="DI136" s="175" t="str">
        <f t="shared" si="143"/>
        <v>0</v>
      </c>
      <c r="DK136">
        <f t="shared" ref="DK136:DK146" si="159">DE136+DF136+DG136+DH136+DI136</f>
        <v>192</v>
      </c>
      <c r="DM136" s="185">
        <f>DM135/60</f>
        <v>22.533333333333335</v>
      </c>
    </row>
    <row r="137" spans="1:118" x14ac:dyDescent="0.25">
      <c r="A137" s="65"/>
      <c r="B137" s="27"/>
      <c r="C137" s="29">
        <v>3</v>
      </c>
      <c r="D137" s="144" t="s">
        <v>45</v>
      </c>
      <c r="E137" s="283" t="s">
        <v>408</v>
      </c>
      <c r="F137" s="284"/>
      <c r="G137" s="139"/>
      <c r="H137" s="140">
        <v>12</v>
      </c>
      <c r="I137" s="140">
        <v>10</v>
      </c>
      <c r="J137" s="140"/>
      <c r="K137" s="140"/>
      <c r="L137" s="140"/>
      <c r="M137" s="209">
        <v>25</v>
      </c>
      <c r="N137" s="209">
        <v>30</v>
      </c>
      <c r="O137" s="209"/>
      <c r="P137" s="209"/>
      <c r="Q137" s="209"/>
      <c r="R137" s="141">
        <v>1</v>
      </c>
      <c r="S137" s="141"/>
      <c r="T137" s="141"/>
      <c r="U137" s="141"/>
      <c r="V137" s="141"/>
      <c r="W137" s="142">
        <f t="shared" si="124"/>
        <v>600</v>
      </c>
      <c r="X137" s="210">
        <f>IF(AX137&lt;Descrições!G22,"Não Alcançada",AV137)</f>
        <v>0.56603773584905659</v>
      </c>
      <c r="Y137" s="143">
        <v>60</v>
      </c>
      <c r="Z137" s="143">
        <v>2020</v>
      </c>
      <c r="AA137" s="28"/>
      <c r="AB137" s="65"/>
      <c r="AC137" s="27"/>
      <c r="AD137" s="5"/>
      <c r="AE137" s="43">
        <f t="shared" si="125"/>
        <v>600</v>
      </c>
      <c r="AF137" s="43"/>
      <c r="AG137" s="43" t="str">
        <f t="shared" si="126"/>
        <v>1</v>
      </c>
      <c r="AH137" s="43" t="str">
        <f t="shared" si="127"/>
        <v>1</v>
      </c>
      <c r="AI137" s="43">
        <f t="shared" si="128"/>
        <v>0</v>
      </c>
      <c r="AJ137" s="43">
        <f t="shared" si="129"/>
        <v>0</v>
      </c>
      <c r="AK137" s="43">
        <f t="shared" si="130"/>
        <v>0</v>
      </c>
      <c r="AL137" s="43">
        <f t="shared" si="131"/>
        <v>2</v>
      </c>
      <c r="AM137" s="57"/>
      <c r="AN137" s="43">
        <f t="shared" si="132"/>
        <v>22</v>
      </c>
      <c r="AO137" s="57"/>
      <c r="AP137" s="43">
        <f>IF(ISBLANK(Z137),0,VLOOKUP(Z137,Descrições!M1:N51,2,0))</f>
        <v>4</v>
      </c>
      <c r="AQ137" s="57"/>
      <c r="AR137" s="43">
        <f t="shared" si="133"/>
        <v>60</v>
      </c>
      <c r="AS137" s="57"/>
      <c r="AT137" s="43" t="str">
        <f t="shared" si="134"/>
        <v>1</v>
      </c>
      <c r="AU137" s="43"/>
      <c r="AV137" s="43">
        <f>MAX(M137:Q137)/R131</f>
        <v>0.56603773584905659</v>
      </c>
      <c r="AW137" s="43"/>
      <c r="AX137" s="60">
        <f t="shared" si="135"/>
        <v>1</v>
      </c>
      <c r="AY137" s="57"/>
      <c r="AZ137" s="61">
        <f t="shared" si="136"/>
        <v>88</v>
      </c>
      <c r="BA137" s="57"/>
      <c r="BB137" s="61">
        <f t="shared" si="137"/>
        <v>120</v>
      </c>
      <c r="BC137" s="57"/>
      <c r="BD137" s="41">
        <f t="shared" si="138"/>
        <v>208</v>
      </c>
      <c r="BE137" s="57"/>
      <c r="BF137" s="61">
        <f>IF(ISTEXT(E149),"0",E149)</f>
        <v>0</v>
      </c>
      <c r="BG137" s="57"/>
      <c r="BH137" s="57"/>
      <c r="BI137" s="57"/>
      <c r="BJ137" s="57"/>
      <c r="BK137" s="46"/>
      <c r="BL137" s="256" t="s">
        <v>473</v>
      </c>
      <c r="BM137" s="256"/>
      <c r="BN137" s="35">
        <f t="shared" si="121"/>
        <v>0</v>
      </c>
      <c r="BO137" s="47"/>
      <c r="BP137" s="67"/>
      <c r="BQ137" s="71"/>
      <c r="BR137" s="78" t="s">
        <v>238</v>
      </c>
      <c r="BS137" s="213" t="str">
        <f>IF(ISBLANK(Planilha!D16),"-",Planilha!D16)</f>
        <v>Coxa (Ant)</v>
      </c>
      <c r="BT137" s="335" t="str">
        <f>IF(ISBLANK(Planilha!D56),"-",Planilha!D56)</f>
        <v>Peito</v>
      </c>
      <c r="BU137" s="336"/>
      <c r="BV137" s="213" t="str">
        <f>IF(ISBLANK(Planilha!D96),"-",Planilha!D96)</f>
        <v>Coxa (Ant)</v>
      </c>
      <c r="BW137" s="213" t="str">
        <f t="shared" si="144"/>
        <v>Costa</v>
      </c>
      <c r="BX137" s="213" t="str">
        <f>IF(ISBLANK(Planilha!D176),"-",Planilha!D176)</f>
        <v>-</v>
      </c>
      <c r="BY137" s="213" t="str">
        <f>IF(ISBLANK(Planilha!D216),"-",Planilha!D216)</f>
        <v>-</v>
      </c>
      <c r="BZ137" s="213" t="str">
        <f>IF(ISBLANK(Planilha!D256),"-",Planilha!D256)</f>
        <v>-</v>
      </c>
      <c r="CA137" s="47"/>
      <c r="CB137" s="6"/>
      <c r="CO137" s="53" t="str">
        <f t="shared" si="145"/>
        <v>1</v>
      </c>
      <c r="CP137" s="53" t="str">
        <f t="shared" si="146"/>
        <v>1</v>
      </c>
      <c r="CQ137" s="53" t="str">
        <f t="shared" si="147"/>
        <v>1</v>
      </c>
      <c r="CR137" s="53" t="str">
        <f t="shared" si="148"/>
        <v>1</v>
      </c>
      <c r="CS137" s="53" t="str">
        <f t="shared" si="149"/>
        <v>0</v>
      </c>
      <c r="CT137" s="53" t="str">
        <f t="shared" si="150"/>
        <v>0</v>
      </c>
      <c r="CU137" s="53" t="str">
        <f t="shared" si="151"/>
        <v>0</v>
      </c>
      <c r="CW137" s="167" t="str">
        <f t="shared" si="152"/>
        <v>1</v>
      </c>
      <c r="CX137" s="181" t="str">
        <f t="shared" si="153"/>
        <v>1</v>
      </c>
      <c r="CY137" s="181" t="str">
        <f t="shared" si="154"/>
        <v>1</v>
      </c>
      <c r="CZ137" s="181" t="str">
        <f t="shared" si="155"/>
        <v>1</v>
      </c>
      <c r="DA137" s="181" t="str">
        <f t="shared" si="156"/>
        <v>0</v>
      </c>
      <c r="DB137" s="181" t="str">
        <f t="shared" si="157"/>
        <v>0</v>
      </c>
      <c r="DC137" s="181" t="str">
        <f t="shared" si="158"/>
        <v>0</v>
      </c>
      <c r="DE137" s="175">
        <f t="shared" si="139"/>
        <v>108</v>
      </c>
      <c r="DF137" s="175">
        <f t="shared" si="140"/>
        <v>100</v>
      </c>
      <c r="DG137" s="175" t="str">
        <f t="shared" si="141"/>
        <v>0</v>
      </c>
      <c r="DH137" s="175" t="str">
        <f t="shared" si="142"/>
        <v>0</v>
      </c>
      <c r="DI137" s="175" t="str">
        <f t="shared" si="143"/>
        <v>0</v>
      </c>
      <c r="DK137">
        <f t="shared" si="159"/>
        <v>208</v>
      </c>
    </row>
    <row r="138" spans="1:118" x14ac:dyDescent="0.25">
      <c r="A138" s="65"/>
      <c r="B138" s="27"/>
      <c r="C138" s="29">
        <v>4</v>
      </c>
      <c r="D138" s="144" t="s">
        <v>45</v>
      </c>
      <c r="E138" s="283" t="s">
        <v>411</v>
      </c>
      <c r="F138" s="284"/>
      <c r="G138" s="139"/>
      <c r="H138" s="140">
        <v>15</v>
      </c>
      <c r="I138" s="140">
        <v>15</v>
      </c>
      <c r="J138" s="140"/>
      <c r="K138" s="140"/>
      <c r="L138" s="140"/>
      <c r="M138" s="209"/>
      <c r="N138" s="209"/>
      <c r="O138" s="209"/>
      <c r="P138" s="209"/>
      <c r="Q138" s="209"/>
      <c r="R138" s="141">
        <v>1</v>
      </c>
      <c r="S138" s="141"/>
      <c r="T138" s="141"/>
      <c r="U138" s="141"/>
      <c r="V138" s="141"/>
      <c r="W138" s="142">
        <f t="shared" si="124"/>
        <v>0</v>
      </c>
      <c r="X138" s="210">
        <f>IF(AX138&lt;Descrições!G22,"Não Alcançada",AV138)</f>
        <v>0</v>
      </c>
      <c r="Y138" s="143">
        <v>60</v>
      </c>
      <c r="Z138" s="143">
        <v>2020</v>
      </c>
      <c r="AA138" s="28"/>
      <c r="AB138" s="65"/>
      <c r="AC138" s="27"/>
      <c r="AD138" s="5"/>
      <c r="AE138" s="43">
        <f t="shared" si="125"/>
        <v>0</v>
      </c>
      <c r="AF138" s="43"/>
      <c r="AG138" s="43" t="str">
        <f t="shared" si="126"/>
        <v>1</v>
      </c>
      <c r="AH138" s="43" t="str">
        <f t="shared" si="127"/>
        <v>1</v>
      </c>
      <c r="AI138" s="43">
        <f t="shared" si="128"/>
        <v>0</v>
      </c>
      <c r="AJ138" s="43">
        <f t="shared" si="129"/>
        <v>0</v>
      </c>
      <c r="AK138" s="43">
        <f t="shared" si="130"/>
        <v>0</v>
      </c>
      <c r="AL138" s="43">
        <f t="shared" si="131"/>
        <v>2</v>
      </c>
      <c r="AM138" s="57"/>
      <c r="AN138" s="43">
        <f t="shared" si="132"/>
        <v>30</v>
      </c>
      <c r="AO138" s="57"/>
      <c r="AP138" s="43">
        <f>IF(ISBLANK(Z138),0,VLOOKUP(Z138,Descrições!M1:N51,2,0))</f>
        <v>4</v>
      </c>
      <c r="AQ138" s="57"/>
      <c r="AR138" s="43">
        <f t="shared" si="133"/>
        <v>60</v>
      </c>
      <c r="AS138" s="57"/>
      <c r="AT138" s="43" t="str">
        <f t="shared" si="134"/>
        <v>1</v>
      </c>
      <c r="AU138" s="43"/>
      <c r="AV138" s="43">
        <f>MAX(M138:Q138)/R131</f>
        <v>0</v>
      </c>
      <c r="AW138" s="43"/>
      <c r="AX138" s="60">
        <f t="shared" si="135"/>
        <v>1</v>
      </c>
      <c r="AY138" s="57"/>
      <c r="AZ138" s="61">
        <f t="shared" si="136"/>
        <v>120</v>
      </c>
      <c r="BA138" s="57"/>
      <c r="BB138" s="61">
        <f t="shared" si="137"/>
        <v>120</v>
      </c>
      <c r="BC138" s="57"/>
      <c r="BD138" s="41">
        <f t="shared" si="138"/>
        <v>240</v>
      </c>
      <c r="BE138" s="57"/>
      <c r="BF138" s="62">
        <f>BF135+BF136+BF137</f>
        <v>0</v>
      </c>
      <c r="BG138" s="57"/>
      <c r="BH138" s="57"/>
      <c r="BI138" s="57"/>
      <c r="BJ138" s="57"/>
      <c r="BK138" s="46"/>
      <c r="BL138" s="256" t="s">
        <v>474</v>
      </c>
      <c r="BM138" s="256"/>
      <c r="BN138" s="35">
        <f t="shared" si="121"/>
        <v>0</v>
      </c>
      <c r="BO138" s="47"/>
      <c r="BP138" s="67"/>
      <c r="BQ138" s="71"/>
      <c r="BR138" s="78" t="s">
        <v>238</v>
      </c>
      <c r="BS138" s="213" t="str">
        <f>IF(ISBLANK(Planilha!D17),"-",Planilha!D17)</f>
        <v>Coxa (Ant)</v>
      </c>
      <c r="BT138" s="335" t="str">
        <f>IF(ISBLANK(Planilha!D57),"-",Planilha!D57)</f>
        <v>Peito</v>
      </c>
      <c r="BU138" s="336"/>
      <c r="BV138" s="213" t="str">
        <f>IF(ISBLANK(Planilha!D97),"-",Planilha!D97)</f>
        <v>Coxa (Ant)</v>
      </c>
      <c r="BW138" s="213" t="str">
        <f t="shared" si="144"/>
        <v>Costa</v>
      </c>
      <c r="BX138" s="213" t="str">
        <f>IF(ISBLANK(Planilha!D177),"-",Planilha!D177)</f>
        <v>-</v>
      </c>
      <c r="BY138" s="213" t="str">
        <f>IF(ISBLANK(Planilha!D217),"-",Planilha!D217)</f>
        <v>-</v>
      </c>
      <c r="BZ138" s="213" t="str">
        <f>IF(ISBLANK(Planilha!D257),"-",Planilha!D257)</f>
        <v>-</v>
      </c>
      <c r="CA138" s="47"/>
      <c r="CB138" s="6"/>
      <c r="CO138" s="53" t="str">
        <f t="shared" si="145"/>
        <v>1</v>
      </c>
      <c r="CP138" s="53" t="str">
        <f t="shared" si="146"/>
        <v>1</v>
      </c>
      <c r="CQ138" s="53" t="str">
        <f t="shared" si="147"/>
        <v>1</v>
      </c>
      <c r="CR138" s="53" t="str">
        <f t="shared" si="148"/>
        <v>1</v>
      </c>
      <c r="CS138" s="53" t="str">
        <f t="shared" si="149"/>
        <v>0</v>
      </c>
      <c r="CT138" s="53" t="str">
        <f t="shared" si="150"/>
        <v>0</v>
      </c>
      <c r="CU138" s="53" t="str">
        <f t="shared" si="151"/>
        <v>0</v>
      </c>
      <c r="CW138" s="167" t="str">
        <f t="shared" si="152"/>
        <v>1</v>
      </c>
      <c r="CX138" s="181" t="str">
        <f t="shared" si="153"/>
        <v>1</v>
      </c>
      <c r="CY138" s="181" t="str">
        <f t="shared" si="154"/>
        <v>1</v>
      </c>
      <c r="CZ138" s="181" t="str">
        <f t="shared" si="155"/>
        <v>1</v>
      </c>
      <c r="DA138" s="181" t="str">
        <f t="shared" si="156"/>
        <v>0</v>
      </c>
      <c r="DB138" s="181" t="str">
        <f t="shared" si="157"/>
        <v>0</v>
      </c>
      <c r="DC138" s="181" t="str">
        <f t="shared" si="158"/>
        <v>0</v>
      </c>
      <c r="DE138" s="175">
        <f t="shared" si="139"/>
        <v>120</v>
      </c>
      <c r="DF138" s="175">
        <f t="shared" si="140"/>
        <v>120</v>
      </c>
      <c r="DG138" s="175" t="str">
        <f t="shared" si="141"/>
        <v>0</v>
      </c>
      <c r="DH138" s="175" t="str">
        <f t="shared" si="142"/>
        <v>0</v>
      </c>
      <c r="DI138" s="175" t="str">
        <f t="shared" si="143"/>
        <v>0</v>
      </c>
      <c r="DK138">
        <f t="shared" si="159"/>
        <v>240</v>
      </c>
    </row>
    <row r="139" spans="1:118" x14ac:dyDescent="0.25">
      <c r="A139" s="65"/>
      <c r="B139" s="27"/>
      <c r="C139" s="29">
        <v>5</v>
      </c>
      <c r="D139" s="144" t="s">
        <v>39</v>
      </c>
      <c r="E139" s="283" t="s">
        <v>418</v>
      </c>
      <c r="F139" s="284"/>
      <c r="G139" s="139"/>
      <c r="H139" s="140">
        <v>12</v>
      </c>
      <c r="I139" s="140">
        <v>10</v>
      </c>
      <c r="J139" s="140">
        <v>7</v>
      </c>
      <c r="K139" s="140"/>
      <c r="L139" s="140"/>
      <c r="M139" s="209">
        <v>10</v>
      </c>
      <c r="N139" s="209">
        <v>16</v>
      </c>
      <c r="O139" s="209">
        <v>20</v>
      </c>
      <c r="P139" s="209"/>
      <c r="Q139" s="209"/>
      <c r="R139" s="141">
        <v>1</v>
      </c>
      <c r="S139" s="141"/>
      <c r="T139" s="141"/>
      <c r="U139" s="141"/>
      <c r="V139" s="141"/>
      <c r="W139" s="142">
        <f t="shared" si="124"/>
        <v>420</v>
      </c>
      <c r="X139" s="210">
        <f>IF(AX139&lt;Descrições!G22,"Não Alcançada",AV139)</f>
        <v>0.37735849056603776</v>
      </c>
      <c r="Y139" s="143">
        <v>60</v>
      </c>
      <c r="Z139" s="143">
        <v>2020</v>
      </c>
      <c r="AA139" s="28"/>
      <c r="AB139" s="65"/>
      <c r="AC139" s="27"/>
      <c r="AD139" s="5"/>
      <c r="AE139" s="43">
        <f t="shared" si="125"/>
        <v>420</v>
      </c>
      <c r="AF139" s="43"/>
      <c r="AG139" s="43" t="str">
        <f t="shared" si="126"/>
        <v>1</v>
      </c>
      <c r="AH139" s="43" t="str">
        <f t="shared" si="127"/>
        <v>1</v>
      </c>
      <c r="AI139" s="43" t="str">
        <f t="shared" si="128"/>
        <v>1</v>
      </c>
      <c r="AJ139" s="43">
        <f t="shared" si="129"/>
        <v>0</v>
      </c>
      <c r="AK139" s="43">
        <f t="shared" si="130"/>
        <v>0</v>
      </c>
      <c r="AL139" s="43">
        <f t="shared" si="131"/>
        <v>3</v>
      </c>
      <c r="AM139" s="57"/>
      <c r="AN139" s="43">
        <f t="shared" si="132"/>
        <v>29</v>
      </c>
      <c r="AO139" s="57"/>
      <c r="AP139" s="43">
        <f>IF(ISBLANK(Z139),0,VLOOKUP(Z139,Descrições!M1:N51,2,0))</f>
        <v>4</v>
      </c>
      <c r="AQ139" s="57"/>
      <c r="AR139" s="43">
        <f t="shared" si="133"/>
        <v>60</v>
      </c>
      <c r="AS139" s="57"/>
      <c r="AT139" s="43" t="str">
        <f t="shared" si="134"/>
        <v>1</v>
      </c>
      <c r="AU139" s="43"/>
      <c r="AV139" s="43">
        <f>MAX(M139:Q139)/R131</f>
        <v>0.37735849056603776</v>
      </c>
      <c r="AW139" s="43"/>
      <c r="AX139" s="60">
        <f t="shared" si="135"/>
        <v>1</v>
      </c>
      <c r="AY139" s="57"/>
      <c r="AZ139" s="61">
        <f t="shared" si="136"/>
        <v>116</v>
      </c>
      <c r="BA139" s="57"/>
      <c r="BB139" s="61">
        <f t="shared" si="137"/>
        <v>180</v>
      </c>
      <c r="BC139" s="57"/>
      <c r="BD139" s="41">
        <f t="shared" si="138"/>
        <v>296</v>
      </c>
      <c r="BE139" s="57"/>
      <c r="BF139" s="57"/>
      <c r="BG139" s="57"/>
      <c r="BH139" s="57"/>
      <c r="BI139" s="57"/>
      <c r="BJ139" s="57"/>
      <c r="BK139" s="46"/>
      <c r="BL139" s="256" t="s">
        <v>475</v>
      </c>
      <c r="BM139" s="256"/>
      <c r="BN139" s="35">
        <f t="shared" si="121"/>
        <v>0</v>
      </c>
      <c r="BO139" s="47"/>
      <c r="BP139" s="67"/>
      <c r="BQ139" s="71"/>
      <c r="BR139" s="78" t="s">
        <v>238</v>
      </c>
      <c r="BS139" s="213" t="str">
        <f>IF(ISBLANK(Planilha!D18),"-",Planilha!D18)</f>
        <v>Coxa (Pos)</v>
      </c>
      <c r="BT139" s="335" t="str">
        <f>IF(ISBLANK(Planilha!D58),"-",Planilha!D58)</f>
        <v>Peito</v>
      </c>
      <c r="BU139" s="336"/>
      <c r="BV139" s="213" t="str">
        <f>IF(ISBLANK(Planilha!D98),"-",Planilha!D98)</f>
        <v>Coxa (Pos)</v>
      </c>
      <c r="BW139" s="213" t="str">
        <f t="shared" si="144"/>
        <v>Costa</v>
      </c>
      <c r="BX139" s="213" t="str">
        <f>IF(ISBLANK(Planilha!D178),"-",Planilha!D178)</f>
        <v>-</v>
      </c>
      <c r="BY139" s="213" t="str">
        <f>IF(ISBLANK(Planilha!D218),"-",Planilha!D218)</f>
        <v>-</v>
      </c>
      <c r="BZ139" s="213" t="str">
        <f>IF(ISBLANK(Planilha!D258),"-",Planilha!D258)</f>
        <v>-</v>
      </c>
      <c r="CA139" s="47"/>
      <c r="CB139" s="6"/>
      <c r="CO139" s="53" t="str">
        <f t="shared" si="145"/>
        <v>1</v>
      </c>
      <c r="CP139" s="53" t="str">
        <f t="shared" si="146"/>
        <v>1</v>
      </c>
      <c r="CQ139" s="53" t="str">
        <f t="shared" si="147"/>
        <v>1</v>
      </c>
      <c r="CR139" s="53" t="str">
        <f t="shared" si="148"/>
        <v>1</v>
      </c>
      <c r="CS139" s="53" t="str">
        <f t="shared" si="149"/>
        <v>0</v>
      </c>
      <c r="CT139" s="53" t="str">
        <f t="shared" si="150"/>
        <v>0</v>
      </c>
      <c r="CU139" s="53" t="str">
        <f t="shared" si="151"/>
        <v>0</v>
      </c>
      <c r="CW139" s="167" t="str">
        <f t="shared" si="152"/>
        <v>1</v>
      </c>
      <c r="CX139" s="181" t="str">
        <f t="shared" si="153"/>
        <v>1</v>
      </c>
      <c r="CY139" s="181" t="str">
        <f t="shared" si="154"/>
        <v>1</v>
      </c>
      <c r="CZ139" s="181" t="str">
        <f t="shared" si="155"/>
        <v>1</v>
      </c>
      <c r="DA139" s="181" t="str">
        <f t="shared" si="156"/>
        <v>0</v>
      </c>
      <c r="DB139" s="181" t="str">
        <f t="shared" si="157"/>
        <v>0</v>
      </c>
      <c r="DC139" s="181" t="str">
        <f t="shared" si="158"/>
        <v>0</v>
      </c>
      <c r="DE139" s="175">
        <f t="shared" si="139"/>
        <v>108</v>
      </c>
      <c r="DF139" s="175">
        <f t="shared" si="140"/>
        <v>100</v>
      </c>
      <c r="DG139" s="175">
        <f t="shared" si="141"/>
        <v>88</v>
      </c>
      <c r="DH139" s="175" t="str">
        <f t="shared" si="142"/>
        <v>0</v>
      </c>
      <c r="DI139" s="175" t="str">
        <f t="shared" si="143"/>
        <v>0</v>
      </c>
      <c r="DK139">
        <f t="shared" si="159"/>
        <v>296</v>
      </c>
    </row>
    <row r="140" spans="1:118" x14ac:dyDescent="0.25">
      <c r="A140" s="65"/>
      <c r="B140" s="27"/>
      <c r="C140" s="29">
        <v>6</v>
      </c>
      <c r="D140" s="144" t="s">
        <v>39</v>
      </c>
      <c r="E140" s="283" t="s">
        <v>445</v>
      </c>
      <c r="F140" s="284"/>
      <c r="G140" s="139"/>
      <c r="H140" s="140">
        <v>12</v>
      </c>
      <c r="I140" s="140">
        <v>10</v>
      </c>
      <c r="J140" s="140"/>
      <c r="K140" s="140"/>
      <c r="L140" s="140"/>
      <c r="M140" s="209">
        <v>25</v>
      </c>
      <c r="N140" s="209">
        <v>30</v>
      </c>
      <c r="O140" s="209"/>
      <c r="P140" s="209"/>
      <c r="Q140" s="209"/>
      <c r="R140" s="141">
        <v>1</v>
      </c>
      <c r="S140" s="141"/>
      <c r="T140" s="141"/>
      <c r="U140" s="141"/>
      <c r="V140" s="141"/>
      <c r="W140" s="142">
        <f t="shared" si="124"/>
        <v>600</v>
      </c>
      <c r="X140" s="210">
        <f>IF(AX140&lt;Descrições!G22,"Não Alcançada",AV140)</f>
        <v>0.56603773584905659</v>
      </c>
      <c r="Y140" s="143">
        <v>60</v>
      </c>
      <c r="Z140" s="143">
        <v>2020</v>
      </c>
      <c r="AA140" s="28"/>
      <c r="AB140" s="65"/>
      <c r="AC140" s="27"/>
      <c r="AD140" s="5"/>
      <c r="AE140" s="43">
        <f t="shared" si="125"/>
        <v>600</v>
      </c>
      <c r="AF140" s="43"/>
      <c r="AG140" s="43" t="str">
        <f t="shared" si="126"/>
        <v>1</v>
      </c>
      <c r="AH140" s="43" t="str">
        <f t="shared" si="127"/>
        <v>1</v>
      </c>
      <c r="AI140" s="43">
        <f t="shared" si="128"/>
        <v>0</v>
      </c>
      <c r="AJ140" s="43">
        <f t="shared" si="129"/>
        <v>0</v>
      </c>
      <c r="AK140" s="43">
        <f t="shared" si="130"/>
        <v>0</v>
      </c>
      <c r="AL140" s="43">
        <f t="shared" si="131"/>
        <v>2</v>
      </c>
      <c r="AM140" s="57"/>
      <c r="AN140" s="43">
        <f t="shared" si="132"/>
        <v>22</v>
      </c>
      <c r="AO140" s="57"/>
      <c r="AP140" s="43">
        <f>IF(ISBLANK(Z140),0,VLOOKUP(Z140,Descrições!M1:N51,2,0))</f>
        <v>4</v>
      </c>
      <c r="AQ140" s="57"/>
      <c r="AR140" s="43">
        <f t="shared" si="133"/>
        <v>60</v>
      </c>
      <c r="AS140" s="57"/>
      <c r="AT140" s="43" t="str">
        <f t="shared" si="134"/>
        <v>1</v>
      </c>
      <c r="AU140" s="43"/>
      <c r="AV140" s="43">
        <f>MAX(M140:Q140)/R131</f>
        <v>0.56603773584905659</v>
      </c>
      <c r="AW140" s="43"/>
      <c r="AX140" s="60">
        <f t="shared" si="135"/>
        <v>1</v>
      </c>
      <c r="AY140" s="57"/>
      <c r="AZ140" s="61">
        <f t="shared" si="136"/>
        <v>88</v>
      </c>
      <c r="BA140" s="57"/>
      <c r="BB140" s="61">
        <f t="shared" si="137"/>
        <v>120</v>
      </c>
      <c r="BC140" s="57"/>
      <c r="BD140" s="41">
        <f t="shared" si="138"/>
        <v>208</v>
      </c>
      <c r="BE140" s="57"/>
      <c r="BF140" s="57"/>
      <c r="BG140" s="57"/>
      <c r="BH140" s="63"/>
      <c r="BI140" s="63"/>
      <c r="BJ140" s="63"/>
      <c r="BK140" s="49"/>
      <c r="BL140" s="274" t="s">
        <v>152</v>
      </c>
      <c r="BM140" s="274"/>
      <c r="BN140" s="81">
        <f>BJ135/60</f>
        <v>22.533333333333335</v>
      </c>
      <c r="BO140" s="47"/>
      <c r="BP140" s="67"/>
      <c r="BQ140" s="71"/>
      <c r="BR140" s="78" t="s">
        <v>238</v>
      </c>
      <c r="BS140" s="213" t="str">
        <f>IF(ISBLANK(Planilha!D19),"-",Planilha!D19)</f>
        <v>Coxa (Pos)</v>
      </c>
      <c r="BT140" s="335" t="str">
        <f>IF(ISBLANK(Planilha!D59),"-",Planilha!D59)</f>
        <v>Ombro (Cla/Acr)</v>
      </c>
      <c r="BU140" s="336"/>
      <c r="BV140" s="213" t="str">
        <f>IF(ISBLANK(Planilha!D99),"-",Planilha!D99)</f>
        <v>Coxa (Pos)</v>
      </c>
      <c r="BW140" s="213" t="str">
        <f t="shared" si="144"/>
        <v>Tríceps</v>
      </c>
      <c r="BX140" s="213" t="str">
        <f>IF(ISBLANK(Planilha!D179),"-",Planilha!D179)</f>
        <v>-</v>
      </c>
      <c r="BY140" s="213" t="str">
        <f>IF(ISBLANK(Planilha!D219),"-",Planilha!D219)</f>
        <v>-</v>
      </c>
      <c r="BZ140" s="213" t="str">
        <f>IF(ISBLANK(Planilha!D259),"-",Planilha!D259)</f>
        <v>-</v>
      </c>
      <c r="CA140" s="47"/>
      <c r="CB140" s="6"/>
      <c r="CO140" s="53" t="str">
        <f t="shared" si="145"/>
        <v>1</v>
      </c>
      <c r="CP140" s="53" t="str">
        <f t="shared" si="146"/>
        <v>1</v>
      </c>
      <c r="CQ140" s="53" t="str">
        <f t="shared" si="147"/>
        <v>1</v>
      </c>
      <c r="CR140" s="53" t="str">
        <f t="shared" si="148"/>
        <v>1</v>
      </c>
      <c r="CS140" s="53" t="str">
        <f t="shared" si="149"/>
        <v>0</v>
      </c>
      <c r="CT140" s="53" t="str">
        <f t="shared" si="150"/>
        <v>0</v>
      </c>
      <c r="CU140" s="53" t="str">
        <f t="shared" si="151"/>
        <v>0</v>
      </c>
      <c r="CW140" s="167" t="str">
        <f t="shared" si="152"/>
        <v>1</v>
      </c>
      <c r="CX140" s="181" t="str">
        <f t="shared" si="153"/>
        <v>1</v>
      </c>
      <c r="CY140" s="181" t="str">
        <f t="shared" si="154"/>
        <v>1</v>
      </c>
      <c r="CZ140" s="181" t="str">
        <f t="shared" si="155"/>
        <v>1</v>
      </c>
      <c r="DA140" s="181" t="str">
        <f t="shared" si="156"/>
        <v>0</v>
      </c>
      <c r="DB140" s="181" t="str">
        <f t="shared" si="157"/>
        <v>0</v>
      </c>
      <c r="DC140" s="181" t="str">
        <f t="shared" si="158"/>
        <v>0</v>
      </c>
      <c r="DE140" s="175">
        <f t="shared" si="139"/>
        <v>108</v>
      </c>
      <c r="DF140" s="175">
        <f t="shared" si="140"/>
        <v>100</v>
      </c>
      <c r="DG140" s="175" t="str">
        <f t="shared" si="141"/>
        <v>0</v>
      </c>
      <c r="DH140" s="175" t="str">
        <f t="shared" si="142"/>
        <v>0</v>
      </c>
      <c r="DI140" s="175" t="str">
        <f t="shared" si="143"/>
        <v>0</v>
      </c>
      <c r="DK140">
        <f t="shared" si="159"/>
        <v>208</v>
      </c>
    </row>
    <row r="141" spans="1:118" x14ac:dyDescent="0.25">
      <c r="A141" s="65"/>
      <c r="B141" s="27"/>
      <c r="C141" s="29">
        <v>7</v>
      </c>
      <c r="D141" s="144"/>
      <c r="E141" s="283"/>
      <c r="F141" s="284"/>
      <c r="G141" s="139"/>
      <c r="H141" s="140"/>
      <c r="I141" s="140"/>
      <c r="J141" s="140"/>
      <c r="K141" s="140"/>
      <c r="L141" s="140"/>
      <c r="M141" s="209"/>
      <c r="N141" s="209"/>
      <c r="O141" s="209"/>
      <c r="P141" s="209"/>
      <c r="Q141" s="209"/>
      <c r="R141" s="141">
        <v>1</v>
      </c>
      <c r="S141" s="141"/>
      <c r="T141" s="141"/>
      <c r="U141" s="141"/>
      <c r="V141" s="141"/>
      <c r="W141" s="142">
        <f t="shared" si="124"/>
        <v>0</v>
      </c>
      <c r="X141" s="210">
        <f>IF(AX141&lt;Descrições!G22,"Não Alcançada",AV141)</f>
        <v>0</v>
      </c>
      <c r="Y141" s="143"/>
      <c r="Z141" s="143"/>
      <c r="AA141" s="28"/>
      <c r="AB141" s="65"/>
      <c r="AC141" s="27"/>
      <c r="AD141" s="5"/>
      <c r="AE141" s="43">
        <f t="shared" si="125"/>
        <v>0</v>
      </c>
      <c r="AF141" s="43"/>
      <c r="AG141" s="43">
        <f t="shared" si="126"/>
        <v>0</v>
      </c>
      <c r="AH141" s="43">
        <f t="shared" si="127"/>
        <v>0</v>
      </c>
      <c r="AI141" s="43">
        <f t="shared" si="128"/>
        <v>0</v>
      </c>
      <c r="AJ141" s="43">
        <f t="shared" si="129"/>
        <v>0</v>
      </c>
      <c r="AK141" s="43">
        <f t="shared" si="130"/>
        <v>0</v>
      </c>
      <c r="AL141" s="43">
        <f t="shared" si="131"/>
        <v>0</v>
      </c>
      <c r="AM141" s="57"/>
      <c r="AN141" s="43">
        <f t="shared" si="132"/>
        <v>0</v>
      </c>
      <c r="AO141" s="57"/>
      <c r="AP141" s="43">
        <f>IF(ISBLANK(Z141),0,VLOOKUP(Z141,Descrições!M1:N51,2,0))</f>
        <v>0</v>
      </c>
      <c r="AQ141" s="57"/>
      <c r="AR141" s="43">
        <f t="shared" si="133"/>
        <v>0</v>
      </c>
      <c r="AS141" s="57"/>
      <c r="AT141" s="43">
        <f t="shared" si="134"/>
        <v>0</v>
      </c>
      <c r="AU141" s="43"/>
      <c r="AV141" s="43">
        <f>MAX(M141:Q141)/R131</f>
        <v>0</v>
      </c>
      <c r="AW141" s="43"/>
      <c r="AX141" s="60">
        <f t="shared" si="135"/>
        <v>1</v>
      </c>
      <c r="AY141" s="57"/>
      <c r="AZ141" s="61">
        <f t="shared" si="136"/>
        <v>0</v>
      </c>
      <c r="BA141" s="57"/>
      <c r="BB141" s="61">
        <f t="shared" si="137"/>
        <v>0</v>
      </c>
      <c r="BC141" s="57"/>
      <c r="BD141" s="41">
        <f t="shared" si="138"/>
        <v>0</v>
      </c>
      <c r="BE141" s="57"/>
      <c r="BF141" s="57"/>
      <c r="BG141" s="57"/>
      <c r="BH141" s="57"/>
      <c r="BI141" s="57"/>
      <c r="BJ141" s="57"/>
      <c r="BK141" s="46"/>
      <c r="BL141" s="274" t="s">
        <v>151</v>
      </c>
      <c r="BM141" s="274"/>
      <c r="BN141" s="81">
        <f>CF124</f>
        <v>40</v>
      </c>
      <c r="BO141" s="47"/>
      <c r="BP141" s="67"/>
      <c r="BQ141" s="71"/>
      <c r="BR141" s="78" t="s">
        <v>238</v>
      </c>
      <c r="BS141" s="213" t="str">
        <f>IF(ISBLANK(Planilha!D20),"-",Planilha!D20)</f>
        <v>Coxa (Pos)</v>
      </c>
      <c r="BT141" s="335" t="str">
        <f>IF(ISBLANK(Planilha!D60),"-",Planilha!D60)</f>
        <v xml:space="preserve">Trapézio </v>
      </c>
      <c r="BU141" s="336"/>
      <c r="BV141" s="213" t="str">
        <f>IF(ISBLANK(Planilha!D100),"-",Planilha!D100)</f>
        <v>Perna</v>
      </c>
      <c r="BW141" s="213" t="str">
        <f t="shared" si="144"/>
        <v>Tríceps</v>
      </c>
      <c r="BX141" s="213" t="str">
        <f>IF(ISBLANK(Planilha!D180),"-",Planilha!D180)</f>
        <v>-</v>
      </c>
      <c r="BY141" s="213" t="str">
        <f>IF(ISBLANK(Planilha!D220),"-",Planilha!D220)</f>
        <v>-</v>
      </c>
      <c r="BZ141" s="213" t="str">
        <f>IF(ISBLANK(Planilha!D260),"-",Planilha!D260)</f>
        <v>-</v>
      </c>
      <c r="CA141" s="47"/>
      <c r="CB141" s="6"/>
      <c r="CO141" s="53" t="str">
        <f t="shared" si="145"/>
        <v>1</v>
      </c>
      <c r="CP141" s="53" t="str">
        <f t="shared" si="146"/>
        <v>1</v>
      </c>
      <c r="CQ141" s="53" t="str">
        <f t="shared" si="147"/>
        <v>1</v>
      </c>
      <c r="CR141" s="53" t="str">
        <f t="shared" si="148"/>
        <v>1</v>
      </c>
      <c r="CS141" s="53" t="str">
        <f t="shared" si="149"/>
        <v>0</v>
      </c>
      <c r="CT141" s="53" t="str">
        <f t="shared" si="150"/>
        <v>0</v>
      </c>
      <c r="CU141" s="53" t="str">
        <f t="shared" si="151"/>
        <v>0</v>
      </c>
      <c r="CW141" s="167" t="str">
        <f t="shared" si="152"/>
        <v>1</v>
      </c>
      <c r="CX141" s="181" t="str">
        <f t="shared" si="153"/>
        <v>1</v>
      </c>
      <c r="CY141" s="181" t="str">
        <f t="shared" si="154"/>
        <v>1</v>
      </c>
      <c r="CZ141" s="181" t="str">
        <f t="shared" si="155"/>
        <v>1</v>
      </c>
      <c r="DA141" s="181" t="str">
        <f t="shared" si="156"/>
        <v>0</v>
      </c>
      <c r="DB141" s="181" t="str">
        <f t="shared" si="157"/>
        <v>0</v>
      </c>
      <c r="DC141" s="181" t="str">
        <f t="shared" si="158"/>
        <v>0</v>
      </c>
      <c r="DE141" s="175" t="str">
        <f t="shared" si="139"/>
        <v>0</v>
      </c>
      <c r="DF141" s="175" t="str">
        <f t="shared" si="140"/>
        <v>0</v>
      </c>
      <c r="DG141" s="175" t="str">
        <f t="shared" si="141"/>
        <v>0</v>
      </c>
      <c r="DH141" s="175" t="str">
        <f t="shared" si="142"/>
        <v>0</v>
      </c>
      <c r="DI141" s="175" t="str">
        <f t="shared" si="143"/>
        <v>0</v>
      </c>
      <c r="DK141">
        <f t="shared" si="159"/>
        <v>0</v>
      </c>
    </row>
    <row r="142" spans="1:118" x14ac:dyDescent="0.25">
      <c r="A142" s="65"/>
      <c r="B142" s="27"/>
      <c r="C142" s="29">
        <v>8</v>
      </c>
      <c r="D142" s="144"/>
      <c r="E142" s="283"/>
      <c r="F142" s="284"/>
      <c r="G142" s="139"/>
      <c r="H142" s="140"/>
      <c r="I142" s="140"/>
      <c r="J142" s="140"/>
      <c r="K142" s="140"/>
      <c r="L142" s="140"/>
      <c r="M142" s="209"/>
      <c r="N142" s="209"/>
      <c r="O142" s="209"/>
      <c r="P142" s="209"/>
      <c r="Q142" s="209"/>
      <c r="R142" s="141">
        <v>1</v>
      </c>
      <c r="S142" s="141"/>
      <c r="T142" s="141"/>
      <c r="U142" s="141"/>
      <c r="V142" s="141"/>
      <c r="W142" s="142">
        <f t="shared" si="124"/>
        <v>0</v>
      </c>
      <c r="X142" s="210">
        <f>IF(AX142&lt;Descrições!G22,"Não Alcançada",AV142)</f>
        <v>0</v>
      </c>
      <c r="Y142" s="143"/>
      <c r="Z142" s="143"/>
      <c r="AA142" s="28"/>
      <c r="AB142" s="65"/>
      <c r="AC142" s="27"/>
      <c r="AD142" s="5"/>
      <c r="AE142" s="43">
        <f t="shared" si="125"/>
        <v>0</v>
      </c>
      <c r="AF142" s="43"/>
      <c r="AG142" s="43">
        <f t="shared" si="126"/>
        <v>0</v>
      </c>
      <c r="AH142" s="43">
        <f t="shared" si="127"/>
        <v>0</v>
      </c>
      <c r="AI142" s="43">
        <f t="shared" si="128"/>
        <v>0</v>
      </c>
      <c r="AJ142" s="43">
        <f t="shared" si="129"/>
        <v>0</v>
      </c>
      <c r="AK142" s="43">
        <f t="shared" si="130"/>
        <v>0</v>
      </c>
      <c r="AL142" s="43">
        <f t="shared" si="131"/>
        <v>0</v>
      </c>
      <c r="AM142" s="57"/>
      <c r="AN142" s="43">
        <f t="shared" si="132"/>
        <v>0</v>
      </c>
      <c r="AO142" s="57"/>
      <c r="AP142" s="43">
        <f>IF(ISBLANK(Z142),0,VLOOKUP(Z142,Descrições!M1:N51,2,0))</f>
        <v>0</v>
      </c>
      <c r="AQ142" s="57"/>
      <c r="AR142" s="43">
        <f t="shared" si="133"/>
        <v>0</v>
      </c>
      <c r="AS142" s="57"/>
      <c r="AT142" s="43">
        <f t="shared" si="134"/>
        <v>0</v>
      </c>
      <c r="AU142" s="43"/>
      <c r="AV142" s="43">
        <f>MAX(M142:Q142)/R131</f>
        <v>0</v>
      </c>
      <c r="AW142" s="43"/>
      <c r="AX142" s="60">
        <f t="shared" si="135"/>
        <v>1</v>
      </c>
      <c r="AY142" s="57"/>
      <c r="AZ142" s="61">
        <f t="shared" si="136"/>
        <v>0</v>
      </c>
      <c r="BA142" s="57"/>
      <c r="BB142" s="61">
        <f t="shared" si="137"/>
        <v>0</v>
      </c>
      <c r="BC142" s="57"/>
      <c r="BD142" s="41">
        <f t="shared" si="138"/>
        <v>0</v>
      </c>
      <c r="BE142" s="57"/>
      <c r="BF142" s="57"/>
      <c r="BG142" s="57"/>
      <c r="BH142" s="57"/>
      <c r="BI142" s="57"/>
      <c r="BJ142" s="57"/>
      <c r="BK142" s="46"/>
      <c r="BL142" s="264" t="s">
        <v>147</v>
      </c>
      <c r="BM142" s="264"/>
      <c r="BN142" s="118" t="s">
        <v>142</v>
      </c>
      <c r="BO142" s="47"/>
      <c r="BP142" s="67"/>
      <c r="BQ142" s="71"/>
      <c r="BR142" s="78" t="s">
        <v>238</v>
      </c>
      <c r="BS142" s="213" t="str">
        <f>IF(ISBLANK(Planilha!D21),"-",Planilha!D21)</f>
        <v>Perna</v>
      </c>
      <c r="BT142" s="335" t="str">
        <f>IF(ISBLANK(Planilha!D61),"-",Planilha!D61)</f>
        <v>Ombro (Cla/Acr)</v>
      </c>
      <c r="BU142" s="336"/>
      <c r="BV142" s="213" t="str">
        <f>IF(ISBLANK(Planilha!D101),"-",Planilha!D101)</f>
        <v>Perna</v>
      </c>
      <c r="BW142" s="213" t="str">
        <f t="shared" si="144"/>
        <v>-</v>
      </c>
      <c r="BX142" s="213" t="str">
        <f>IF(ISBLANK(Planilha!D181),"-",Planilha!D181)</f>
        <v>-</v>
      </c>
      <c r="BY142" s="213" t="str">
        <f>IF(ISBLANK(Planilha!D221),"-",Planilha!D221)</f>
        <v>-</v>
      </c>
      <c r="BZ142" s="213" t="str">
        <f>IF(ISBLANK(Planilha!D261),"-",Planilha!D261)</f>
        <v>-</v>
      </c>
      <c r="CA142" s="47"/>
      <c r="CB142" s="6"/>
      <c r="CO142" s="53" t="str">
        <f t="shared" si="145"/>
        <v>1</v>
      </c>
      <c r="CP142" s="53" t="str">
        <f t="shared" si="146"/>
        <v>1</v>
      </c>
      <c r="CQ142" s="53" t="str">
        <f t="shared" si="147"/>
        <v>1</v>
      </c>
      <c r="CR142" s="53" t="str">
        <f t="shared" si="148"/>
        <v>0</v>
      </c>
      <c r="CS142" s="53" t="str">
        <f t="shared" si="149"/>
        <v>0</v>
      </c>
      <c r="CT142" s="53" t="str">
        <f t="shared" si="150"/>
        <v>0</v>
      </c>
      <c r="CU142" s="53" t="str">
        <f t="shared" si="151"/>
        <v>0</v>
      </c>
      <c r="CW142" s="167" t="str">
        <f t="shared" si="152"/>
        <v>1</v>
      </c>
      <c r="CX142" s="181" t="str">
        <f t="shared" si="153"/>
        <v>1</v>
      </c>
      <c r="CY142" s="181" t="str">
        <f t="shared" si="154"/>
        <v>1</v>
      </c>
      <c r="CZ142" s="181" t="str">
        <f t="shared" si="155"/>
        <v>0</v>
      </c>
      <c r="DA142" s="181" t="str">
        <f t="shared" si="156"/>
        <v>0</v>
      </c>
      <c r="DB142" s="181" t="str">
        <f t="shared" si="157"/>
        <v>0</v>
      </c>
      <c r="DC142" s="181" t="str">
        <f t="shared" si="158"/>
        <v>0</v>
      </c>
      <c r="DE142" s="175" t="str">
        <f t="shared" si="139"/>
        <v>0</v>
      </c>
      <c r="DF142" s="175" t="str">
        <f t="shared" si="140"/>
        <v>0</v>
      </c>
      <c r="DG142" s="175" t="str">
        <f t="shared" si="141"/>
        <v>0</v>
      </c>
      <c r="DH142" s="175" t="str">
        <f t="shared" si="142"/>
        <v>0</v>
      </c>
      <c r="DI142" s="175" t="str">
        <f t="shared" si="143"/>
        <v>0</v>
      </c>
      <c r="DK142">
        <f t="shared" si="159"/>
        <v>0</v>
      </c>
    </row>
    <row r="143" spans="1:118" x14ac:dyDescent="0.25">
      <c r="A143" s="65"/>
      <c r="B143" s="27"/>
      <c r="C143" s="29">
        <v>9</v>
      </c>
      <c r="D143" s="144"/>
      <c r="E143" s="283"/>
      <c r="F143" s="284"/>
      <c r="G143" s="139"/>
      <c r="H143" s="140"/>
      <c r="I143" s="140"/>
      <c r="J143" s="140"/>
      <c r="K143" s="140"/>
      <c r="L143" s="140"/>
      <c r="M143" s="209"/>
      <c r="N143" s="209"/>
      <c r="O143" s="209"/>
      <c r="P143" s="209"/>
      <c r="Q143" s="209"/>
      <c r="R143" s="141">
        <v>1</v>
      </c>
      <c r="S143" s="141"/>
      <c r="T143" s="141"/>
      <c r="U143" s="141"/>
      <c r="V143" s="141"/>
      <c r="W143" s="142">
        <f t="shared" si="124"/>
        <v>0</v>
      </c>
      <c r="X143" s="210">
        <f>IF(AX143&lt;Descrições!G22,"Não Alcançada",AV143)</f>
        <v>0</v>
      </c>
      <c r="Y143" s="143"/>
      <c r="Z143" s="143"/>
      <c r="AA143" s="28"/>
      <c r="AB143" s="65"/>
      <c r="AC143" s="27"/>
      <c r="AD143" s="5"/>
      <c r="AE143" s="43">
        <f t="shared" si="125"/>
        <v>0</v>
      </c>
      <c r="AF143" s="43"/>
      <c r="AG143" s="43">
        <f t="shared" si="126"/>
        <v>0</v>
      </c>
      <c r="AH143" s="43">
        <f t="shared" si="127"/>
        <v>0</v>
      </c>
      <c r="AI143" s="43">
        <f t="shared" si="128"/>
        <v>0</v>
      </c>
      <c r="AJ143" s="43">
        <f t="shared" si="129"/>
        <v>0</v>
      </c>
      <c r="AK143" s="43">
        <f t="shared" si="130"/>
        <v>0</v>
      </c>
      <c r="AL143" s="43">
        <f t="shared" si="131"/>
        <v>0</v>
      </c>
      <c r="AM143" s="57"/>
      <c r="AN143" s="43">
        <f t="shared" si="132"/>
        <v>0</v>
      </c>
      <c r="AO143" s="57"/>
      <c r="AP143" s="43">
        <f>IF(ISBLANK(Z143),0,VLOOKUP(Z143,Descrições!M1:N51,2,0))</f>
        <v>0</v>
      </c>
      <c r="AQ143" s="57"/>
      <c r="AR143" s="43">
        <f t="shared" si="133"/>
        <v>0</v>
      </c>
      <c r="AS143" s="57"/>
      <c r="AT143" s="43">
        <f t="shared" si="134"/>
        <v>0</v>
      </c>
      <c r="AU143" s="43"/>
      <c r="AV143" s="43">
        <f>MAX(M143:Q143)/R131</f>
        <v>0</v>
      </c>
      <c r="AW143" s="43"/>
      <c r="AX143" s="60">
        <f t="shared" si="135"/>
        <v>1</v>
      </c>
      <c r="AY143" s="57"/>
      <c r="AZ143" s="61">
        <f t="shared" si="136"/>
        <v>0</v>
      </c>
      <c r="BA143" s="57"/>
      <c r="BB143" s="61">
        <f t="shared" si="137"/>
        <v>0</v>
      </c>
      <c r="BC143" s="57"/>
      <c r="BD143" s="41">
        <f t="shared" si="138"/>
        <v>0</v>
      </c>
      <c r="BE143" s="57"/>
      <c r="BF143" s="57"/>
      <c r="BG143" s="57"/>
      <c r="BH143" s="57"/>
      <c r="BI143" s="57"/>
      <c r="BJ143" s="57"/>
      <c r="BK143" s="46"/>
      <c r="BL143" s="116" t="s">
        <v>148</v>
      </c>
      <c r="BM143" s="34">
        <f>CF129</f>
        <v>1</v>
      </c>
      <c r="BN143" s="132">
        <f>CF130</f>
        <v>0</v>
      </c>
      <c r="BO143" s="47"/>
      <c r="BP143" s="67"/>
      <c r="BQ143" s="71"/>
      <c r="BR143" s="78" t="s">
        <v>238</v>
      </c>
      <c r="BS143" s="213" t="str">
        <f>IF(ISBLANK(Planilha!D22),"-",Planilha!D22)</f>
        <v>Perna</v>
      </c>
      <c r="BT143" s="335" t="str">
        <f>IF(ISBLANK(Planilha!D62),"-",Planilha!D62)</f>
        <v>Bíceps</v>
      </c>
      <c r="BU143" s="336"/>
      <c r="BV143" s="213" t="str">
        <f>IF(ISBLANK(Planilha!D102),"-",Planilha!D102)</f>
        <v>Abdominal</v>
      </c>
      <c r="BW143" s="213" t="str">
        <f t="shared" si="144"/>
        <v>-</v>
      </c>
      <c r="BX143" s="213" t="str">
        <f>IF(ISBLANK(Planilha!D182),"-",Planilha!D182)</f>
        <v>-</v>
      </c>
      <c r="BY143" s="213" t="str">
        <f>IF(ISBLANK(Planilha!D222),"-",Planilha!D222)</f>
        <v>-</v>
      </c>
      <c r="BZ143" s="213" t="str">
        <f>IF(ISBLANK(Planilha!D262),"-",Planilha!D262)</f>
        <v>-</v>
      </c>
      <c r="CA143" s="47"/>
      <c r="CB143" s="6"/>
      <c r="CO143" s="53" t="str">
        <f t="shared" si="145"/>
        <v>1</v>
      </c>
      <c r="CP143" s="53" t="str">
        <f t="shared" si="146"/>
        <v>1</v>
      </c>
      <c r="CQ143" s="53" t="str">
        <f t="shared" si="147"/>
        <v>1</v>
      </c>
      <c r="CR143" s="53" t="str">
        <f t="shared" si="148"/>
        <v>0</v>
      </c>
      <c r="CS143" s="53" t="str">
        <f t="shared" si="149"/>
        <v>0</v>
      </c>
      <c r="CT143" s="53" t="str">
        <f t="shared" si="150"/>
        <v>0</v>
      </c>
      <c r="CU143" s="53" t="str">
        <f t="shared" si="151"/>
        <v>0</v>
      </c>
      <c r="CW143" s="167" t="str">
        <f t="shared" si="152"/>
        <v>1</v>
      </c>
      <c r="CX143" s="181" t="str">
        <f t="shared" si="153"/>
        <v>1</v>
      </c>
      <c r="CY143" s="181" t="str">
        <f t="shared" si="154"/>
        <v>1</v>
      </c>
      <c r="CZ143" s="181" t="str">
        <f t="shared" si="155"/>
        <v>0</v>
      </c>
      <c r="DA143" s="181" t="str">
        <f t="shared" si="156"/>
        <v>0</v>
      </c>
      <c r="DB143" s="181" t="str">
        <f t="shared" si="157"/>
        <v>0</v>
      </c>
      <c r="DC143" s="181" t="str">
        <f t="shared" si="158"/>
        <v>0</v>
      </c>
      <c r="DE143" s="175" t="str">
        <f t="shared" si="139"/>
        <v>0</v>
      </c>
      <c r="DF143" s="175" t="str">
        <f t="shared" si="140"/>
        <v>0</v>
      </c>
      <c r="DG143" s="175" t="str">
        <f t="shared" si="141"/>
        <v>0</v>
      </c>
      <c r="DH143" s="175" t="str">
        <f t="shared" si="142"/>
        <v>0</v>
      </c>
      <c r="DI143" s="175" t="str">
        <f t="shared" si="143"/>
        <v>0</v>
      </c>
      <c r="DK143">
        <f t="shared" si="159"/>
        <v>0</v>
      </c>
    </row>
    <row r="144" spans="1:118" x14ac:dyDescent="0.25">
      <c r="A144" s="65"/>
      <c r="B144" s="27"/>
      <c r="C144" s="29">
        <v>10</v>
      </c>
      <c r="D144" s="144"/>
      <c r="E144" s="283"/>
      <c r="F144" s="284"/>
      <c r="G144" s="139"/>
      <c r="H144" s="140"/>
      <c r="I144" s="140"/>
      <c r="J144" s="140"/>
      <c r="K144" s="140"/>
      <c r="L144" s="140"/>
      <c r="M144" s="209"/>
      <c r="N144" s="209"/>
      <c r="O144" s="209"/>
      <c r="P144" s="209"/>
      <c r="Q144" s="209"/>
      <c r="R144" s="141">
        <v>1</v>
      </c>
      <c r="S144" s="141"/>
      <c r="T144" s="141"/>
      <c r="U144" s="141"/>
      <c r="V144" s="141"/>
      <c r="W144" s="142">
        <f t="shared" si="124"/>
        <v>0</v>
      </c>
      <c r="X144" s="210">
        <f>IF(AX144&lt;Descrições!G22,"Não Alcançada",AV144)</f>
        <v>0</v>
      </c>
      <c r="Y144" s="143"/>
      <c r="Z144" s="143"/>
      <c r="AA144" s="28"/>
      <c r="AB144" s="65"/>
      <c r="AC144" s="27"/>
      <c r="AD144" s="5"/>
      <c r="AE144" s="43">
        <f t="shared" si="125"/>
        <v>0</v>
      </c>
      <c r="AF144" s="43"/>
      <c r="AG144" s="43">
        <f t="shared" si="126"/>
        <v>0</v>
      </c>
      <c r="AH144" s="43">
        <f t="shared" si="127"/>
        <v>0</v>
      </c>
      <c r="AI144" s="43">
        <f t="shared" si="128"/>
        <v>0</v>
      </c>
      <c r="AJ144" s="43">
        <f t="shared" si="129"/>
        <v>0</v>
      </c>
      <c r="AK144" s="43">
        <f t="shared" si="130"/>
        <v>0</v>
      </c>
      <c r="AL144" s="43">
        <f t="shared" si="131"/>
        <v>0</v>
      </c>
      <c r="AM144" s="57"/>
      <c r="AN144" s="43">
        <f t="shared" si="132"/>
        <v>0</v>
      </c>
      <c r="AO144" s="57"/>
      <c r="AP144" s="43">
        <f>IF(ISBLANK(Z144),0,VLOOKUP(Z144,Descrições!M1:N51,2,0))</f>
        <v>0</v>
      </c>
      <c r="AQ144" s="57"/>
      <c r="AR144" s="43">
        <f t="shared" si="133"/>
        <v>0</v>
      </c>
      <c r="AS144" s="57"/>
      <c r="AT144" s="43">
        <f t="shared" si="134"/>
        <v>0</v>
      </c>
      <c r="AU144" s="43"/>
      <c r="AV144" s="43">
        <f>MAX(M144:Q144)/R131</f>
        <v>0</v>
      </c>
      <c r="AW144" s="43"/>
      <c r="AX144" s="60">
        <f t="shared" si="135"/>
        <v>1</v>
      </c>
      <c r="AY144" s="57"/>
      <c r="AZ144" s="61">
        <f t="shared" si="136"/>
        <v>0</v>
      </c>
      <c r="BA144" s="57"/>
      <c r="BB144" s="61">
        <f t="shared" si="137"/>
        <v>0</v>
      </c>
      <c r="BC144" s="57"/>
      <c r="BD144" s="41">
        <f t="shared" si="138"/>
        <v>0</v>
      </c>
      <c r="BE144" s="57"/>
      <c r="BF144" s="57"/>
      <c r="BG144" s="57"/>
      <c r="BH144" s="57"/>
      <c r="BI144" s="57"/>
      <c r="BJ144" s="57"/>
      <c r="BK144" s="46"/>
      <c r="BL144" s="256" t="s">
        <v>143</v>
      </c>
      <c r="BM144" s="256"/>
      <c r="BN144" s="37">
        <f>E147</f>
        <v>0</v>
      </c>
      <c r="BO144" s="47"/>
      <c r="BP144" s="67"/>
      <c r="BQ144" s="71"/>
      <c r="BR144" s="78" t="s">
        <v>238</v>
      </c>
      <c r="BS144" s="213" t="str">
        <f>IF(ISBLANK(Planilha!D23),"-",Planilha!D23)</f>
        <v>Abdominal</v>
      </c>
      <c r="BT144" s="335" t="str">
        <f>IF(ISBLANK(Planilha!D63),"-",Planilha!D63)</f>
        <v>Bíceps</v>
      </c>
      <c r="BU144" s="336"/>
      <c r="BV144" s="213" t="str">
        <f>IF(ISBLANK(Planilha!D103),"-",Planilha!D103)</f>
        <v>Abdominal</v>
      </c>
      <c r="BW144" s="213" t="str">
        <f t="shared" si="144"/>
        <v>-</v>
      </c>
      <c r="BX144" s="213" t="str">
        <f>IF(ISBLANK(Planilha!D183),"-",Planilha!D183)</f>
        <v>-</v>
      </c>
      <c r="BY144" s="213" t="str">
        <f>IF(ISBLANK(Planilha!D223),"-",Planilha!D223)</f>
        <v>-</v>
      </c>
      <c r="BZ144" s="213" t="str">
        <f>IF(ISBLANK(Planilha!D263),"-",Planilha!D263)</f>
        <v>-</v>
      </c>
      <c r="CA144" s="47"/>
      <c r="CB144" s="6"/>
      <c r="CO144" s="53" t="str">
        <f t="shared" si="145"/>
        <v>1</v>
      </c>
      <c r="CP144" s="53" t="str">
        <f t="shared" si="146"/>
        <v>1</v>
      </c>
      <c r="CQ144" s="53" t="str">
        <f t="shared" si="147"/>
        <v>1</v>
      </c>
      <c r="CR144" s="53" t="str">
        <f t="shared" si="148"/>
        <v>0</v>
      </c>
      <c r="CS144" s="53" t="str">
        <f t="shared" si="149"/>
        <v>0</v>
      </c>
      <c r="CT144" s="53" t="str">
        <f t="shared" si="150"/>
        <v>0</v>
      </c>
      <c r="CU144" s="53" t="str">
        <f t="shared" si="151"/>
        <v>0</v>
      </c>
      <c r="CW144" s="167" t="str">
        <f t="shared" si="152"/>
        <v>1</v>
      </c>
      <c r="CX144" s="181" t="str">
        <f t="shared" si="153"/>
        <v>1</v>
      </c>
      <c r="CY144" s="181" t="str">
        <f t="shared" si="154"/>
        <v>1</v>
      </c>
      <c r="CZ144" s="181" t="str">
        <f t="shared" si="155"/>
        <v>0</v>
      </c>
      <c r="DA144" s="181" t="str">
        <f t="shared" si="156"/>
        <v>0</v>
      </c>
      <c r="DB144" s="181" t="str">
        <f t="shared" si="157"/>
        <v>0</v>
      </c>
      <c r="DC144" s="181" t="str">
        <f t="shared" si="158"/>
        <v>0</v>
      </c>
      <c r="DE144" s="175" t="str">
        <f t="shared" si="139"/>
        <v>0</v>
      </c>
      <c r="DF144" s="175" t="str">
        <f t="shared" si="140"/>
        <v>0</v>
      </c>
      <c r="DG144" s="175" t="str">
        <f t="shared" si="141"/>
        <v>0</v>
      </c>
      <c r="DH144" s="175" t="str">
        <f t="shared" si="142"/>
        <v>0</v>
      </c>
      <c r="DI144" s="175" t="str">
        <f t="shared" si="143"/>
        <v>0</v>
      </c>
      <c r="DK144">
        <f t="shared" si="159"/>
        <v>0</v>
      </c>
    </row>
    <row r="145" spans="1:115" x14ac:dyDescent="0.25">
      <c r="A145" s="65"/>
      <c r="B145" s="27"/>
      <c r="C145" s="29">
        <v>11</v>
      </c>
      <c r="D145" s="144"/>
      <c r="E145" s="283"/>
      <c r="F145" s="284"/>
      <c r="G145" s="139"/>
      <c r="H145" s="140"/>
      <c r="I145" s="140"/>
      <c r="J145" s="140"/>
      <c r="K145" s="140"/>
      <c r="L145" s="140"/>
      <c r="M145" s="209"/>
      <c r="N145" s="209"/>
      <c r="O145" s="209"/>
      <c r="P145" s="209"/>
      <c r="Q145" s="209"/>
      <c r="R145" s="141">
        <v>1</v>
      </c>
      <c r="S145" s="141"/>
      <c r="T145" s="141"/>
      <c r="U145" s="141"/>
      <c r="V145" s="141"/>
      <c r="W145" s="142">
        <f t="shared" si="124"/>
        <v>0</v>
      </c>
      <c r="X145" s="210">
        <f>IF(AX145&lt;Descrições!G22,"Não Alcançada",AV145)</f>
        <v>0</v>
      </c>
      <c r="Y145" s="143"/>
      <c r="Z145" s="143"/>
      <c r="AA145" s="28"/>
      <c r="AB145" s="65"/>
      <c r="AC145" s="27"/>
      <c r="AD145" s="5"/>
      <c r="AE145" s="43">
        <f t="shared" si="125"/>
        <v>0</v>
      </c>
      <c r="AF145" s="43"/>
      <c r="AG145" s="43">
        <f t="shared" si="126"/>
        <v>0</v>
      </c>
      <c r="AH145" s="43">
        <f t="shared" si="127"/>
        <v>0</v>
      </c>
      <c r="AI145" s="43">
        <f t="shared" si="128"/>
        <v>0</v>
      </c>
      <c r="AJ145" s="43">
        <f t="shared" si="129"/>
        <v>0</v>
      </c>
      <c r="AK145" s="43">
        <f t="shared" si="130"/>
        <v>0</v>
      </c>
      <c r="AL145" s="43">
        <f t="shared" si="131"/>
        <v>0</v>
      </c>
      <c r="AM145" s="57"/>
      <c r="AN145" s="43">
        <f t="shared" si="132"/>
        <v>0</v>
      </c>
      <c r="AO145" s="57"/>
      <c r="AP145" s="43">
        <f>IF(ISBLANK(Z145),0,VLOOKUP(Z145,Descrições!M1:N51,2,0))</f>
        <v>0</v>
      </c>
      <c r="AQ145" s="57"/>
      <c r="AR145" s="43">
        <f t="shared" si="133"/>
        <v>0</v>
      </c>
      <c r="AS145" s="57"/>
      <c r="AT145" s="43">
        <f t="shared" si="134"/>
        <v>0</v>
      </c>
      <c r="AU145" s="43"/>
      <c r="AV145" s="43">
        <f>MAX(M145:Q145)/R131</f>
        <v>0</v>
      </c>
      <c r="AW145" s="43"/>
      <c r="AX145" s="60">
        <f t="shared" si="135"/>
        <v>1</v>
      </c>
      <c r="AY145" s="57"/>
      <c r="AZ145" s="61">
        <f t="shared" si="136"/>
        <v>0</v>
      </c>
      <c r="BA145" s="57"/>
      <c r="BB145" s="61">
        <f t="shared" si="137"/>
        <v>0</v>
      </c>
      <c r="BC145" s="57"/>
      <c r="BD145" s="41">
        <f t="shared" si="138"/>
        <v>0</v>
      </c>
      <c r="BE145" s="57"/>
      <c r="BF145" s="57"/>
      <c r="BG145" s="57"/>
      <c r="BH145" s="57"/>
      <c r="BI145" s="57"/>
      <c r="BJ145" s="57"/>
      <c r="BK145" s="46"/>
      <c r="BL145" s="256" t="s">
        <v>144</v>
      </c>
      <c r="BM145" s="256"/>
      <c r="BN145" s="37">
        <f>E148</f>
        <v>0</v>
      </c>
      <c r="BO145" s="47"/>
      <c r="BP145" s="67"/>
      <c r="BQ145" s="71"/>
      <c r="BR145" s="78" t="s">
        <v>238</v>
      </c>
      <c r="BS145" s="213" t="str">
        <f>IF(ISBLANK(Planilha!D24),"-",Planilha!D24)</f>
        <v>Abdominal</v>
      </c>
      <c r="BT145" s="335" t="str">
        <f>IF(ISBLANK(Planilha!D64),"-",Planilha!D64)</f>
        <v>-</v>
      </c>
      <c r="BU145" s="336"/>
      <c r="BV145" s="213" t="str">
        <f>IF(ISBLANK(Planilha!D104),"-",Planilha!D104)</f>
        <v>-</v>
      </c>
      <c r="BW145" s="213" t="str">
        <f t="shared" si="144"/>
        <v>-</v>
      </c>
      <c r="BX145" s="213" t="str">
        <f>IF(ISBLANK(Planilha!D184),"-",Planilha!D184)</f>
        <v>-</v>
      </c>
      <c r="BY145" s="213" t="str">
        <f>IF(ISBLANK(Planilha!D224),"-",Planilha!D224)</f>
        <v>-</v>
      </c>
      <c r="BZ145" s="213" t="str">
        <f>IF(ISBLANK(Planilha!D264),"-",Planilha!D264)</f>
        <v>-</v>
      </c>
      <c r="CA145" s="47"/>
      <c r="CB145" s="6"/>
      <c r="CO145" s="53" t="str">
        <f t="shared" si="145"/>
        <v>1</v>
      </c>
      <c r="CP145" s="53" t="str">
        <f t="shared" si="146"/>
        <v>0</v>
      </c>
      <c r="CQ145" s="53" t="str">
        <f t="shared" si="147"/>
        <v>0</v>
      </c>
      <c r="CR145" s="53" t="str">
        <f t="shared" si="148"/>
        <v>0</v>
      </c>
      <c r="CS145" s="53" t="str">
        <f t="shared" si="149"/>
        <v>0</v>
      </c>
      <c r="CT145" s="53" t="str">
        <f t="shared" si="150"/>
        <v>0</v>
      </c>
      <c r="CU145" s="53" t="str">
        <f t="shared" si="151"/>
        <v>0</v>
      </c>
      <c r="CW145" s="167" t="str">
        <f t="shared" si="152"/>
        <v>1</v>
      </c>
      <c r="CX145" s="181" t="str">
        <f t="shared" si="153"/>
        <v>0</v>
      </c>
      <c r="CY145" s="181" t="str">
        <f t="shared" si="154"/>
        <v>0</v>
      </c>
      <c r="CZ145" s="181" t="str">
        <f t="shared" si="155"/>
        <v>0</v>
      </c>
      <c r="DA145" s="181" t="str">
        <f t="shared" si="156"/>
        <v>0</v>
      </c>
      <c r="DB145" s="181" t="str">
        <f t="shared" si="157"/>
        <v>0</v>
      </c>
      <c r="DC145" s="181" t="str">
        <f t="shared" si="158"/>
        <v>0</v>
      </c>
      <c r="DE145" s="175" t="str">
        <f t="shared" si="139"/>
        <v>0</v>
      </c>
      <c r="DF145" s="175" t="str">
        <f t="shared" si="140"/>
        <v>0</v>
      </c>
      <c r="DG145" s="175" t="str">
        <f t="shared" si="141"/>
        <v>0</v>
      </c>
      <c r="DH145" s="175" t="str">
        <f t="shared" si="142"/>
        <v>0</v>
      </c>
      <c r="DI145" s="175" t="str">
        <f t="shared" si="143"/>
        <v>0</v>
      </c>
      <c r="DK145">
        <f t="shared" si="159"/>
        <v>0</v>
      </c>
    </row>
    <row r="146" spans="1:115" x14ac:dyDescent="0.25">
      <c r="A146" s="65"/>
      <c r="B146" s="27"/>
      <c r="C146" s="29">
        <v>12</v>
      </c>
      <c r="D146" s="144"/>
      <c r="E146" s="283"/>
      <c r="F146" s="284"/>
      <c r="G146" s="139"/>
      <c r="H146" s="140"/>
      <c r="I146" s="140"/>
      <c r="J146" s="140"/>
      <c r="K146" s="140"/>
      <c r="L146" s="140"/>
      <c r="M146" s="209"/>
      <c r="N146" s="209"/>
      <c r="O146" s="209"/>
      <c r="P146" s="209"/>
      <c r="Q146" s="209"/>
      <c r="R146" s="141">
        <v>1</v>
      </c>
      <c r="S146" s="141"/>
      <c r="T146" s="141"/>
      <c r="U146" s="141"/>
      <c r="V146" s="141"/>
      <c r="W146" s="142">
        <f t="shared" si="124"/>
        <v>0</v>
      </c>
      <c r="X146" s="210">
        <f>IF(AX146&lt;Descrições!G22,"Não Alcançada",AV146)</f>
        <v>0</v>
      </c>
      <c r="Y146" s="143"/>
      <c r="Z146" s="143"/>
      <c r="AA146" s="28"/>
      <c r="AB146" s="65"/>
      <c r="AC146" s="27"/>
      <c r="AD146" s="5"/>
      <c r="AE146" s="43">
        <f t="shared" si="125"/>
        <v>0</v>
      </c>
      <c r="AF146" s="43"/>
      <c r="AG146" s="43">
        <f t="shared" si="126"/>
        <v>0</v>
      </c>
      <c r="AH146" s="43">
        <f t="shared" si="127"/>
        <v>0</v>
      </c>
      <c r="AI146" s="43">
        <f t="shared" si="128"/>
        <v>0</v>
      </c>
      <c r="AJ146" s="43">
        <f t="shared" si="129"/>
        <v>0</v>
      </c>
      <c r="AK146" s="43">
        <f t="shared" si="130"/>
        <v>0</v>
      </c>
      <c r="AL146" s="43">
        <f t="shared" si="131"/>
        <v>0</v>
      </c>
      <c r="AM146" s="57"/>
      <c r="AN146" s="43">
        <f t="shared" si="132"/>
        <v>0</v>
      </c>
      <c r="AO146" s="57"/>
      <c r="AP146" s="43">
        <f>IF(ISBLANK(Z146),0,VLOOKUP(Z146,Descrições!M1:N51,2,0))</f>
        <v>0</v>
      </c>
      <c r="AQ146" s="57"/>
      <c r="AR146" s="43">
        <f t="shared" si="133"/>
        <v>0</v>
      </c>
      <c r="AS146" s="57"/>
      <c r="AT146" s="43">
        <f t="shared" si="134"/>
        <v>0</v>
      </c>
      <c r="AU146" s="43"/>
      <c r="AV146" s="43">
        <f>MAX(M146:Q146)/R131</f>
        <v>0</v>
      </c>
      <c r="AW146" s="43"/>
      <c r="AX146" s="60">
        <f t="shared" si="135"/>
        <v>1</v>
      </c>
      <c r="AY146" s="57"/>
      <c r="AZ146" s="61">
        <f t="shared" si="136"/>
        <v>0</v>
      </c>
      <c r="BA146" s="57"/>
      <c r="BB146" s="61">
        <f t="shared" si="137"/>
        <v>0</v>
      </c>
      <c r="BC146" s="57"/>
      <c r="BD146" s="41">
        <f t="shared" si="138"/>
        <v>0</v>
      </c>
      <c r="BE146" s="57"/>
      <c r="BF146" s="57"/>
      <c r="BG146" s="57"/>
      <c r="BH146" s="57"/>
      <c r="BI146" s="57"/>
      <c r="BJ146" s="57"/>
      <c r="BK146" s="46"/>
      <c r="BL146" s="256" t="s">
        <v>145</v>
      </c>
      <c r="BM146" s="256"/>
      <c r="BN146" s="37">
        <f>E149</f>
        <v>0</v>
      </c>
      <c r="BO146" s="47"/>
      <c r="BP146" s="67"/>
      <c r="BQ146" s="71"/>
      <c r="BR146" s="78" t="s">
        <v>238</v>
      </c>
      <c r="BS146" s="213" t="str">
        <f>IF(ISBLANK(Planilha!D25),"-",Planilha!D25)</f>
        <v>-</v>
      </c>
      <c r="BT146" s="335" t="str">
        <f>IF(ISBLANK(Planilha!D65),"-",Planilha!D65)</f>
        <v>-</v>
      </c>
      <c r="BU146" s="336"/>
      <c r="BV146" s="213" t="str">
        <f>IF(ISBLANK(Planilha!D105),"-",Planilha!D105)</f>
        <v>-</v>
      </c>
      <c r="BW146" s="213" t="str">
        <f t="shared" si="144"/>
        <v>-</v>
      </c>
      <c r="BX146" s="213" t="str">
        <f>IF(ISBLANK(Planilha!D185),"-",Planilha!D185)</f>
        <v>-</v>
      </c>
      <c r="BY146" s="213" t="str">
        <f>IF(ISBLANK(Planilha!D225),"-",Planilha!D225)</f>
        <v>-</v>
      </c>
      <c r="BZ146" s="213" t="str">
        <f>IF(ISBLANK(Planilha!D265),"-",Planilha!D265)</f>
        <v>-</v>
      </c>
      <c r="CA146" s="47"/>
      <c r="CB146" s="6"/>
      <c r="CO146" s="53" t="str">
        <f t="shared" si="145"/>
        <v>0</v>
      </c>
      <c r="CP146" s="53" t="str">
        <f t="shared" si="146"/>
        <v>0</v>
      </c>
      <c r="CQ146" s="53" t="str">
        <f t="shared" si="147"/>
        <v>0</v>
      </c>
      <c r="CR146" s="53" t="str">
        <f t="shared" si="148"/>
        <v>0</v>
      </c>
      <c r="CS146" s="53" t="str">
        <f t="shared" si="149"/>
        <v>0</v>
      </c>
      <c r="CT146" s="53" t="str">
        <f t="shared" si="150"/>
        <v>0</v>
      </c>
      <c r="CU146" s="53" t="str">
        <f t="shared" si="151"/>
        <v>0</v>
      </c>
      <c r="CW146" s="167" t="str">
        <f t="shared" si="152"/>
        <v>0</v>
      </c>
      <c r="CX146" s="181" t="str">
        <f t="shared" si="153"/>
        <v>0</v>
      </c>
      <c r="CY146" s="181" t="str">
        <f t="shared" si="154"/>
        <v>0</v>
      </c>
      <c r="CZ146" s="181" t="str">
        <f t="shared" si="155"/>
        <v>0</v>
      </c>
      <c r="DA146" s="181" t="str">
        <f t="shared" si="156"/>
        <v>0</v>
      </c>
      <c r="DB146" s="181" t="str">
        <f t="shared" si="157"/>
        <v>0</v>
      </c>
      <c r="DC146" s="181" t="str">
        <f t="shared" si="158"/>
        <v>0</v>
      </c>
      <c r="DE146" s="175" t="str">
        <f t="shared" si="139"/>
        <v>0</v>
      </c>
      <c r="DF146" s="175" t="str">
        <f t="shared" si="140"/>
        <v>0</v>
      </c>
      <c r="DG146" s="175" t="str">
        <f t="shared" si="141"/>
        <v>0</v>
      </c>
      <c r="DH146" s="175" t="str">
        <f t="shared" si="142"/>
        <v>0</v>
      </c>
      <c r="DI146" s="175" t="str">
        <f t="shared" si="143"/>
        <v>0</v>
      </c>
      <c r="DK146">
        <f t="shared" si="159"/>
        <v>0</v>
      </c>
    </row>
    <row r="147" spans="1:115" x14ac:dyDescent="0.25">
      <c r="A147" s="65"/>
      <c r="B147" s="27"/>
      <c r="C147" s="29" t="s">
        <v>108</v>
      </c>
      <c r="D147" s="144"/>
      <c r="E147" s="285"/>
      <c r="F147" s="286"/>
      <c r="G147" s="287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  <c r="X147" s="295"/>
      <c r="Y147" s="295"/>
      <c r="Z147" s="288"/>
      <c r="AA147" s="28"/>
      <c r="AB147" s="65"/>
      <c r="AC147" s="27"/>
      <c r="AD147" s="5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43">
        <f>SUM(AT135+AT136+AT137+AT138+AT139+AT140+AT141+AT142+AT143+AT144+AT145+AT146)</f>
        <v>6</v>
      </c>
      <c r="AU147" s="57"/>
      <c r="AV147" s="57"/>
      <c r="AW147" s="57"/>
      <c r="AX147" s="57"/>
      <c r="AY147" s="57"/>
      <c r="AZ147" s="57"/>
      <c r="BA147" s="57"/>
      <c r="BB147" s="57"/>
      <c r="BC147" s="57"/>
      <c r="BD147" s="42">
        <f>SUM(BD135:BD146)/60</f>
        <v>22.533333333333335</v>
      </c>
      <c r="BE147" s="57"/>
      <c r="BF147" s="57"/>
      <c r="BG147" s="57"/>
      <c r="BH147" s="57"/>
      <c r="BI147" s="57"/>
      <c r="BJ147" s="57"/>
      <c r="BK147" s="46"/>
      <c r="BL147" s="274" t="s">
        <v>152</v>
      </c>
      <c r="BM147" s="274"/>
      <c r="BN147" s="54">
        <f>BJ136/60</f>
        <v>0</v>
      </c>
      <c r="BO147" s="47"/>
      <c r="BP147" s="67"/>
      <c r="BQ147" s="71"/>
      <c r="BR147" s="78" t="s">
        <v>238</v>
      </c>
      <c r="BS147" s="213" t="str">
        <f>IF(ISBLANK(Planilha!D26),"-",Planilha!D26)</f>
        <v>-</v>
      </c>
      <c r="BT147" s="335" t="str">
        <f>IF(ISBLANK(Planilha!D66),"-",Planilha!D66)</f>
        <v>-</v>
      </c>
      <c r="BU147" s="336"/>
      <c r="BV147" s="213" t="str">
        <f>IF(ISBLANK(Planilha!D106),"-",Planilha!D106)</f>
        <v>-</v>
      </c>
      <c r="BW147" s="213" t="str">
        <f t="shared" si="144"/>
        <v>-</v>
      </c>
      <c r="BX147" s="213" t="str">
        <f>IF(ISBLANK(Planilha!D186),"-",Planilha!D186)</f>
        <v>-</v>
      </c>
      <c r="BY147" s="213" t="str">
        <f>IF(ISBLANK(Planilha!D226),"-",Planilha!D226)</f>
        <v>-</v>
      </c>
      <c r="BZ147" s="213" t="str">
        <f>IF(ISBLANK(Planilha!D266),"-",Planilha!D266)</f>
        <v>-</v>
      </c>
      <c r="CA147" s="47"/>
      <c r="CB147" s="6"/>
      <c r="CO147" s="53" t="str">
        <f t="shared" si="145"/>
        <v>0</v>
      </c>
      <c r="CP147" s="53" t="str">
        <f t="shared" si="146"/>
        <v>0</v>
      </c>
      <c r="CQ147" s="53" t="str">
        <f t="shared" si="147"/>
        <v>0</v>
      </c>
      <c r="CR147" s="53" t="str">
        <f t="shared" si="148"/>
        <v>0</v>
      </c>
      <c r="CS147" s="53" t="str">
        <f t="shared" si="149"/>
        <v>0</v>
      </c>
      <c r="CT147" s="53" t="str">
        <f t="shared" si="150"/>
        <v>0</v>
      </c>
      <c r="CU147" s="53" t="str">
        <f t="shared" si="151"/>
        <v>0</v>
      </c>
      <c r="CW147" s="167" t="str">
        <f t="shared" si="152"/>
        <v>0</v>
      </c>
      <c r="CX147" s="181" t="str">
        <f t="shared" si="153"/>
        <v>0</v>
      </c>
      <c r="CY147" s="181" t="str">
        <f t="shared" si="154"/>
        <v>0</v>
      </c>
      <c r="CZ147" s="181" t="str">
        <f t="shared" si="155"/>
        <v>0</v>
      </c>
      <c r="DA147" s="181" t="str">
        <f t="shared" si="156"/>
        <v>0</v>
      </c>
      <c r="DB147" s="181" t="str">
        <f t="shared" si="157"/>
        <v>0</v>
      </c>
      <c r="DC147" s="181" t="str">
        <f t="shared" si="158"/>
        <v>0</v>
      </c>
      <c r="DE147" s="175"/>
      <c r="DF147" s="175"/>
      <c r="DG147" s="175"/>
      <c r="DH147" s="175"/>
      <c r="DI147" s="175"/>
    </row>
    <row r="148" spans="1:115" x14ac:dyDescent="0.25">
      <c r="A148" s="65"/>
      <c r="B148" s="27"/>
      <c r="C148" s="29" t="s">
        <v>101</v>
      </c>
      <c r="D148" s="144"/>
      <c r="E148" s="287"/>
      <c r="F148" s="288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279"/>
      <c r="S148" s="279"/>
      <c r="T148" s="279"/>
      <c r="U148" s="279"/>
      <c r="V148" s="279"/>
      <c r="W148" s="279"/>
      <c r="X148" s="279"/>
      <c r="Y148" s="279"/>
      <c r="Z148" s="279"/>
      <c r="AA148" s="28"/>
      <c r="AB148" s="65"/>
      <c r="AC148" s="27"/>
      <c r="AD148" s="5"/>
      <c r="AE148" s="57"/>
      <c r="AF148" s="57"/>
      <c r="AG148" s="57"/>
      <c r="AH148" s="57"/>
      <c r="AI148" s="57"/>
      <c r="AJ148" s="57"/>
      <c r="AK148" s="57"/>
      <c r="AL148" s="57"/>
      <c r="AM148" s="57"/>
      <c r="AN148" s="43">
        <f t="shared" ref="AN148:AN159" si="160">H135+I135+J135+K135+L135</f>
        <v>22</v>
      </c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46"/>
      <c r="BL148" s="274" t="s">
        <v>151</v>
      </c>
      <c r="BM148" s="274"/>
      <c r="BN148" s="81">
        <f>CF128</f>
        <v>0</v>
      </c>
      <c r="BO148" s="47"/>
      <c r="BP148" s="67"/>
      <c r="BQ148" s="71"/>
      <c r="BR148" s="78" t="s">
        <v>479</v>
      </c>
      <c r="BS148" s="214" t="str">
        <f>IF(CO28=BM7,CO28,"Não Exato")</f>
        <v>Não Exato</v>
      </c>
      <c r="BT148" s="281" t="str">
        <f>IF(CP28=BM47,CP28,"Não Exato")</f>
        <v>Não Exato</v>
      </c>
      <c r="BU148" s="282"/>
      <c r="BV148" s="214">
        <f>IF(CQ28=BM87,CQ28,"Não Exato")</f>
        <v>9</v>
      </c>
      <c r="BW148" s="214" t="str">
        <f>IF(CR28=BM127,CR28,"Não Exato")</f>
        <v>Não Exato</v>
      </c>
      <c r="BX148" s="214" t="str">
        <f>IF(CS28=BM167,CS28,"Não Exato")</f>
        <v>Não Exato</v>
      </c>
      <c r="BY148" s="214" t="str">
        <f>IF(CT28=BM207,CT28,"Não Exato")</f>
        <v>Não Exato</v>
      </c>
      <c r="BZ148" s="214" t="str">
        <f>IF(CU28=BM247,CU28,"Não Exato")</f>
        <v>Não Exato</v>
      </c>
      <c r="CA148" s="47"/>
      <c r="CB148" s="6"/>
      <c r="CO148" s="52">
        <f t="shared" ref="CO148:CU148" si="161">SUM(CO136+CO137+CO138+CO139+CO140+CO141+CO142+CO143+CO144+CO145+CO146+CO147)</f>
        <v>10</v>
      </c>
      <c r="CP148" s="52">
        <f t="shared" si="161"/>
        <v>9</v>
      </c>
      <c r="CQ148" s="52">
        <f t="shared" si="161"/>
        <v>9</v>
      </c>
      <c r="CR148" s="52">
        <f t="shared" si="161"/>
        <v>6</v>
      </c>
      <c r="CS148" s="52">
        <f t="shared" si="161"/>
        <v>0</v>
      </c>
      <c r="CT148" s="52">
        <f t="shared" si="161"/>
        <v>0</v>
      </c>
      <c r="CU148" s="52">
        <f t="shared" si="161"/>
        <v>0</v>
      </c>
      <c r="DE148" s="175"/>
      <c r="DF148" s="175"/>
      <c r="DG148" s="175"/>
      <c r="DH148" s="175"/>
      <c r="DI148" s="175"/>
    </row>
    <row r="149" spans="1:115" x14ac:dyDescent="0.25">
      <c r="A149" s="65"/>
      <c r="B149" s="27"/>
      <c r="C149" s="29" t="s">
        <v>31</v>
      </c>
      <c r="D149" s="144"/>
      <c r="E149" s="287"/>
      <c r="F149" s="288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279"/>
      <c r="S149" s="279"/>
      <c r="T149" s="279"/>
      <c r="U149" s="279"/>
      <c r="V149" s="279"/>
      <c r="W149" s="279"/>
      <c r="X149" s="279"/>
      <c r="Y149" s="279"/>
      <c r="Z149" s="279"/>
      <c r="AA149" s="28"/>
      <c r="AB149" s="65"/>
      <c r="AC149" s="27"/>
      <c r="AD149" s="69"/>
      <c r="AE149" s="64"/>
      <c r="AF149" s="64"/>
      <c r="AG149" s="57"/>
      <c r="AH149" s="57"/>
      <c r="AI149" s="57"/>
      <c r="AJ149" s="57"/>
      <c r="AK149" s="57"/>
      <c r="AL149" s="57"/>
      <c r="AM149" s="57"/>
      <c r="AN149" s="43">
        <f t="shared" si="160"/>
        <v>18</v>
      </c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6"/>
      <c r="BL149" s="67"/>
      <c r="BM149" s="67"/>
      <c r="BN149" s="67"/>
      <c r="BO149" s="67"/>
      <c r="BP149" s="44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47"/>
      <c r="CB149" s="6"/>
      <c r="DE149" s="175"/>
      <c r="DF149" s="175"/>
      <c r="DG149" s="175"/>
      <c r="DH149" s="175"/>
      <c r="DI149" s="175"/>
    </row>
    <row r="150" spans="1:115" x14ac:dyDescent="0.25">
      <c r="A150" s="65"/>
      <c r="B150" s="27"/>
      <c r="C150" s="277" t="s">
        <v>102</v>
      </c>
      <c r="D150" s="277"/>
      <c r="E150" s="333" t="str">
        <f>IF(Planilha!E30=0," ",Planilha!E30)</f>
        <v xml:space="preserve"> </v>
      </c>
      <c r="F150" s="334"/>
      <c r="G150" s="272" t="s">
        <v>35</v>
      </c>
      <c r="H150" s="272"/>
      <c r="I150" s="272"/>
      <c r="J150" s="289"/>
      <c r="K150" s="289"/>
      <c r="L150" s="289"/>
      <c r="M150" s="289"/>
      <c r="N150" s="289"/>
      <c r="O150" s="289"/>
      <c r="P150" s="289"/>
      <c r="Q150" s="278" t="s">
        <v>372</v>
      </c>
      <c r="R150" s="278"/>
      <c r="S150" s="278"/>
      <c r="T150" s="278"/>
      <c r="U150" s="278"/>
      <c r="V150" s="278"/>
      <c r="W150" s="188" t="s">
        <v>581</v>
      </c>
      <c r="X150" s="277" t="s">
        <v>264</v>
      </c>
      <c r="Y150" s="277"/>
      <c r="Z150" s="88">
        <f>SUM(W135:W146)</f>
        <v>2690</v>
      </c>
      <c r="AA150" s="28"/>
      <c r="AB150" s="65"/>
      <c r="AC150" s="27"/>
      <c r="AD150" s="5"/>
      <c r="AE150" s="57"/>
      <c r="AF150" s="57"/>
      <c r="AG150" s="57"/>
      <c r="AH150" s="57"/>
      <c r="AI150" s="57"/>
      <c r="AJ150" s="57"/>
      <c r="AK150" s="57"/>
      <c r="AL150" s="57"/>
      <c r="AM150" s="57"/>
      <c r="AN150" s="43">
        <f t="shared" si="160"/>
        <v>22</v>
      </c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6"/>
      <c r="BL150" s="268" t="s">
        <v>102</v>
      </c>
      <c r="BM150" s="268"/>
      <c r="BN150" s="269" t="str">
        <f>IF(E150=0,"-",E150)</f>
        <v xml:space="preserve"> </v>
      </c>
      <c r="BO150" s="269"/>
      <c r="BP150" s="269"/>
      <c r="BQ150" s="269"/>
      <c r="BR150" s="76" t="s">
        <v>8</v>
      </c>
      <c r="BS150" s="270" t="str">
        <f>E133</f>
        <v>2015-01/01/D</v>
      </c>
      <c r="BT150" s="271"/>
      <c r="BU150" s="123">
        <f>F133</f>
        <v>2</v>
      </c>
      <c r="BV150" s="272" t="s">
        <v>242</v>
      </c>
      <c r="BW150" s="273"/>
      <c r="BX150" s="265"/>
      <c r="BY150" s="265"/>
      <c r="BZ150" s="80"/>
      <c r="CA150" s="47"/>
      <c r="CB150" s="6"/>
      <c r="DE150" s="175"/>
      <c r="DF150" s="175"/>
      <c r="DG150" s="175"/>
      <c r="DH150" s="175"/>
      <c r="DI150" s="175"/>
    </row>
    <row r="151" spans="1:115" x14ac:dyDescent="0.25">
      <c r="A151" s="65"/>
      <c r="B151" s="27"/>
      <c r="C151" s="277" t="s">
        <v>34</v>
      </c>
      <c r="D151" s="277"/>
      <c r="E151" s="333" t="str">
        <f>IF(Planilha!E31=0," ",Planilha!E31)</f>
        <v xml:space="preserve"> </v>
      </c>
      <c r="F151" s="334"/>
      <c r="G151" s="272"/>
      <c r="H151" s="272"/>
      <c r="I151" s="272"/>
      <c r="J151" s="289"/>
      <c r="K151" s="289"/>
      <c r="L151" s="289"/>
      <c r="M151" s="289"/>
      <c r="N151" s="289"/>
      <c r="O151" s="289"/>
      <c r="P151" s="289"/>
      <c r="Q151" s="278" t="s">
        <v>373</v>
      </c>
      <c r="R151" s="278"/>
      <c r="S151" s="278"/>
      <c r="T151" s="278"/>
      <c r="U151" s="278"/>
      <c r="V151" s="278"/>
      <c r="W151" s="188"/>
      <c r="X151" s="277" t="s">
        <v>265</v>
      </c>
      <c r="Y151" s="277"/>
      <c r="Z151" s="88">
        <f>BH135/60</f>
        <v>22.533333333333335</v>
      </c>
      <c r="AA151" s="28"/>
      <c r="AB151" s="65"/>
      <c r="AC151" s="27"/>
      <c r="AD151" s="5"/>
      <c r="AE151" s="57"/>
      <c r="AF151" s="57"/>
      <c r="AG151" s="57"/>
      <c r="AH151" s="57"/>
      <c r="AI151" s="57"/>
      <c r="AJ151" s="57"/>
      <c r="AK151" s="57"/>
      <c r="AL151" s="57"/>
      <c r="AM151" s="57"/>
      <c r="AN151" s="43">
        <f t="shared" si="160"/>
        <v>30</v>
      </c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268" t="s">
        <v>240</v>
      </c>
      <c r="BM151" s="268"/>
      <c r="BN151" s="269" t="str">
        <f>IF(E151=0,"-",E151)</f>
        <v xml:space="preserve"> </v>
      </c>
      <c r="BO151" s="269"/>
      <c r="BP151" s="269"/>
      <c r="BQ151" s="269"/>
      <c r="BR151" s="76" t="s">
        <v>241</v>
      </c>
      <c r="BS151" s="292" t="str">
        <f>IF(Z133=0,"-",Z133)</f>
        <v>20/08/07 - 20/09/07</v>
      </c>
      <c r="BT151" s="293"/>
      <c r="BU151" s="294"/>
      <c r="BV151" s="273"/>
      <c r="BW151" s="273"/>
      <c r="BX151" s="265"/>
      <c r="BY151" s="265"/>
      <c r="BZ151" s="80"/>
      <c r="CA151" s="6"/>
      <c r="CB151" s="6"/>
      <c r="DE151" s="175"/>
      <c r="DF151" s="175"/>
      <c r="DG151" s="175"/>
      <c r="DH151" s="175"/>
      <c r="DI151" s="175"/>
    </row>
    <row r="152" spans="1:115" x14ac:dyDescent="0.25">
      <c r="A152" s="65"/>
      <c r="B152" s="331" t="s">
        <v>585</v>
      </c>
      <c r="C152" s="332"/>
      <c r="D152" s="332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98" t="s">
        <v>333</v>
      </c>
      <c r="AA152" s="215" t="s">
        <v>586</v>
      </c>
      <c r="AB152" s="65"/>
      <c r="AC152" s="27"/>
      <c r="AD152" s="145" t="s">
        <v>585</v>
      </c>
      <c r="AE152" s="146"/>
      <c r="AF152" s="146"/>
      <c r="AG152" s="147"/>
      <c r="AH152" s="147"/>
      <c r="AI152" s="147"/>
      <c r="AJ152" s="147"/>
      <c r="AK152" s="147"/>
      <c r="AL152" s="147"/>
      <c r="AM152" s="147"/>
      <c r="AN152" s="148">
        <f t="shared" si="160"/>
        <v>29</v>
      </c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9"/>
      <c r="BM152" s="149"/>
      <c r="BN152" s="149"/>
      <c r="BO152" s="149"/>
      <c r="BP152" s="149"/>
      <c r="BQ152" s="149"/>
      <c r="BR152" s="149"/>
      <c r="BS152" s="149"/>
      <c r="BT152" s="149"/>
      <c r="BU152" s="149"/>
      <c r="BV152" s="149"/>
      <c r="BW152" s="149"/>
      <c r="BX152" s="149"/>
      <c r="BY152" s="149"/>
      <c r="BZ152" s="99" t="s">
        <v>333</v>
      </c>
      <c r="CA152" s="216" t="s">
        <v>587</v>
      </c>
      <c r="CB152" s="6"/>
      <c r="DE152" s="175"/>
      <c r="DF152" s="175"/>
      <c r="DG152" s="175"/>
      <c r="DH152" s="175"/>
      <c r="DI152" s="175"/>
    </row>
    <row r="153" spans="1:115" x14ac:dyDescent="0.25">
      <c r="A153" s="31"/>
      <c r="B153" s="31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2"/>
      <c r="AC153" s="73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74">
        <f t="shared" si="160"/>
        <v>22</v>
      </c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8"/>
      <c r="CB153" s="9"/>
      <c r="DE153" s="175"/>
      <c r="DF153" s="175"/>
      <c r="DG153" s="175"/>
      <c r="DH153" s="175"/>
      <c r="DI153" s="175"/>
    </row>
    <row r="154" spans="1:115" hidden="1" x14ac:dyDescent="0.25">
      <c r="A154" s="17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43">
        <f t="shared" si="160"/>
        <v>0</v>
      </c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20"/>
      <c r="BL154" s="20"/>
      <c r="BM154" s="20"/>
      <c r="BN154" s="20"/>
      <c r="BO154" s="20"/>
      <c r="BP154" s="20"/>
      <c r="DE154" s="175"/>
      <c r="DF154" s="175"/>
      <c r="DG154" s="175"/>
      <c r="DH154" s="175"/>
      <c r="DI154" s="175"/>
    </row>
    <row r="155" spans="1:115" hidden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43">
        <f t="shared" si="160"/>
        <v>0</v>
      </c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DE155" s="175"/>
      <c r="DF155" s="175"/>
      <c r="DG155" s="175"/>
      <c r="DH155" s="175"/>
      <c r="DI155" s="175"/>
    </row>
    <row r="156" spans="1:115" hidden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43">
        <f t="shared" si="160"/>
        <v>0</v>
      </c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DE156" s="175"/>
      <c r="DF156" s="175"/>
      <c r="DG156" s="175"/>
      <c r="DH156" s="175"/>
      <c r="DI156" s="175"/>
    </row>
    <row r="157" spans="1:115" hidden="1" x14ac:dyDescent="0.25">
      <c r="E157" s="115"/>
      <c r="F157" s="115"/>
      <c r="Y157" s="18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43">
        <f t="shared" si="160"/>
        <v>0</v>
      </c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DE157" s="175"/>
      <c r="DF157" s="175"/>
      <c r="DG157" s="175"/>
      <c r="DH157" s="175"/>
      <c r="DI157" s="175"/>
    </row>
    <row r="158" spans="1:115" hidden="1" x14ac:dyDescent="0.25"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43">
        <f t="shared" si="160"/>
        <v>0</v>
      </c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DE158" s="175"/>
      <c r="DF158" s="175"/>
      <c r="DG158" s="175"/>
      <c r="DH158" s="175"/>
      <c r="DI158" s="175"/>
    </row>
    <row r="159" spans="1:115" hidden="1" x14ac:dyDescent="0.25"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43">
        <f t="shared" si="160"/>
        <v>0</v>
      </c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DE159" s="175"/>
      <c r="DF159" s="175"/>
      <c r="DG159" s="175"/>
      <c r="DH159" s="175"/>
      <c r="DI159" s="175"/>
    </row>
    <row r="160" spans="1:115" hidden="1" x14ac:dyDescent="0.25">
      <c r="AG160" s="21"/>
      <c r="DE160" s="175"/>
      <c r="DF160" s="175"/>
      <c r="DG160" s="175"/>
      <c r="DH160" s="175"/>
      <c r="DI160" s="175"/>
    </row>
    <row r="161" spans="1:118" x14ac:dyDescent="0.2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27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8"/>
      <c r="CB161" s="6"/>
      <c r="DE161" s="175"/>
      <c r="DF161" s="175"/>
      <c r="DG161" s="175"/>
      <c r="DH161" s="175"/>
      <c r="DI161" s="175"/>
    </row>
    <row r="162" spans="1:118" x14ac:dyDescent="0.25">
      <c r="A162" s="65"/>
      <c r="B162" s="24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6"/>
      <c r="AB162" s="65"/>
      <c r="AC162" s="27"/>
      <c r="AD162" s="2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44"/>
      <c r="BL162" s="44"/>
      <c r="BM162" s="44"/>
      <c r="BN162" s="44"/>
      <c r="BO162" s="45"/>
      <c r="BP162" s="67"/>
      <c r="BQ162" s="70"/>
      <c r="BR162" s="44"/>
      <c r="BS162" s="44"/>
      <c r="BT162" s="44"/>
      <c r="BU162" s="44"/>
      <c r="BV162" s="44"/>
      <c r="BW162" s="44"/>
      <c r="BX162" s="44"/>
      <c r="BY162" s="44"/>
      <c r="BZ162" s="44"/>
      <c r="CA162" s="45"/>
      <c r="CB162" s="6"/>
      <c r="CD162" s="124"/>
      <c r="CE162" s="125"/>
      <c r="CF162" s="125"/>
      <c r="CG162" s="126"/>
      <c r="CH162" s="193"/>
      <c r="CI162" s="124"/>
      <c r="CJ162" s="125"/>
      <c r="CK162" s="125"/>
      <c r="CL162" s="125"/>
      <c r="CM162" s="126"/>
      <c r="DE162" s="175"/>
      <c r="DF162" s="175"/>
      <c r="DG162" s="175"/>
      <c r="DH162" s="175"/>
      <c r="DI162" s="175"/>
    </row>
    <row r="163" spans="1:118" ht="15.75" x14ac:dyDescent="0.25">
      <c r="A163" s="65"/>
      <c r="B163" s="27"/>
      <c r="C163" s="302" t="s">
        <v>10</v>
      </c>
      <c r="D163" s="303"/>
      <c r="E163" s="303"/>
      <c r="F163" s="303"/>
      <c r="G163" s="303"/>
      <c r="H163" s="303"/>
      <c r="I163" s="303"/>
      <c r="J163" s="303"/>
      <c r="K163" s="303"/>
      <c r="L163" s="303"/>
      <c r="M163" s="303"/>
      <c r="N163" s="303"/>
      <c r="O163" s="303"/>
      <c r="P163" s="303"/>
      <c r="Q163" s="303"/>
      <c r="R163" s="303"/>
      <c r="S163" s="303"/>
      <c r="T163" s="303"/>
      <c r="U163" s="303"/>
      <c r="V163" s="303"/>
      <c r="W163" s="303"/>
      <c r="X163" s="303"/>
      <c r="Y163" s="303"/>
      <c r="Z163" s="304"/>
      <c r="AA163" s="28"/>
      <c r="AB163" s="65"/>
      <c r="AC163" s="27"/>
      <c r="AD163" s="5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46"/>
      <c r="BL163" s="262" t="s">
        <v>371</v>
      </c>
      <c r="BM163" s="263"/>
      <c r="BN163" s="85" t="str">
        <f>Z170</f>
        <v>E</v>
      </c>
      <c r="BO163" s="47"/>
      <c r="BP163" s="67"/>
      <c r="BQ163" s="71"/>
      <c r="BR163" s="105"/>
      <c r="BS163" s="106"/>
      <c r="BT163" s="106"/>
      <c r="BU163" s="106"/>
      <c r="BV163" s="106"/>
      <c r="BW163" s="106"/>
      <c r="BX163" s="106"/>
      <c r="BY163" s="106"/>
      <c r="BZ163" s="107"/>
      <c r="CA163" s="47"/>
      <c r="CB163" s="6"/>
      <c r="CD163" s="127"/>
      <c r="CE163" s="264" t="s">
        <v>141</v>
      </c>
      <c r="CF163" s="264"/>
      <c r="CG163" s="128"/>
      <c r="CH163" s="193"/>
      <c r="CI163" s="127"/>
      <c r="CJ163" s="180" t="s">
        <v>454</v>
      </c>
      <c r="CK163" s="180" t="s">
        <v>456</v>
      </c>
      <c r="CL163" s="180" t="s">
        <v>455</v>
      </c>
      <c r="CM163" s="128"/>
      <c r="CN163" s="115">
        <f>CF164*60</f>
        <v>2400</v>
      </c>
      <c r="DE163" s="175"/>
      <c r="DF163" s="175"/>
      <c r="DG163" s="175"/>
      <c r="DH163" s="175"/>
      <c r="DI163" s="175"/>
    </row>
    <row r="164" spans="1:118" x14ac:dyDescent="0.25">
      <c r="A164" s="65"/>
      <c r="B164" s="27"/>
      <c r="C164" s="305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7"/>
      <c r="AA164" s="28"/>
      <c r="AB164" s="65"/>
      <c r="AC164" s="27"/>
      <c r="AD164" s="5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46"/>
      <c r="BL164" s="256" t="s">
        <v>153</v>
      </c>
      <c r="BM164" s="256"/>
      <c r="BN164" s="81">
        <f>CN165</f>
        <v>40</v>
      </c>
      <c r="BO164" s="47"/>
      <c r="BP164" s="67"/>
      <c r="BQ164" s="71"/>
      <c r="BR164" s="108"/>
      <c r="BS164" s="109"/>
      <c r="BT164" s="109"/>
      <c r="BU164" s="109"/>
      <c r="BV164" s="109"/>
      <c r="BW164" s="109"/>
      <c r="BX164" s="109"/>
      <c r="BY164" s="109"/>
      <c r="BZ164" s="110"/>
      <c r="CA164" s="47"/>
      <c r="CB164" s="6"/>
      <c r="CD164" s="127"/>
      <c r="CE164" s="33" t="s">
        <v>140</v>
      </c>
      <c r="CF164" s="187">
        <v>40</v>
      </c>
      <c r="CG164" s="128"/>
      <c r="CH164" s="193"/>
      <c r="CI164" s="127"/>
      <c r="CJ164" s="33" t="s">
        <v>452</v>
      </c>
      <c r="CK164" s="195">
        <f>DM175</f>
        <v>0</v>
      </c>
      <c r="CL164" s="199">
        <f>CK164/60</f>
        <v>0</v>
      </c>
      <c r="CM164" s="128"/>
      <c r="CN164" s="115">
        <f>CF168*60</f>
        <v>0</v>
      </c>
      <c r="DE164" s="175"/>
      <c r="DF164" s="175"/>
      <c r="DG164" s="175"/>
      <c r="DH164" s="175"/>
      <c r="DI164" s="175"/>
    </row>
    <row r="165" spans="1:118" x14ac:dyDescent="0.25">
      <c r="A165" s="65"/>
      <c r="B165" s="27"/>
      <c r="C165" s="305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7"/>
      <c r="AA165" s="28"/>
      <c r="AB165" s="65"/>
      <c r="AC165" s="27"/>
      <c r="AD165" s="5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46"/>
      <c r="BL165" s="114" t="s">
        <v>154</v>
      </c>
      <c r="BM165" s="81">
        <f>IF(ISNUMBER(BN180+BN187),SUM(BN180+BN187),"-")</f>
        <v>0</v>
      </c>
      <c r="BN165" s="54" t="str">
        <f>IF(BM165=BN164,"Exato","Não Exato")</f>
        <v>Não Exato</v>
      </c>
      <c r="BO165" s="47"/>
      <c r="BP165" s="67"/>
      <c r="BQ165" s="71"/>
      <c r="BR165" s="111"/>
      <c r="BS165" s="112"/>
      <c r="BT165" s="112"/>
      <c r="BU165" s="112"/>
      <c r="BV165" s="112"/>
      <c r="BW165" s="112"/>
      <c r="BX165" s="112"/>
      <c r="BY165" s="112"/>
      <c r="BZ165" s="113"/>
      <c r="CA165" s="47"/>
      <c r="CB165" s="6"/>
      <c r="CD165" s="127"/>
      <c r="CE165" s="33" t="s">
        <v>461</v>
      </c>
      <c r="CF165" s="79">
        <v>9</v>
      </c>
      <c r="CG165" s="128"/>
      <c r="CH165" s="193"/>
      <c r="CI165" s="127"/>
      <c r="CJ165" s="33" t="s">
        <v>453</v>
      </c>
      <c r="CK165" s="197">
        <f>CL165*60</f>
        <v>2400</v>
      </c>
      <c r="CL165" s="197">
        <f>CF164</f>
        <v>40</v>
      </c>
      <c r="CM165" s="128"/>
      <c r="CN165" s="133">
        <f>SUM(CF164+CF168)</f>
        <v>40</v>
      </c>
      <c r="DE165" s="175"/>
      <c r="DF165" s="175"/>
      <c r="DG165" s="175"/>
      <c r="DH165" s="175"/>
      <c r="DI165" s="175"/>
    </row>
    <row r="166" spans="1:118" x14ac:dyDescent="0.25">
      <c r="A166" s="65"/>
      <c r="B166" s="27"/>
      <c r="C166" s="308"/>
      <c r="D166" s="309"/>
      <c r="E166" s="309"/>
      <c r="F166" s="309"/>
      <c r="G166" s="309"/>
      <c r="H166" s="309"/>
      <c r="I166" s="309"/>
      <c r="J166" s="309"/>
      <c r="K166" s="309"/>
      <c r="L166" s="309"/>
      <c r="M166" s="309"/>
      <c r="N166" s="309"/>
      <c r="O166" s="309"/>
      <c r="P166" s="309"/>
      <c r="Q166" s="309"/>
      <c r="R166" s="309"/>
      <c r="S166" s="309"/>
      <c r="T166" s="309"/>
      <c r="U166" s="309"/>
      <c r="V166" s="309"/>
      <c r="W166" s="309"/>
      <c r="X166" s="309"/>
      <c r="Y166" s="309"/>
      <c r="Z166" s="310"/>
      <c r="AA166" s="28"/>
      <c r="AB166" s="65"/>
      <c r="AC166" s="27"/>
      <c r="AD166" s="5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46"/>
      <c r="BL166" s="264" t="s">
        <v>186</v>
      </c>
      <c r="BM166" s="264"/>
      <c r="BN166" s="118" t="s">
        <v>142</v>
      </c>
      <c r="BO166" s="47"/>
      <c r="BP166" s="67"/>
      <c r="BQ166" s="72"/>
      <c r="BR166" s="50"/>
      <c r="BS166" s="50"/>
      <c r="BT166" s="50"/>
      <c r="BU166" s="50"/>
      <c r="BV166" s="50"/>
      <c r="BW166" s="50"/>
      <c r="BX166" s="50"/>
      <c r="BY166" s="50"/>
      <c r="BZ166" s="50"/>
      <c r="CA166" s="51"/>
      <c r="CB166" s="6"/>
      <c r="CD166" s="127"/>
      <c r="CE166" s="33" t="s">
        <v>150</v>
      </c>
      <c r="CF166" s="186">
        <f>CN163/CF165</f>
        <v>266.66666666666669</v>
      </c>
      <c r="CG166" s="128"/>
      <c r="CH166" s="193"/>
      <c r="CI166" s="129"/>
      <c r="CJ166" s="130"/>
      <c r="CK166" s="130"/>
      <c r="CL166" s="130"/>
      <c r="CM166" s="131"/>
      <c r="DE166" s="175"/>
      <c r="DF166" s="175"/>
      <c r="DG166" s="175"/>
      <c r="DH166" s="175"/>
      <c r="DI166" s="175"/>
    </row>
    <row r="167" spans="1:118" x14ac:dyDescent="0.25">
      <c r="A167" s="65"/>
      <c r="B167" s="27"/>
      <c r="C167" s="311" t="s">
        <v>9</v>
      </c>
      <c r="D167" s="312"/>
      <c r="E167" s="312"/>
      <c r="F167" s="312"/>
      <c r="G167" s="312"/>
      <c r="H167" s="312"/>
      <c r="I167" s="312"/>
      <c r="J167" s="312"/>
      <c r="K167" s="312"/>
      <c r="L167" s="312"/>
      <c r="M167" s="312"/>
      <c r="N167" s="312"/>
      <c r="O167" s="312"/>
      <c r="P167" s="312"/>
      <c r="Q167" s="312"/>
      <c r="R167" s="312"/>
      <c r="S167" s="312"/>
      <c r="T167" s="312"/>
      <c r="U167" s="312"/>
      <c r="V167" s="312"/>
      <c r="W167" s="312"/>
      <c r="X167" s="312"/>
      <c r="Y167" s="312"/>
      <c r="Z167" s="313"/>
      <c r="AA167" s="28"/>
      <c r="AB167" s="65"/>
      <c r="AC167" s="27"/>
      <c r="AD167" s="38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46"/>
      <c r="BL167" s="33" t="s">
        <v>139</v>
      </c>
      <c r="BM167" s="34">
        <f>CF165</f>
        <v>9</v>
      </c>
      <c r="BN167" s="207">
        <f>CF166</f>
        <v>266.66666666666669</v>
      </c>
      <c r="BO167" s="4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"/>
      <c r="CD167" s="127"/>
      <c r="CE167" s="264" t="s">
        <v>146</v>
      </c>
      <c r="CF167" s="264"/>
      <c r="CG167" s="128"/>
      <c r="CH167" s="193"/>
      <c r="CI167" s="193"/>
      <c r="CJ167" s="193"/>
      <c r="CK167" s="193"/>
      <c r="CL167" s="193"/>
      <c r="CM167" s="193"/>
      <c r="CP167" s="134"/>
      <c r="DE167" s="175"/>
      <c r="DF167" s="175"/>
      <c r="DG167" s="175"/>
      <c r="DH167" s="175"/>
      <c r="DI167" s="175"/>
    </row>
    <row r="168" spans="1:118" x14ac:dyDescent="0.25">
      <c r="A168" s="65"/>
      <c r="B168" s="27"/>
      <c r="C168" s="314"/>
      <c r="D168" s="315"/>
      <c r="E168" s="315"/>
      <c r="F168" s="315"/>
      <c r="G168" s="315"/>
      <c r="H168" s="315"/>
      <c r="I168" s="315"/>
      <c r="J168" s="315"/>
      <c r="K168" s="315"/>
      <c r="L168" s="315"/>
      <c r="M168" s="315"/>
      <c r="N168" s="315"/>
      <c r="O168" s="315"/>
      <c r="P168" s="315"/>
      <c r="Q168" s="315"/>
      <c r="R168" s="315"/>
      <c r="S168" s="315"/>
      <c r="T168" s="315"/>
      <c r="U168" s="315"/>
      <c r="V168" s="315"/>
      <c r="W168" s="315"/>
      <c r="X168" s="315"/>
      <c r="Y168" s="315"/>
      <c r="Z168" s="316"/>
      <c r="AA168" s="28"/>
      <c r="AB168" s="65"/>
      <c r="AC168" s="27"/>
      <c r="AD168" s="5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46"/>
      <c r="BL168" s="256" t="s">
        <v>464</v>
      </c>
      <c r="BM168" s="256"/>
      <c r="BN168" s="35">
        <f t="shared" ref="BN168:BN179" si="162">BD175</f>
        <v>0</v>
      </c>
      <c r="BO168" s="47"/>
      <c r="BP168" s="67"/>
      <c r="BQ168" s="70"/>
      <c r="BR168" s="44"/>
      <c r="BS168" s="44"/>
      <c r="BT168" s="44"/>
      <c r="BU168" s="44"/>
      <c r="BV168" s="44"/>
      <c r="BW168" s="44"/>
      <c r="BX168" s="44"/>
      <c r="BY168" s="44"/>
      <c r="BZ168" s="44"/>
      <c r="CA168" s="45"/>
      <c r="CB168" s="6"/>
      <c r="CD168" s="127"/>
      <c r="CE168" s="33" t="s">
        <v>140</v>
      </c>
      <c r="CF168" s="187"/>
      <c r="CG168" s="128"/>
      <c r="CH168" s="193"/>
      <c r="CI168" s="193"/>
      <c r="CJ168" s="193"/>
      <c r="CK168" s="193"/>
      <c r="CL168" s="193"/>
      <c r="CM168" s="193"/>
      <c r="DE168" s="175"/>
      <c r="DF168" s="175"/>
      <c r="DG168" s="175"/>
      <c r="DH168" s="175"/>
      <c r="DI168" s="175"/>
    </row>
    <row r="169" spans="1:118" ht="15.75" x14ac:dyDescent="0.25">
      <c r="A169" s="65"/>
      <c r="B169" s="27"/>
      <c r="C169" s="317"/>
      <c r="D169" s="318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8"/>
      <c r="Z169" s="319"/>
      <c r="AA169" s="28"/>
      <c r="AB169" s="65"/>
      <c r="AC169" s="27"/>
      <c r="AD169" s="5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46"/>
      <c r="BL169" s="256" t="s">
        <v>465</v>
      </c>
      <c r="BM169" s="256"/>
      <c r="BN169" s="35">
        <f t="shared" si="162"/>
        <v>0</v>
      </c>
      <c r="BO169" s="47"/>
      <c r="BP169" s="67"/>
      <c r="BQ169" s="71"/>
      <c r="BR169" s="267" t="s">
        <v>239</v>
      </c>
      <c r="BS169" s="267"/>
      <c r="BT169" s="267"/>
      <c r="BU169" s="267"/>
      <c r="BV169" s="267"/>
      <c r="BW169" s="267"/>
      <c r="BX169" s="267"/>
      <c r="BY169" s="267"/>
      <c r="BZ169" s="267"/>
      <c r="CA169" s="47"/>
      <c r="CB169" s="6"/>
      <c r="CD169" s="127"/>
      <c r="CE169" s="33" t="s">
        <v>148</v>
      </c>
      <c r="CF169" s="79">
        <v>1</v>
      </c>
      <c r="CG169" s="128"/>
      <c r="CH169" s="193"/>
      <c r="CI169" s="193"/>
      <c r="CJ169" s="193"/>
      <c r="CK169" s="193"/>
      <c r="CL169" s="193"/>
      <c r="CM169" s="193"/>
      <c r="DE169" s="175"/>
      <c r="DF169" s="175"/>
      <c r="DG169" s="175"/>
      <c r="DH169" s="175"/>
      <c r="DI169" s="175"/>
    </row>
    <row r="170" spans="1:118" x14ac:dyDescent="0.25">
      <c r="A170" s="65"/>
      <c r="B170" s="27"/>
      <c r="C170" s="258" t="s">
        <v>267</v>
      </c>
      <c r="D170" s="326"/>
      <c r="E170" s="323" t="str">
        <f>IF(VLOOKUP(E171,Matrículas!D4:AK20,3,0)=0,"-",VLOOKUP(E171,Matrículas!D4:AK20,3,0))</f>
        <v>Juliana Malacarne</v>
      </c>
      <c r="F170" s="323"/>
      <c r="G170" s="120" t="s">
        <v>268</v>
      </c>
      <c r="H170" s="269" t="str">
        <f>IF(VLOOKUP(E171,Matrículas!D4:AK20,9,0)=0,"-",VLOOKUP(E171,Matrículas!D4:AK20,9,0))</f>
        <v>-</v>
      </c>
      <c r="I170" s="269"/>
      <c r="J170" s="269"/>
      <c r="K170" s="269"/>
      <c r="L170" s="269"/>
      <c r="M170" s="258" t="s">
        <v>263</v>
      </c>
      <c r="N170" s="258"/>
      <c r="O170" s="258"/>
      <c r="P170" s="258"/>
      <c r="Q170" s="258"/>
      <c r="R170" s="327" t="str">
        <f>VLOOKUP(E171,Matrículas!D4:AK20,14,0)</f>
        <v>1,57</v>
      </c>
      <c r="S170" s="327"/>
      <c r="T170" s="327"/>
      <c r="U170" s="327"/>
      <c r="V170" s="327"/>
      <c r="W170" s="119" t="s">
        <v>7</v>
      </c>
      <c r="X170" s="212" t="str">
        <f>X10</f>
        <v>Força Máxima</v>
      </c>
      <c r="Y170" s="120" t="s">
        <v>11</v>
      </c>
      <c r="Z170" s="136" t="str">
        <f>Descrições!A13</f>
        <v>E</v>
      </c>
      <c r="AA170" s="28"/>
      <c r="AB170" s="65"/>
      <c r="AC170" s="27"/>
      <c r="AD170" s="5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46"/>
      <c r="BL170" s="256" t="s">
        <v>466</v>
      </c>
      <c r="BM170" s="256"/>
      <c r="BN170" s="35">
        <f t="shared" si="162"/>
        <v>0</v>
      </c>
      <c r="BO170" s="47"/>
      <c r="BP170" s="67"/>
      <c r="BQ170" s="71"/>
      <c r="BR170" s="168" t="str">
        <f>H172</f>
        <v>1 X 1 X 1 X 1 X 1 X 1 X 1</v>
      </c>
      <c r="BS170" s="266" t="str">
        <f>IF(VLOOKUP(BR170,Descrições!B126:C135,2,0)=0,"-",VLOOKUP(BR170,Descrições!B126:C135,2,0))</f>
        <v>Alta intensidade, porem coerente com ótimas condições anabólicas.</v>
      </c>
      <c r="BT170" s="266"/>
      <c r="BU170" s="266"/>
      <c r="BV170" s="266"/>
      <c r="BW170" s="266"/>
      <c r="BX170" s="266"/>
      <c r="BY170" s="266"/>
      <c r="BZ170" s="266"/>
      <c r="CA170" s="47"/>
      <c r="CB170" s="6"/>
      <c r="CD170" s="127"/>
      <c r="CE170" s="33" t="s">
        <v>149</v>
      </c>
      <c r="CF170" s="186">
        <f>CN164/CF169</f>
        <v>0</v>
      </c>
      <c r="CG170" s="128"/>
      <c r="CH170" s="193"/>
      <c r="CI170" s="193"/>
      <c r="CJ170" s="193"/>
      <c r="CK170" s="193"/>
      <c r="CL170" s="193"/>
      <c r="CM170" s="193"/>
      <c r="DE170" s="175"/>
      <c r="DF170" s="175"/>
      <c r="DG170" s="175"/>
      <c r="DH170" s="175"/>
      <c r="DI170" s="175"/>
    </row>
    <row r="171" spans="1:118" x14ac:dyDescent="0.25">
      <c r="A171" s="65"/>
      <c r="B171" s="27"/>
      <c r="C171" s="258" t="s">
        <v>252</v>
      </c>
      <c r="D171" s="258"/>
      <c r="E171" s="333" t="str">
        <f>E11</f>
        <v>2015-01</v>
      </c>
      <c r="F171" s="334"/>
      <c r="G171" s="120" t="s">
        <v>269</v>
      </c>
      <c r="H171" s="269" t="str">
        <f>IF(VLOOKUP(E171,Matrículas!D4:AK20,16,0)=0,"-",VLOOKUP(E171,Matrículas!D4:AK20,16,0))</f>
        <v>-</v>
      </c>
      <c r="I171" s="269"/>
      <c r="J171" s="269"/>
      <c r="K171" s="269"/>
      <c r="L171" s="269"/>
      <c r="M171" s="258" t="s">
        <v>262</v>
      </c>
      <c r="N171" s="258"/>
      <c r="O171" s="258"/>
      <c r="P171" s="258"/>
      <c r="Q171" s="258"/>
      <c r="R171" s="269" t="str">
        <f>VLOOKUP(E171,Matrículas!D4:AK20,15,0)</f>
        <v>53</v>
      </c>
      <c r="S171" s="269"/>
      <c r="T171" s="269"/>
      <c r="U171" s="269"/>
      <c r="V171" s="269"/>
      <c r="W171" s="119" t="s">
        <v>1</v>
      </c>
      <c r="X171" s="212" t="str">
        <f>X11</f>
        <v>Misto</v>
      </c>
      <c r="Y171" s="120" t="s">
        <v>27</v>
      </c>
      <c r="Z171" s="121"/>
      <c r="AA171" s="28"/>
      <c r="AB171" s="65"/>
      <c r="AC171" s="27"/>
      <c r="AD171" s="5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46"/>
      <c r="BL171" s="256" t="s">
        <v>467</v>
      </c>
      <c r="BM171" s="256"/>
      <c r="BN171" s="35">
        <f t="shared" si="162"/>
        <v>0</v>
      </c>
      <c r="BO171" s="47"/>
      <c r="BP171" s="67"/>
      <c r="BQ171" s="71"/>
      <c r="BR171" s="77" t="s">
        <v>233</v>
      </c>
      <c r="BS171" s="77" t="s">
        <v>6</v>
      </c>
      <c r="BT171" s="296" t="s">
        <v>16</v>
      </c>
      <c r="BU171" s="297"/>
      <c r="BV171" s="77" t="s">
        <v>17</v>
      </c>
      <c r="BW171" s="77" t="s">
        <v>18</v>
      </c>
      <c r="BX171" s="77" t="s">
        <v>19</v>
      </c>
      <c r="BY171" s="77" t="s">
        <v>20</v>
      </c>
      <c r="BZ171" s="77" t="s">
        <v>21</v>
      </c>
      <c r="CA171" s="47"/>
      <c r="CB171" s="6"/>
      <c r="CD171" s="129"/>
      <c r="CE171" s="130"/>
      <c r="CF171" s="130"/>
      <c r="CG171" s="131"/>
      <c r="CH171" s="193"/>
      <c r="CI171" s="193"/>
      <c r="CJ171" s="193"/>
      <c r="CK171" s="193"/>
      <c r="CL171" s="193"/>
      <c r="CM171" s="193"/>
      <c r="DE171" s="175"/>
      <c r="DF171" s="175"/>
      <c r="DG171" s="175"/>
      <c r="DH171" s="175"/>
      <c r="DI171" s="175"/>
    </row>
    <row r="172" spans="1:118" x14ac:dyDescent="0.25">
      <c r="A172" s="65"/>
      <c r="B172" s="27"/>
      <c r="C172" s="258" t="s">
        <v>259</v>
      </c>
      <c r="D172" s="258"/>
      <c r="E172" s="152" t="str">
        <f>IF(VLOOKUP(E171,Matrículas!D4:AK20,11,0)=0,"-",VLOOKUP(E171,Matrículas!D4:AK20,11,0))</f>
        <v>2015-01/01</v>
      </c>
      <c r="F172" s="151">
        <f>IF(VLOOKUP(E171,Matrículas!D4:AK20,12,0)=0,"-",VLOOKUP(E171,Matrículas!D4:AK20,12,0))</f>
        <v>2</v>
      </c>
      <c r="G172" s="119" t="s">
        <v>232</v>
      </c>
      <c r="H172" s="280" t="str">
        <f>H12</f>
        <v>1 X 1 X 1 X 1 X 1 X 1 X 1</v>
      </c>
      <c r="I172" s="280"/>
      <c r="J172" s="280"/>
      <c r="K172" s="280"/>
      <c r="L172" s="280"/>
      <c r="M172" s="258" t="s">
        <v>110</v>
      </c>
      <c r="N172" s="258"/>
      <c r="O172" s="258"/>
      <c r="P172" s="258"/>
      <c r="Q172" s="258"/>
      <c r="R172" s="269" t="str">
        <f>IF(VLOOKUP(E171,Matrículas!D4:AK20,4,0)=0,"-",VLOOKUP(E171,Matrículas!D4:AK20,4,0))</f>
        <v>Feminino</v>
      </c>
      <c r="S172" s="269"/>
      <c r="T172" s="269"/>
      <c r="U172" s="269"/>
      <c r="V172" s="269"/>
      <c r="W172" s="119" t="s">
        <v>13</v>
      </c>
      <c r="X172" s="121"/>
      <c r="Y172" s="120" t="s">
        <v>28</v>
      </c>
      <c r="Z172" s="212" t="str">
        <f>Z12</f>
        <v>37°</v>
      </c>
      <c r="AA172" s="28"/>
      <c r="AB172" s="65"/>
      <c r="AC172" s="27"/>
      <c r="AD172" s="5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46"/>
      <c r="BL172" s="256" t="s">
        <v>468</v>
      </c>
      <c r="BM172" s="256"/>
      <c r="BN172" s="35">
        <f t="shared" si="162"/>
        <v>0</v>
      </c>
      <c r="BO172" s="47"/>
      <c r="BP172" s="67"/>
      <c r="BQ172" s="71"/>
      <c r="BR172" s="78" t="s">
        <v>234</v>
      </c>
      <c r="BS172" s="183" t="str">
        <f>IF(ISBLANK(BS12),"-",BS12)</f>
        <v>A</v>
      </c>
      <c r="BT172" s="337" t="str">
        <f>IF(ISBLANK(BT12),"-",BT12)</f>
        <v>Off</v>
      </c>
      <c r="BU172" s="338"/>
      <c r="BV172" s="183" t="str">
        <f>IF(ISBLANK(BV12),"-",BV12)</f>
        <v>B</v>
      </c>
      <c r="BW172" s="183" t="str">
        <f>IF(ISBLANK(BW12),"-",BW12)</f>
        <v>Off</v>
      </c>
      <c r="BX172" s="183" t="str">
        <f>IF(ISBLANK(BX12),"-",BX12)</f>
        <v>C</v>
      </c>
      <c r="BY172" s="183" t="str">
        <f>IF(ISBLANK(BY12),"-",BY12)</f>
        <v>Off</v>
      </c>
      <c r="BZ172" s="183" t="str">
        <f>IF(ISBLANK(BZ12),"-",BZ12)</f>
        <v>D</v>
      </c>
      <c r="CA172" s="47"/>
      <c r="CB172" s="6"/>
      <c r="DE172" s="175"/>
      <c r="DF172" s="175"/>
      <c r="DG172" s="175"/>
      <c r="DH172" s="175"/>
      <c r="DI172" s="175"/>
    </row>
    <row r="173" spans="1:118" x14ac:dyDescent="0.25">
      <c r="A173" s="65"/>
      <c r="B173" s="27"/>
      <c r="C173" s="320" t="s">
        <v>8</v>
      </c>
      <c r="D173" s="320"/>
      <c r="E173" s="89" t="str">
        <f>IF(VLOOKUP(E171,Matrículas!D4:AK20,29,0)=0,"-",VLOOKUP(E171,Matrículas!D4:AK20,29,0))</f>
        <v>2015-01/01/E</v>
      </c>
      <c r="F173" s="90">
        <f>IF(VLOOKUP(E171,Matrículas!D4:AK20,30,0)=0,"-",VLOOKUP(E171,Matrículas!D4:AK20,30,0))</f>
        <v>2</v>
      </c>
      <c r="G173" s="119" t="s">
        <v>113</v>
      </c>
      <c r="H173" s="280" t="str">
        <f>H13</f>
        <v>Intermediario</v>
      </c>
      <c r="I173" s="280"/>
      <c r="J173" s="280"/>
      <c r="K173" s="280"/>
      <c r="L173" s="280"/>
      <c r="M173" s="320" t="s">
        <v>14</v>
      </c>
      <c r="N173" s="320"/>
      <c r="O173" s="320"/>
      <c r="P173" s="320"/>
      <c r="Q173" s="320"/>
      <c r="R173" s="259">
        <f>(R171)/(R170^2)</f>
        <v>21.501886486267189</v>
      </c>
      <c r="S173" s="260"/>
      <c r="T173" s="328" t="str">
        <f>IF(R173&lt;Descrições!B117,Descrições!C117,IF(Planilha!R13&lt;Descrições!B118,Descrições!C118,IF(Planilha!R13&lt;Descrições!B119,Descrições!C119,IF(Planilha!R13&lt;Descrições!B120,Descrições!C120,IF(Planilha!R13&lt;Descrições!B121,Descrições!C121,IF(Planilha!R13&lt;Descrições!B122,Descrições!C122,IF(Planilha!R13&lt;Descrições!B123,Descrições!C123,IF(Planilha!R13&gt;Descrições!B124,Descrições!C124))))))))</f>
        <v>Saudável</v>
      </c>
      <c r="U173" s="329"/>
      <c r="V173" s="330"/>
      <c r="W173" s="119" t="s">
        <v>185</v>
      </c>
      <c r="X173" s="211" t="e">
        <f>(Z190-W191)*100/W191</f>
        <v>#DIV/0!</v>
      </c>
      <c r="Y173" s="120" t="s">
        <v>12</v>
      </c>
      <c r="Z173" s="171" t="str">
        <f>IF(Z13=0,"-",Z13)</f>
        <v>20/08/07 - 20/09/07</v>
      </c>
      <c r="AA173" s="28"/>
      <c r="AB173" s="65"/>
      <c r="AC173" s="27"/>
      <c r="AD173" s="5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46"/>
      <c r="BL173" s="256" t="s">
        <v>469</v>
      </c>
      <c r="BM173" s="256"/>
      <c r="BN173" s="35">
        <f t="shared" si="162"/>
        <v>0</v>
      </c>
      <c r="BO173" s="47"/>
      <c r="BP173" s="67"/>
      <c r="BQ173" s="71"/>
      <c r="BR173" s="78" t="s">
        <v>235</v>
      </c>
      <c r="BS173" s="183" t="str">
        <f t="shared" ref="BS173:BT175" si="163">IF(ISBLANK(BS13),"-",BS13)</f>
        <v>Off</v>
      </c>
      <c r="BT173" s="337" t="str">
        <f t="shared" si="163"/>
        <v>A</v>
      </c>
      <c r="BU173" s="338"/>
      <c r="BV173" s="183" t="str">
        <f t="shared" ref="BV173:BZ175" si="164">IF(ISBLANK(BV13),"-",BV13)</f>
        <v>Off</v>
      </c>
      <c r="BW173" s="183" t="str">
        <f t="shared" si="164"/>
        <v>B</v>
      </c>
      <c r="BX173" s="183" t="str">
        <f t="shared" si="164"/>
        <v>Off</v>
      </c>
      <c r="BY173" s="183" t="str">
        <f t="shared" si="164"/>
        <v>C</v>
      </c>
      <c r="BZ173" s="183" t="str">
        <f t="shared" si="164"/>
        <v>Off</v>
      </c>
      <c r="CA173" s="47"/>
      <c r="CB173" s="6"/>
      <c r="DE173" s="175"/>
      <c r="DF173" s="175"/>
      <c r="DG173" s="175"/>
      <c r="DH173" s="175"/>
      <c r="DI173" s="175"/>
    </row>
    <row r="174" spans="1:118" x14ac:dyDescent="0.25">
      <c r="A174" s="65"/>
      <c r="B174" s="27"/>
      <c r="C174" s="122" t="s">
        <v>15</v>
      </c>
      <c r="D174" s="122" t="s">
        <v>104</v>
      </c>
      <c r="E174" s="290" t="s">
        <v>105</v>
      </c>
      <c r="F174" s="291"/>
      <c r="G174" s="122" t="s">
        <v>2</v>
      </c>
      <c r="H174" s="277" t="s">
        <v>29</v>
      </c>
      <c r="I174" s="277"/>
      <c r="J174" s="277"/>
      <c r="K174" s="277"/>
      <c r="L174" s="277"/>
      <c r="M174" s="277" t="s">
        <v>3</v>
      </c>
      <c r="N174" s="277"/>
      <c r="O174" s="277"/>
      <c r="P174" s="277"/>
      <c r="Q174" s="277"/>
      <c r="R174" s="277" t="s">
        <v>103</v>
      </c>
      <c r="S174" s="277"/>
      <c r="T174" s="277"/>
      <c r="U174" s="277"/>
      <c r="V174" s="277"/>
      <c r="W174" s="122" t="s">
        <v>4</v>
      </c>
      <c r="X174" s="122" t="s">
        <v>109</v>
      </c>
      <c r="Y174" s="122" t="s">
        <v>30</v>
      </c>
      <c r="Z174" s="122" t="s">
        <v>5</v>
      </c>
      <c r="AA174" s="28"/>
      <c r="AB174" s="65"/>
      <c r="AC174" s="27"/>
      <c r="AD174" s="5"/>
      <c r="AE174" s="117" t="s">
        <v>130</v>
      </c>
      <c r="AF174" s="57"/>
      <c r="AG174" s="261" t="s">
        <v>128</v>
      </c>
      <c r="AH174" s="261"/>
      <c r="AI174" s="261"/>
      <c r="AJ174" s="261"/>
      <c r="AK174" s="261"/>
      <c r="AL174" s="117" t="s">
        <v>129</v>
      </c>
      <c r="AM174" s="117"/>
      <c r="AN174" s="117" t="s">
        <v>132</v>
      </c>
      <c r="AO174" s="57"/>
      <c r="AP174" s="117" t="s">
        <v>125</v>
      </c>
      <c r="AQ174" s="57"/>
      <c r="AR174" s="117" t="s">
        <v>133</v>
      </c>
      <c r="AS174" s="57"/>
      <c r="AT174" s="59" t="s">
        <v>131</v>
      </c>
      <c r="AU174" s="117"/>
      <c r="AV174" s="117" t="s">
        <v>126</v>
      </c>
      <c r="AW174" s="117"/>
      <c r="AX174" s="117" t="s">
        <v>127</v>
      </c>
      <c r="AY174" s="57"/>
      <c r="AZ174" s="117" t="s">
        <v>138</v>
      </c>
      <c r="BA174" s="57"/>
      <c r="BB174" s="117" t="s">
        <v>134</v>
      </c>
      <c r="BC174" s="57"/>
      <c r="BD174" s="117" t="s">
        <v>135</v>
      </c>
      <c r="BE174" s="57"/>
      <c r="BF174" s="117" t="s">
        <v>136</v>
      </c>
      <c r="BG174" s="57"/>
      <c r="BH174" s="117" t="s">
        <v>137</v>
      </c>
      <c r="BI174" s="117"/>
      <c r="BJ174" s="117"/>
      <c r="BK174" s="48"/>
      <c r="BL174" s="256" t="s">
        <v>470</v>
      </c>
      <c r="BM174" s="256"/>
      <c r="BN174" s="35">
        <f t="shared" si="162"/>
        <v>0</v>
      </c>
      <c r="BO174" s="47"/>
      <c r="BP174" s="67"/>
      <c r="BQ174" s="71"/>
      <c r="BR174" s="78" t="s">
        <v>236</v>
      </c>
      <c r="BS174" s="183" t="str">
        <f t="shared" si="163"/>
        <v>-</v>
      </c>
      <c r="BT174" s="337" t="str">
        <f t="shared" si="163"/>
        <v>-</v>
      </c>
      <c r="BU174" s="338"/>
      <c r="BV174" s="183" t="str">
        <f t="shared" si="164"/>
        <v>-</v>
      </c>
      <c r="BW174" s="183" t="str">
        <f t="shared" si="164"/>
        <v>-</v>
      </c>
      <c r="BX174" s="183" t="str">
        <f t="shared" si="164"/>
        <v>-</v>
      </c>
      <c r="BY174" s="183" t="str">
        <f t="shared" si="164"/>
        <v>-</v>
      </c>
      <c r="BZ174" s="183" t="str">
        <f t="shared" si="164"/>
        <v>-</v>
      </c>
      <c r="CA174" s="47"/>
      <c r="CB174" s="6"/>
      <c r="DE174" s="175"/>
      <c r="DF174" s="175"/>
      <c r="DG174" s="175"/>
      <c r="DH174" s="175"/>
      <c r="DI174" s="175"/>
    </row>
    <row r="175" spans="1:118" x14ac:dyDescent="0.25">
      <c r="A175" s="65"/>
      <c r="B175" s="27"/>
      <c r="C175" s="29">
        <v>1</v>
      </c>
      <c r="D175" s="144"/>
      <c r="E175" s="283"/>
      <c r="F175" s="284"/>
      <c r="G175" s="139"/>
      <c r="H175" s="140"/>
      <c r="I175" s="140"/>
      <c r="J175" s="140"/>
      <c r="K175" s="140"/>
      <c r="L175" s="140"/>
      <c r="M175" s="209"/>
      <c r="N175" s="209"/>
      <c r="O175" s="209"/>
      <c r="P175" s="209"/>
      <c r="Q175" s="209"/>
      <c r="R175" s="141">
        <v>1</v>
      </c>
      <c r="S175" s="141"/>
      <c r="T175" s="141"/>
      <c r="U175" s="141"/>
      <c r="V175" s="141"/>
      <c r="W175" s="142">
        <f t="shared" ref="W175:W186" si="165">IF(G175="SIM",AE175*2,AE175)</f>
        <v>0</v>
      </c>
      <c r="X175" s="210">
        <f>IF(AX175&lt;Descrições!G22,"Não Alcançada",AV175)</f>
        <v>0</v>
      </c>
      <c r="Y175" s="143"/>
      <c r="Z175" s="143"/>
      <c r="AA175" s="28"/>
      <c r="AB175" s="65"/>
      <c r="AC175" s="27"/>
      <c r="AD175" s="5"/>
      <c r="AE175" s="43">
        <f t="shared" ref="AE175:AE186" si="166">H175*M175+I175*N175+J175*O175+K175*P175+L175*Q175</f>
        <v>0</v>
      </c>
      <c r="AF175" s="43"/>
      <c r="AG175" s="43">
        <f t="shared" ref="AG175:AG186" si="167">IF(ISNUMBER(H175),"1",0)</f>
        <v>0</v>
      </c>
      <c r="AH175" s="43">
        <f t="shared" ref="AH175:AH186" si="168">IF(ISNUMBER(I175),"1",0)</f>
        <v>0</v>
      </c>
      <c r="AI175" s="43">
        <f t="shared" ref="AI175:AI186" si="169">IF(ISNUMBER(J175),"1",0)</f>
        <v>0</v>
      </c>
      <c r="AJ175" s="43">
        <f t="shared" ref="AJ175:AJ186" si="170">IF(ISNUMBER(K175),"1",0)</f>
        <v>0</v>
      </c>
      <c r="AK175" s="43">
        <f t="shared" ref="AK175:AK186" si="171">IF(ISNUMBER(L175),"1",0)</f>
        <v>0</v>
      </c>
      <c r="AL175" s="43">
        <f t="shared" ref="AL175:AL186" si="172">AG175+AH175+AI175+AJ175+AK175</f>
        <v>0</v>
      </c>
      <c r="AM175" s="57"/>
      <c r="AN175" s="43">
        <f t="shared" ref="AN175:AN186" si="173">AN188</f>
        <v>0</v>
      </c>
      <c r="AO175" s="57"/>
      <c r="AP175" s="43">
        <f>IF(ISBLANK(Z175),0,VLOOKUP(Z175,Descrições!M1:N51,2,0))</f>
        <v>0</v>
      </c>
      <c r="AQ175" s="57"/>
      <c r="AR175" s="43">
        <f t="shared" ref="AR175:AR186" si="174">Y175</f>
        <v>0</v>
      </c>
      <c r="AS175" s="57"/>
      <c r="AT175" s="43">
        <f t="shared" ref="AT175:AT186" si="175">IF(ISTEXT(E175),"1",0)</f>
        <v>0</v>
      </c>
      <c r="AU175" s="43"/>
      <c r="AV175" s="43">
        <f>MAX(M175:Q175)/R171</f>
        <v>0</v>
      </c>
      <c r="AW175" s="43"/>
      <c r="AX175" s="60">
        <f t="shared" ref="AX175:AX186" si="176">MAX(R175:V175)</f>
        <v>1</v>
      </c>
      <c r="AY175" s="57"/>
      <c r="AZ175" s="61">
        <f t="shared" ref="AZ175:AZ186" si="177">IF(G175="SIM",(AN175*AP175)*2,AN175*AP175)</f>
        <v>0</v>
      </c>
      <c r="BA175" s="57"/>
      <c r="BB175" s="61">
        <f t="shared" ref="BB175:BB186" si="178">AL175*AR175</f>
        <v>0</v>
      </c>
      <c r="BC175" s="57"/>
      <c r="BD175" s="41">
        <f t="shared" ref="BD175:BD186" si="179">AZ175+BB175</f>
        <v>0</v>
      </c>
      <c r="BE175" s="57"/>
      <c r="BF175" s="61">
        <f>IF(ISTEXT(E187),"0",E187)</f>
        <v>0</v>
      </c>
      <c r="BG175" s="57"/>
      <c r="BH175" s="117">
        <f>BD175+BD176+BD177+BD178+BD179+BD180+BD181+BD182+BD183+BD184+BD185+BD186+BF178</f>
        <v>0</v>
      </c>
      <c r="BI175" s="117"/>
      <c r="BJ175" s="57">
        <f>SUM(BN168:BN179)</f>
        <v>0</v>
      </c>
      <c r="BK175" s="48"/>
      <c r="BL175" s="256" t="s">
        <v>471</v>
      </c>
      <c r="BM175" s="256"/>
      <c r="BN175" s="35">
        <f t="shared" si="162"/>
        <v>0</v>
      </c>
      <c r="BO175" s="47"/>
      <c r="BP175" s="67"/>
      <c r="BQ175" s="71"/>
      <c r="BR175" s="78" t="s">
        <v>11</v>
      </c>
      <c r="BS175" s="77" t="str">
        <f t="shared" si="163"/>
        <v>A</v>
      </c>
      <c r="BT175" s="296" t="str">
        <f t="shared" si="163"/>
        <v>B</v>
      </c>
      <c r="BU175" s="297"/>
      <c r="BV175" s="77" t="str">
        <f t="shared" si="164"/>
        <v>C</v>
      </c>
      <c r="BW175" s="77" t="str">
        <f t="shared" si="164"/>
        <v>D</v>
      </c>
      <c r="BX175" s="77" t="str">
        <f t="shared" si="164"/>
        <v>-</v>
      </c>
      <c r="BY175" s="77" t="str">
        <f t="shared" si="164"/>
        <v>-</v>
      </c>
      <c r="BZ175" s="77" t="str">
        <f t="shared" si="164"/>
        <v>-</v>
      </c>
      <c r="CA175" s="47"/>
      <c r="CB175" s="6"/>
      <c r="CO175" s="55" t="str">
        <f>BS175</f>
        <v>A</v>
      </c>
      <c r="CP175" s="55" t="str">
        <f>BT175</f>
        <v>B</v>
      </c>
      <c r="CQ175" s="55" t="str">
        <f>BV175</f>
        <v>C</v>
      </c>
      <c r="CR175" s="55" t="str">
        <f>BW175</f>
        <v>D</v>
      </c>
      <c r="CS175" s="55" t="str">
        <f>BX175</f>
        <v>-</v>
      </c>
      <c r="CT175" s="55" t="str">
        <f>BY175</f>
        <v>-</v>
      </c>
      <c r="CU175" s="55" t="str">
        <f>BZ175</f>
        <v>-</v>
      </c>
      <c r="DE175" s="175" t="str">
        <f t="shared" ref="DE175:DE186" si="180">IF(ISBLANK(H175),"0",(H175*AP175)+Y175)</f>
        <v>0</v>
      </c>
      <c r="DF175" s="175" t="str">
        <f t="shared" ref="DF175:DF186" si="181">IF(ISBLANK(I175),"0",(I175*AP175)+Y175)</f>
        <v>0</v>
      </c>
      <c r="DG175" s="175" t="str">
        <f t="shared" ref="DG175:DG186" si="182">IF(ISBLANK(J175),"0",(J175*AP175)+Y175)</f>
        <v>0</v>
      </c>
      <c r="DH175" s="175" t="str">
        <f t="shared" ref="DH175:DH186" si="183">IF(ISBLANK(K175),"0",(K175*AP175)+Y175)</f>
        <v>0</v>
      </c>
      <c r="DI175" s="175" t="str">
        <f t="shared" ref="DI175:DI186" si="184">IF(ISBLANK(L175),"0",(L175*AP175)+Y175)</f>
        <v>0</v>
      </c>
      <c r="DK175">
        <f>DE175+DF175+DG175+DH175+DI175</f>
        <v>0</v>
      </c>
      <c r="DM175">
        <f>IF(SUM(DK175:DK186)=DN175,SUM(DK175:DK186),"Erro na Programação")</f>
        <v>0</v>
      </c>
      <c r="DN175" s="194">
        <f>BJ175</f>
        <v>0</v>
      </c>
    </row>
    <row r="176" spans="1:118" x14ac:dyDescent="0.25">
      <c r="A176" s="65"/>
      <c r="B176" s="27"/>
      <c r="C176" s="29">
        <v>2</v>
      </c>
      <c r="D176" s="144"/>
      <c r="E176" s="283"/>
      <c r="F176" s="284"/>
      <c r="G176" s="139"/>
      <c r="H176" s="140"/>
      <c r="I176" s="140"/>
      <c r="J176" s="140"/>
      <c r="K176" s="140"/>
      <c r="L176" s="140"/>
      <c r="M176" s="209"/>
      <c r="N176" s="209"/>
      <c r="O176" s="209"/>
      <c r="P176" s="209"/>
      <c r="Q176" s="209"/>
      <c r="R176" s="141">
        <v>1</v>
      </c>
      <c r="S176" s="141"/>
      <c r="T176" s="141"/>
      <c r="U176" s="141"/>
      <c r="V176" s="141"/>
      <c r="W176" s="142">
        <f t="shared" si="165"/>
        <v>0</v>
      </c>
      <c r="X176" s="210">
        <f>IF(AX176&lt;Descrições!G22,"Não Alcançada",AV176)</f>
        <v>0</v>
      </c>
      <c r="Y176" s="143"/>
      <c r="Z176" s="143"/>
      <c r="AA176" s="28"/>
      <c r="AB176" s="65"/>
      <c r="AC176" s="27"/>
      <c r="AD176" s="5"/>
      <c r="AE176" s="43">
        <f t="shared" si="166"/>
        <v>0</v>
      </c>
      <c r="AF176" s="43"/>
      <c r="AG176" s="43">
        <f t="shared" si="167"/>
        <v>0</v>
      </c>
      <c r="AH176" s="43">
        <f t="shared" si="168"/>
        <v>0</v>
      </c>
      <c r="AI176" s="43">
        <f t="shared" si="169"/>
        <v>0</v>
      </c>
      <c r="AJ176" s="43">
        <f t="shared" si="170"/>
        <v>0</v>
      </c>
      <c r="AK176" s="43">
        <f t="shared" si="171"/>
        <v>0</v>
      </c>
      <c r="AL176" s="43">
        <f t="shared" si="172"/>
        <v>0</v>
      </c>
      <c r="AM176" s="57"/>
      <c r="AN176" s="43">
        <f t="shared" si="173"/>
        <v>0</v>
      </c>
      <c r="AO176" s="57"/>
      <c r="AP176" s="43">
        <f>IF(ISBLANK(Z176),0,VLOOKUP(Z176,Descrições!M1:N51,2,0))</f>
        <v>0</v>
      </c>
      <c r="AQ176" s="57"/>
      <c r="AR176" s="43">
        <f t="shared" si="174"/>
        <v>0</v>
      </c>
      <c r="AS176" s="57"/>
      <c r="AT176" s="43">
        <f t="shared" si="175"/>
        <v>0</v>
      </c>
      <c r="AU176" s="43"/>
      <c r="AV176" s="43">
        <f>MAX(M176:Q176)/R171</f>
        <v>0</v>
      </c>
      <c r="AW176" s="43"/>
      <c r="AX176" s="60">
        <f t="shared" si="176"/>
        <v>1</v>
      </c>
      <c r="AY176" s="57"/>
      <c r="AZ176" s="61">
        <f t="shared" si="177"/>
        <v>0</v>
      </c>
      <c r="BA176" s="57"/>
      <c r="BB176" s="61">
        <f t="shared" si="178"/>
        <v>0</v>
      </c>
      <c r="BC176" s="57"/>
      <c r="BD176" s="41">
        <f t="shared" si="179"/>
        <v>0</v>
      </c>
      <c r="BE176" s="57"/>
      <c r="BF176" s="61">
        <f>IF(ISTEXT(E188),"0",E188)</f>
        <v>0</v>
      </c>
      <c r="BG176" s="57"/>
      <c r="BH176" s="57"/>
      <c r="BI176" s="57"/>
      <c r="BJ176" s="57">
        <f>SUM(BN184:BN186)</f>
        <v>0</v>
      </c>
      <c r="BK176" s="46"/>
      <c r="BL176" s="256" t="s">
        <v>472</v>
      </c>
      <c r="BM176" s="256"/>
      <c r="BN176" s="35">
        <f t="shared" si="162"/>
        <v>0</v>
      </c>
      <c r="BO176" s="47"/>
      <c r="BP176" s="67"/>
      <c r="BQ176" s="71"/>
      <c r="BR176" s="78" t="s">
        <v>238</v>
      </c>
      <c r="BS176" s="213" t="str">
        <f>IF(ISBLANK(Planilha!D15),"-",Planilha!D15)</f>
        <v>Coxa (Ant)</v>
      </c>
      <c r="BT176" s="335" t="str">
        <f>IF(ISBLANK(Planilha!D55),"-",Planilha!D55)</f>
        <v>Peito</v>
      </c>
      <c r="BU176" s="336"/>
      <c r="BV176" s="213" t="str">
        <f>IF(ISBLANK(Planilha!D95),"-",Planilha!D95)</f>
        <v>Coxa (Ant)</v>
      </c>
      <c r="BW176" s="213" t="str">
        <f>IF(ISBLANK(Planilha!D135),"-",Planilha!D135)</f>
        <v>Costa</v>
      </c>
      <c r="BX176" s="213" t="str">
        <f t="shared" ref="BX176:BX187" si="185">IF(ISBLANK(D175),"-",D175)</f>
        <v>-</v>
      </c>
      <c r="BY176" s="213" t="str">
        <f>IF(ISBLANK(Planilha!D215),"-",Planilha!D215)</f>
        <v>-</v>
      </c>
      <c r="BZ176" s="213" t="str">
        <f>IF(ISBLANK(Planilha!D255),"-",Planilha!D255)</f>
        <v>-</v>
      </c>
      <c r="CA176" s="47"/>
      <c r="CB176" s="6"/>
      <c r="CO176" s="53" t="str">
        <f t="shared" ref="CO176:CO187" si="186">CW176</f>
        <v>1</v>
      </c>
      <c r="CP176" s="53" t="str">
        <f t="shared" ref="CP176:CP187" si="187">CX176</f>
        <v>1</v>
      </c>
      <c r="CQ176" s="53" t="str">
        <f t="shared" ref="CQ176:CQ187" si="188">CY176</f>
        <v>1</v>
      </c>
      <c r="CR176" s="53" t="str">
        <f t="shared" ref="CR176:CR187" si="189">CZ176</f>
        <v>1</v>
      </c>
      <c r="CS176" s="53" t="str">
        <f t="shared" ref="CS176:CS187" si="190">DA176</f>
        <v>0</v>
      </c>
      <c r="CT176" s="53" t="str">
        <f t="shared" ref="CT176:CT187" si="191">DB176</f>
        <v>0</v>
      </c>
      <c r="CU176" s="53" t="str">
        <f t="shared" ref="CU176:CU187" si="192">DC176</f>
        <v>0</v>
      </c>
      <c r="CW176" s="167" t="str">
        <f t="shared" ref="CW176:CW187" si="193">IF(BS176="-","0","1")</f>
        <v>1</v>
      </c>
      <c r="CX176" s="181" t="str">
        <f t="shared" ref="CX176:CX187" si="194">IF(BT176="-","0","1")</f>
        <v>1</v>
      </c>
      <c r="CY176" s="181" t="str">
        <f t="shared" ref="CY176:CY187" si="195">IF(BV176="-","0","1")</f>
        <v>1</v>
      </c>
      <c r="CZ176" s="181" t="str">
        <f t="shared" ref="CZ176:CZ187" si="196">IF(BW176="-","0","1")</f>
        <v>1</v>
      </c>
      <c r="DA176" s="181" t="str">
        <f t="shared" ref="DA176:DA188" si="197">IF(BX176="-","0","1")</f>
        <v>0</v>
      </c>
      <c r="DB176" s="181" t="str">
        <f t="shared" ref="DB176:DB187" si="198">IF(BY176="-","0","1")</f>
        <v>0</v>
      </c>
      <c r="DC176" s="181" t="str">
        <f t="shared" ref="DC176:DC187" si="199">IF(BZ176="-","0","1")</f>
        <v>0</v>
      </c>
      <c r="DE176" s="175" t="str">
        <f t="shared" si="180"/>
        <v>0</v>
      </c>
      <c r="DF176" s="175" t="str">
        <f t="shared" si="181"/>
        <v>0</v>
      </c>
      <c r="DG176" s="175" t="str">
        <f t="shared" si="182"/>
        <v>0</v>
      </c>
      <c r="DH176" s="175" t="str">
        <f t="shared" si="183"/>
        <v>0</v>
      </c>
      <c r="DI176" s="175" t="str">
        <f t="shared" si="184"/>
        <v>0</v>
      </c>
      <c r="DK176">
        <f t="shared" ref="DK176:DK186" si="200">DE176+DF176+DG176+DH176+DI176</f>
        <v>0</v>
      </c>
      <c r="DM176" s="184">
        <f>DM175/60</f>
        <v>0</v>
      </c>
    </row>
    <row r="177" spans="1:115" x14ac:dyDescent="0.25">
      <c r="A177" s="65"/>
      <c r="B177" s="27"/>
      <c r="C177" s="29">
        <v>3</v>
      </c>
      <c r="D177" s="144"/>
      <c r="E177" s="283"/>
      <c r="F177" s="284"/>
      <c r="G177" s="139"/>
      <c r="H177" s="140"/>
      <c r="I177" s="140"/>
      <c r="J177" s="140"/>
      <c r="K177" s="140"/>
      <c r="L177" s="140"/>
      <c r="M177" s="209"/>
      <c r="N177" s="209"/>
      <c r="O177" s="209"/>
      <c r="P177" s="209"/>
      <c r="Q177" s="209"/>
      <c r="R177" s="141">
        <v>1</v>
      </c>
      <c r="S177" s="141"/>
      <c r="T177" s="141"/>
      <c r="U177" s="141"/>
      <c r="V177" s="141"/>
      <c r="W177" s="142">
        <f t="shared" si="165"/>
        <v>0</v>
      </c>
      <c r="X177" s="210">
        <f>IF(AX177&lt;Descrições!G22,"Não Alcançada",AV177)</f>
        <v>0</v>
      </c>
      <c r="Y177" s="143"/>
      <c r="Z177" s="143"/>
      <c r="AA177" s="28"/>
      <c r="AB177" s="65"/>
      <c r="AC177" s="27"/>
      <c r="AD177" s="5"/>
      <c r="AE177" s="43">
        <f t="shared" si="166"/>
        <v>0</v>
      </c>
      <c r="AF177" s="43"/>
      <c r="AG177" s="43">
        <f t="shared" si="167"/>
        <v>0</v>
      </c>
      <c r="AH177" s="43">
        <f t="shared" si="168"/>
        <v>0</v>
      </c>
      <c r="AI177" s="43">
        <f t="shared" si="169"/>
        <v>0</v>
      </c>
      <c r="AJ177" s="43">
        <f t="shared" si="170"/>
        <v>0</v>
      </c>
      <c r="AK177" s="43">
        <f t="shared" si="171"/>
        <v>0</v>
      </c>
      <c r="AL177" s="43">
        <f t="shared" si="172"/>
        <v>0</v>
      </c>
      <c r="AM177" s="57"/>
      <c r="AN177" s="43">
        <f t="shared" si="173"/>
        <v>0</v>
      </c>
      <c r="AO177" s="57"/>
      <c r="AP177" s="43">
        <f>IF(ISBLANK(Z177),0,VLOOKUP(Z177,Descrições!M1:N51,2,0))</f>
        <v>0</v>
      </c>
      <c r="AQ177" s="57"/>
      <c r="AR177" s="43">
        <f t="shared" si="174"/>
        <v>0</v>
      </c>
      <c r="AS177" s="57"/>
      <c r="AT177" s="43">
        <f t="shared" si="175"/>
        <v>0</v>
      </c>
      <c r="AU177" s="43"/>
      <c r="AV177" s="43">
        <f>MAX(M177:Q177)/R171</f>
        <v>0</v>
      </c>
      <c r="AW177" s="43"/>
      <c r="AX177" s="60">
        <f t="shared" si="176"/>
        <v>1</v>
      </c>
      <c r="AY177" s="57"/>
      <c r="AZ177" s="61">
        <f t="shared" si="177"/>
        <v>0</v>
      </c>
      <c r="BA177" s="57"/>
      <c r="BB177" s="61">
        <f t="shared" si="178"/>
        <v>0</v>
      </c>
      <c r="BC177" s="57"/>
      <c r="BD177" s="41">
        <f t="shared" si="179"/>
        <v>0</v>
      </c>
      <c r="BE177" s="57"/>
      <c r="BF177" s="61">
        <f>IF(ISTEXT(E189),"0",E189)</f>
        <v>0</v>
      </c>
      <c r="BG177" s="57"/>
      <c r="BH177" s="57"/>
      <c r="BI177" s="57"/>
      <c r="BJ177" s="57"/>
      <c r="BK177" s="46"/>
      <c r="BL177" s="256" t="s">
        <v>473</v>
      </c>
      <c r="BM177" s="256"/>
      <c r="BN177" s="35">
        <f t="shared" si="162"/>
        <v>0</v>
      </c>
      <c r="BO177" s="47"/>
      <c r="BP177" s="67"/>
      <c r="BQ177" s="71"/>
      <c r="BR177" s="78" t="s">
        <v>238</v>
      </c>
      <c r="BS177" s="213" t="str">
        <f>IF(ISBLANK(Planilha!D16),"-",Planilha!D16)</f>
        <v>Coxa (Ant)</v>
      </c>
      <c r="BT177" s="335" t="str">
        <f>IF(ISBLANK(Planilha!D56),"-",Planilha!D56)</f>
        <v>Peito</v>
      </c>
      <c r="BU177" s="336"/>
      <c r="BV177" s="213" t="str">
        <f>IF(ISBLANK(Planilha!D96),"-",Planilha!D96)</f>
        <v>Coxa (Ant)</v>
      </c>
      <c r="BW177" s="213" t="str">
        <f>IF(ISBLANK(Planilha!D136),"-",Planilha!D136)</f>
        <v>Costa</v>
      </c>
      <c r="BX177" s="213" t="str">
        <f t="shared" si="185"/>
        <v>-</v>
      </c>
      <c r="BY177" s="213" t="str">
        <f>IF(ISBLANK(Planilha!D216),"-",Planilha!D216)</f>
        <v>-</v>
      </c>
      <c r="BZ177" s="213" t="str">
        <f>IF(ISBLANK(Planilha!D256),"-",Planilha!D256)</f>
        <v>-</v>
      </c>
      <c r="CA177" s="47"/>
      <c r="CB177" s="6"/>
      <c r="CO177" s="53" t="str">
        <f t="shared" si="186"/>
        <v>1</v>
      </c>
      <c r="CP177" s="53" t="str">
        <f t="shared" si="187"/>
        <v>1</v>
      </c>
      <c r="CQ177" s="53" t="str">
        <f t="shared" si="188"/>
        <v>1</v>
      </c>
      <c r="CR177" s="53" t="str">
        <f t="shared" si="189"/>
        <v>1</v>
      </c>
      <c r="CS177" s="53" t="str">
        <f t="shared" si="190"/>
        <v>0</v>
      </c>
      <c r="CT177" s="53" t="str">
        <f t="shared" si="191"/>
        <v>0</v>
      </c>
      <c r="CU177" s="53" t="str">
        <f t="shared" si="192"/>
        <v>0</v>
      </c>
      <c r="CW177" s="167" t="str">
        <f t="shared" si="193"/>
        <v>1</v>
      </c>
      <c r="CX177" s="181" t="str">
        <f t="shared" si="194"/>
        <v>1</v>
      </c>
      <c r="CY177" s="181" t="str">
        <f t="shared" si="195"/>
        <v>1</v>
      </c>
      <c r="CZ177" s="181" t="str">
        <f t="shared" si="196"/>
        <v>1</v>
      </c>
      <c r="DA177" s="181" t="str">
        <f t="shared" si="197"/>
        <v>0</v>
      </c>
      <c r="DB177" s="181" t="str">
        <f t="shared" si="198"/>
        <v>0</v>
      </c>
      <c r="DC177" s="181" t="str">
        <f t="shared" si="199"/>
        <v>0</v>
      </c>
      <c r="DE177" s="175" t="str">
        <f t="shared" si="180"/>
        <v>0</v>
      </c>
      <c r="DF177" s="175" t="str">
        <f t="shared" si="181"/>
        <v>0</v>
      </c>
      <c r="DG177" s="175" t="str">
        <f t="shared" si="182"/>
        <v>0</v>
      </c>
      <c r="DH177" s="175" t="str">
        <f t="shared" si="183"/>
        <v>0</v>
      </c>
      <c r="DI177" s="175" t="str">
        <f t="shared" si="184"/>
        <v>0</v>
      </c>
      <c r="DK177">
        <f t="shared" si="200"/>
        <v>0</v>
      </c>
    </row>
    <row r="178" spans="1:115" x14ac:dyDescent="0.25">
      <c r="A178" s="65"/>
      <c r="B178" s="27"/>
      <c r="C178" s="29">
        <v>4</v>
      </c>
      <c r="D178" s="144"/>
      <c r="E178" s="283"/>
      <c r="F178" s="284"/>
      <c r="G178" s="139"/>
      <c r="H178" s="140"/>
      <c r="I178" s="140"/>
      <c r="J178" s="140"/>
      <c r="K178" s="140"/>
      <c r="L178" s="140"/>
      <c r="M178" s="209"/>
      <c r="N178" s="209"/>
      <c r="O178" s="209"/>
      <c r="P178" s="209"/>
      <c r="Q178" s="209"/>
      <c r="R178" s="141">
        <v>1</v>
      </c>
      <c r="S178" s="141"/>
      <c r="T178" s="141"/>
      <c r="U178" s="141"/>
      <c r="V178" s="141"/>
      <c r="W178" s="142">
        <f t="shared" si="165"/>
        <v>0</v>
      </c>
      <c r="X178" s="210">
        <f>IF(AX178&lt;Descrições!G22,"Não Alcançada",AV178)</f>
        <v>0</v>
      </c>
      <c r="Y178" s="143"/>
      <c r="Z178" s="143"/>
      <c r="AA178" s="28"/>
      <c r="AB178" s="65"/>
      <c r="AC178" s="27"/>
      <c r="AD178" s="5"/>
      <c r="AE178" s="43">
        <f t="shared" si="166"/>
        <v>0</v>
      </c>
      <c r="AF178" s="43"/>
      <c r="AG178" s="43">
        <f t="shared" si="167"/>
        <v>0</v>
      </c>
      <c r="AH178" s="43">
        <f t="shared" si="168"/>
        <v>0</v>
      </c>
      <c r="AI178" s="43">
        <f t="shared" si="169"/>
        <v>0</v>
      </c>
      <c r="AJ178" s="43">
        <f t="shared" si="170"/>
        <v>0</v>
      </c>
      <c r="AK178" s="43">
        <f t="shared" si="171"/>
        <v>0</v>
      </c>
      <c r="AL178" s="43">
        <f t="shared" si="172"/>
        <v>0</v>
      </c>
      <c r="AM178" s="57"/>
      <c r="AN178" s="43">
        <f t="shared" si="173"/>
        <v>0</v>
      </c>
      <c r="AO178" s="57"/>
      <c r="AP178" s="43">
        <f>IF(ISBLANK(Z178),0,VLOOKUP(Z178,Descrições!M1:N51,2,0))</f>
        <v>0</v>
      </c>
      <c r="AQ178" s="57"/>
      <c r="AR178" s="43">
        <f t="shared" si="174"/>
        <v>0</v>
      </c>
      <c r="AS178" s="57"/>
      <c r="AT178" s="43">
        <f t="shared" si="175"/>
        <v>0</v>
      </c>
      <c r="AU178" s="43"/>
      <c r="AV178" s="43">
        <f>MAX(M178:Q178)/R171</f>
        <v>0</v>
      </c>
      <c r="AW178" s="43"/>
      <c r="AX178" s="60">
        <f t="shared" si="176"/>
        <v>1</v>
      </c>
      <c r="AY178" s="57"/>
      <c r="AZ178" s="61">
        <f t="shared" si="177"/>
        <v>0</v>
      </c>
      <c r="BA178" s="57"/>
      <c r="BB178" s="61">
        <f t="shared" si="178"/>
        <v>0</v>
      </c>
      <c r="BC178" s="57"/>
      <c r="BD178" s="41">
        <f t="shared" si="179"/>
        <v>0</v>
      </c>
      <c r="BE178" s="57"/>
      <c r="BF178" s="62">
        <f>BF175+BF176+BF177</f>
        <v>0</v>
      </c>
      <c r="BG178" s="57"/>
      <c r="BH178" s="57"/>
      <c r="BI178" s="57"/>
      <c r="BJ178" s="57"/>
      <c r="BK178" s="46"/>
      <c r="BL178" s="256" t="s">
        <v>474</v>
      </c>
      <c r="BM178" s="256"/>
      <c r="BN178" s="35">
        <f t="shared" si="162"/>
        <v>0</v>
      </c>
      <c r="BO178" s="47"/>
      <c r="BP178" s="67"/>
      <c r="BQ178" s="71"/>
      <c r="BR178" s="78" t="s">
        <v>238</v>
      </c>
      <c r="BS178" s="213" t="str">
        <f>IF(ISBLANK(Planilha!D17),"-",Planilha!D17)</f>
        <v>Coxa (Ant)</v>
      </c>
      <c r="BT178" s="335" t="str">
        <f>IF(ISBLANK(Planilha!D57),"-",Planilha!D57)</f>
        <v>Peito</v>
      </c>
      <c r="BU178" s="336"/>
      <c r="BV178" s="213" t="str">
        <f>IF(ISBLANK(Planilha!D97),"-",Planilha!D97)</f>
        <v>Coxa (Ant)</v>
      </c>
      <c r="BW178" s="213" t="str">
        <f>IF(ISBLANK(Planilha!D137),"-",Planilha!D137)</f>
        <v>Costa</v>
      </c>
      <c r="BX178" s="213" t="str">
        <f t="shared" si="185"/>
        <v>-</v>
      </c>
      <c r="BY178" s="213" t="str">
        <f>IF(ISBLANK(Planilha!D217),"-",Planilha!D217)</f>
        <v>-</v>
      </c>
      <c r="BZ178" s="213" t="str">
        <f>IF(ISBLANK(Planilha!D257),"-",Planilha!D257)</f>
        <v>-</v>
      </c>
      <c r="CA178" s="47"/>
      <c r="CB178" s="6"/>
      <c r="CO178" s="53" t="str">
        <f t="shared" si="186"/>
        <v>1</v>
      </c>
      <c r="CP178" s="53" t="str">
        <f t="shared" si="187"/>
        <v>1</v>
      </c>
      <c r="CQ178" s="53" t="str">
        <f t="shared" si="188"/>
        <v>1</v>
      </c>
      <c r="CR178" s="53" t="str">
        <f t="shared" si="189"/>
        <v>1</v>
      </c>
      <c r="CS178" s="53" t="str">
        <f t="shared" si="190"/>
        <v>0</v>
      </c>
      <c r="CT178" s="53" t="str">
        <f t="shared" si="191"/>
        <v>0</v>
      </c>
      <c r="CU178" s="53" t="str">
        <f t="shared" si="192"/>
        <v>0</v>
      </c>
      <c r="CW178" s="167" t="str">
        <f t="shared" si="193"/>
        <v>1</v>
      </c>
      <c r="CX178" s="181" t="str">
        <f t="shared" si="194"/>
        <v>1</v>
      </c>
      <c r="CY178" s="181" t="str">
        <f t="shared" si="195"/>
        <v>1</v>
      </c>
      <c r="CZ178" s="181" t="str">
        <f t="shared" si="196"/>
        <v>1</v>
      </c>
      <c r="DA178" s="181" t="str">
        <f t="shared" si="197"/>
        <v>0</v>
      </c>
      <c r="DB178" s="181" t="str">
        <f t="shared" si="198"/>
        <v>0</v>
      </c>
      <c r="DC178" s="181" t="str">
        <f t="shared" si="199"/>
        <v>0</v>
      </c>
      <c r="DE178" s="175" t="str">
        <f t="shared" si="180"/>
        <v>0</v>
      </c>
      <c r="DF178" s="175" t="str">
        <f t="shared" si="181"/>
        <v>0</v>
      </c>
      <c r="DG178" s="175" t="str">
        <f t="shared" si="182"/>
        <v>0</v>
      </c>
      <c r="DH178" s="175" t="str">
        <f t="shared" si="183"/>
        <v>0</v>
      </c>
      <c r="DI178" s="175" t="str">
        <f t="shared" si="184"/>
        <v>0</v>
      </c>
      <c r="DK178">
        <f t="shared" si="200"/>
        <v>0</v>
      </c>
    </row>
    <row r="179" spans="1:115" x14ac:dyDescent="0.25">
      <c r="A179" s="65"/>
      <c r="B179" s="27"/>
      <c r="C179" s="29">
        <v>5</v>
      </c>
      <c r="D179" s="144"/>
      <c r="E179" s="283"/>
      <c r="F179" s="284"/>
      <c r="G179" s="139"/>
      <c r="H179" s="140"/>
      <c r="I179" s="140"/>
      <c r="J179" s="140"/>
      <c r="K179" s="140"/>
      <c r="L179" s="140"/>
      <c r="M179" s="209"/>
      <c r="N179" s="209"/>
      <c r="O179" s="209"/>
      <c r="P179" s="209"/>
      <c r="Q179" s="209"/>
      <c r="R179" s="141">
        <v>1</v>
      </c>
      <c r="S179" s="141"/>
      <c r="T179" s="141"/>
      <c r="U179" s="141"/>
      <c r="V179" s="141"/>
      <c r="W179" s="142">
        <f t="shared" si="165"/>
        <v>0</v>
      </c>
      <c r="X179" s="210">
        <f>IF(AX179&lt;Descrições!G22,"Não Alcançada",AV179)</f>
        <v>0</v>
      </c>
      <c r="Y179" s="143"/>
      <c r="Z179" s="143"/>
      <c r="AA179" s="28"/>
      <c r="AB179" s="65"/>
      <c r="AC179" s="27"/>
      <c r="AD179" s="5"/>
      <c r="AE179" s="43">
        <f t="shared" si="166"/>
        <v>0</v>
      </c>
      <c r="AF179" s="43"/>
      <c r="AG179" s="43">
        <f t="shared" si="167"/>
        <v>0</v>
      </c>
      <c r="AH179" s="43">
        <f t="shared" si="168"/>
        <v>0</v>
      </c>
      <c r="AI179" s="43">
        <f t="shared" si="169"/>
        <v>0</v>
      </c>
      <c r="AJ179" s="43">
        <f t="shared" si="170"/>
        <v>0</v>
      </c>
      <c r="AK179" s="43">
        <f t="shared" si="171"/>
        <v>0</v>
      </c>
      <c r="AL179" s="43">
        <f t="shared" si="172"/>
        <v>0</v>
      </c>
      <c r="AM179" s="57"/>
      <c r="AN179" s="43">
        <f t="shared" si="173"/>
        <v>0</v>
      </c>
      <c r="AO179" s="57"/>
      <c r="AP179" s="43">
        <f>IF(ISBLANK(Z179),0,VLOOKUP(Z179,Descrições!M1:N51,2,0))</f>
        <v>0</v>
      </c>
      <c r="AQ179" s="57"/>
      <c r="AR179" s="43">
        <f t="shared" si="174"/>
        <v>0</v>
      </c>
      <c r="AS179" s="57"/>
      <c r="AT179" s="43">
        <f t="shared" si="175"/>
        <v>0</v>
      </c>
      <c r="AU179" s="43"/>
      <c r="AV179" s="43">
        <f>MAX(M179:Q179)/R171</f>
        <v>0</v>
      </c>
      <c r="AW179" s="43"/>
      <c r="AX179" s="60">
        <f t="shared" si="176"/>
        <v>1</v>
      </c>
      <c r="AY179" s="57"/>
      <c r="AZ179" s="61">
        <f t="shared" si="177"/>
        <v>0</v>
      </c>
      <c r="BA179" s="57"/>
      <c r="BB179" s="61">
        <f t="shared" si="178"/>
        <v>0</v>
      </c>
      <c r="BC179" s="57"/>
      <c r="BD179" s="41">
        <f t="shared" si="179"/>
        <v>0</v>
      </c>
      <c r="BE179" s="57"/>
      <c r="BF179" s="57"/>
      <c r="BG179" s="57"/>
      <c r="BH179" s="57"/>
      <c r="BI179" s="57"/>
      <c r="BJ179" s="57"/>
      <c r="BK179" s="46"/>
      <c r="BL179" s="256" t="s">
        <v>475</v>
      </c>
      <c r="BM179" s="256"/>
      <c r="BN179" s="35">
        <f t="shared" si="162"/>
        <v>0</v>
      </c>
      <c r="BO179" s="47"/>
      <c r="BP179" s="67"/>
      <c r="BQ179" s="71"/>
      <c r="BR179" s="78" t="s">
        <v>238</v>
      </c>
      <c r="BS179" s="213" t="str">
        <f>IF(ISBLANK(Planilha!D18),"-",Planilha!D18)</f>
        <v>Coxa (Pos)</v>
      </c>
      <c r="BT179" s="335" t="str">
        <f>IF(ISBLANK(Planilha!D58),"-",Planilha!D58)</f>
        <v>Peito</v>
      </c>
      <c r="BU179" s="336"/>
      <c r="BV179" s="213" t="str">
        <f>IF(ISBLANK(Planilha!D98),"-",Planilha!D98)</f>
        <v>Coxa (Pos)</v>
      </c>
      <c r="BW179" s="213" t="str">
        <f>IF(ISBLANK(Planilha!D138),"-",Planilha!D138)</f>
        <v>Costa</v>
      </c>
      <c r="BX179" s="213" t="str">
        <f t="shared" si="185"/>
        <v>-</v>
      </c>
      <c r="BY179" s="213" t="str">
        <f>IF(ISBLANK(Planilha!D218),"-",Planilha!D218)</f>
        <v>-</v>
      </c>
      <c r="BZ179" s="213" t="str">
        <f>IF(ISBLANK(Planilha!D258),"-",Planilha!D258)</f>
        <v>-</v>
      </c>
      <c r="CA179" s="47"/>
      <c r="CB179" s="6"/>
      <c r="CO179" s="53" t="str">
        <f t="shared" si="186"/>
        <v>1</v>
      </c>
      <c r="CP179" s="53" t="str">
        <f t="shared" si="187"/>
        <v>1</v>
      </c>
      <c r="CQ179" s="53" t="str">
        <f t="shared" si="188"/>
        <v>1</v>
      </c>
      <c r="CR179" s="53" t="str">
        <f t="shared" si="189"/>
        <v>1</v>
      </c>
      <c r="CS179" s="53" t="str">
        <f t="shared" si="190"/>
        <v>0</v>
      </c>
      <c r="CT179" s="53" t="str">
        <f t="shared" si="191"/>
        <v>0</v>
      </c>
      <c r="CU179" s="53" t="str">
        <f t="shared" si="192"/>
        <v>0</v>
      </c>
      <c r="CW179" s="167" t="str">
        <f t="shared" si="193"/>
        <v>1</v>
      </c>
      <c r="CX179" s="181" t="str">
        <f t="shared" si="194"/>
        <v>1</v>
      </c>
      <c r="CY179" s="181" t="str">
        <f t="shared" si="195"/>
        <v>1</v>
      </c>
      <c r="CZ179" s="181" t="str">
        <f t="shared" si="196"/>
        <v>1</v>
      </c>
      <c r="DA179" s="181" t="str">
        <f t="shared" si="197"/>
        <v>0</v>
      </c>
      <c r="DB179" s="181" t="str">
        <f t="shared" si="198"/>
        <v>0</v>
      </c>
      <c r="DC179" s="181" t="str">
        <f t="shared" si="199"/>
        <v>0</v>
      </c>
      <c r="DE179" s="175" t="str">
        <f t="shared" si="180"/>
        <v>0</v>
      </c>
      <c r="DF179" s="175" t="str">
        <f t="shared" si="181"/>
        <v>0</v>
      </c>
      <c r="DG179" s="175" t="str">
        <f t="shared" si="182"/>
        <v>0</v>
      </c>
      <c r="DH179" s="175" t="str">
        <f t="shared" si="183"/>
        <v>0</v>
      </c>
      <c r="DI179" s="175" t="str">
        <f t="shared" si="184"/>
        <v>0</v>
      </c>
      <c r="DK179">
        <f t="shared" si="200"/>
        <v>0</v>
      </c>
    </row>
    <row r="180" spans="1:115" x14ac:dyDescent="0.25">
      <c r="A180" s="65"/>
      <c r="B180" s="27"/>
      <c r="C180" s="29">
        <v>6</v>
      </c>
      <c r="D180" s="144"/>
      <c r="E180" s="283"/>
      <c r="F180" s="284"/>
      <c r="G180" s="139"/>
      <c r="H180" s="140"/>
      <c r="I180" s="140"/>
      <c r="J180" s="140"/>
      <c r="K180" s="140"/>
      <c r="L180" s="140"/>
      <c r="M180" s="209"/>
      <c r="N180" s="209"/>
      <c r="O180" s="209"/>
      <c r="P180" s="209"/>
      <c r="Q180" s="209"/>
      <c r="R180" s="141">
        <v>1</v>
      </c>
      <c r="S180" s="141"/>
      <c r="T180" s="141"/>
      <c r="U180" s="141"/>
      <c r="V180" s="141"/>
      <c r="W180" s="142">
        <f t="shared" si="165"/>
        <v>0</v>
      </c>
      <c r="X180" s="210">
        <f>IF(AX180&lt;Descrições!G22,"Não Alcançada",AV180)</f>
        <v>0</v>
      </c>
      <c r="Y180" s="143"/>
      <c r="Z180" s="143"/>
      <c r="AA180" s="28"/>
      <c r="AB180" s="65"/>
      <c r="AC180" s="27"/>
      <c r="AD180" s="5"/>
      <c r="AE180" s="43">
        <f t="shared" si="166"/>
        <v>0</v>
      </c>
      <c r="AF180" s="43"/>
      <c r="AG180" s="43">
        <f t="shared" si="167"/>
        <v>0</v>
      </c>
      <c r="AH180" s="43">
        <f t="shared" si="168"/>
        <v>0</v>
      </c>
      <c r="AI180" s="43">
        <f t="shared" si="169"/>
        <v>0</v>
      </c>
      <c r="AJ180" s="43">
        <f t="shared" si="170"/>
        <v>0</v>
      </c>
      <c r="AK180" s="43">
        <f t="shared" si="171"/>
        <v>0</v>
      </c>
      <c r="AL180" s="43">
        <f t="shared" si="172"/>
        <v>0</v>
      </c>
      <c r="AM180" s="57"/>
      <c r="AN180" s="43">
        <f t="shared" si="173"/>
        <v>0</v>
      </c>
      <c r="AO180" s="57"/>
      <c r="AP180" s="43">
        <f>IF(ISBLANK(Z180),0,VLOOKUP(Z180,Descrições!M1:N51,2,0))</f>
        <v>0</v>
      </c>
      <c r="AQ180" s="57"/>
      <c r="AR180" s="43">
        <f t="shared" si="174"/>
        <v>0</v>
      </c>
      <c r="AS180" s="57"/>
      <c r="AT180" s="43">
        <f t="shared" si="175"/>
        <v>0</v>
      </c>
      <c r="AU180" s="43"/>
      <c r="AV180" s="43">
        <f>MAX(M180:Q180)/R171</f>
        <v>0</v>
      </c>
      <c r="AW180" s="43"/>
      <c r="AX180" s="60">
        <f t="shared" si="176"/>
        <v>1</v>
      </c>
      <c r="AY180" s="57"/>
      <c r="AZ180" s="61">
        <f t="shared" si="177"/>
        <v>0</v>
      </c>
      <c r="BA180" s="57"/>
      <c r="BB180" s="61">
        <f t="shared" si="178"/>
        <v>0</v>
      </c>
      <c r="BC180" s="57"/>
      <c r="BD180" s="41">
        <f t="shared" si="179"/>
        <v>0</v>
      </c>
      <c r="BE180" s="57"/>
      <c r="BF180" s="57"/>
      <c r="BG180" s="57"/>
      <c r="BH180" s="63"/>
      <c r="BI180" s="63"/>
      <c r="BJ180" s="63"/>
      <c r="BK180" s="49"/>
      <c r="BL180" s="274" t="s">
        <v>152</v>
      </c>
      <c r="BM180" s="274"/>
      <c r="BN180" s="81">
        <f>BJ175/60</f>
        <v>0</v>
      </c>
      <c r="BO180" s="47"/>
      <c r="BP180" s="67"/>
      <c r="BQ180" s="71"/>
      <c r="BR180" s="78" t="s">
        <v>238</v>
      </c>
      <c r="BS180" s="213" t="str">
        <f>IF(ISBLANK(Planilha!D19),"-",Planilha!D19)</f>
        <v>Coxa (Pos)</v>
      </c>
      <c r="BT180" s="335" t="str">
        <f>IF(ISBLANK(Planilha!D59),"-",Planilha!D59)</f>
        <v>Ombro (Cla/Acr)</v>
      </c>
      <c r="BU180" s="336"/>
      <c r="BV180" s="213" t="str">
        <f>IF(ISBLANK(Planilha!D99),"-",Planilha!D99)</f>
        <v>Coxa (Pos)</v>
      </c>
      <c r="BW180" s="213" t="str">
        <f>IF(ISBLANK(Planilha!D139),"-",Planilha!D139)</f>
        <v>Tríceps</v>
      </c>
      <c r="BX180" s="213" t="str">
        <f t="shared" si="185"/>
        <v>-</v>
      </c>
      <c r="BY180" s="213" t="str">
        <f>IF(ISBLANK(Planilha!D219),"-",Planilha!D219)</f>
        <v>-</v>
      </c>
      <c r="BZ180" s="213" t="str">
        <f>IF(ISBLANK(Planilha!D259),"-",Planilha!D259)</f>
        <v>-</v>
      </c>
      <c r="CA180" s="47"/>
      <c r="CB180" s="6"/>
      <c r="CO180" s="53" t="str">
        <f t="shared" si="186"/>
        <v>1</v>
      </c>
      <c r="CP180" s="53" t="str">
        <f t="shared" si="187"/>
        <v>1</v>
      </c>
      <c r="CQ180" s="53" t="str">
        <f t="shared" si="188"/>
        <v>1</v>
      </c>
      <c r="CR180" s="53" t="str">
        <f t="shared" si="189"/>
        <v>1</v>
      </c>
      <c r="CS180" s="53" t="str">
        <f t="shared" si="190"/>
        <v>0</v>
      </c>
      <c r="CT180" s="53" t="str">
        <f t="shared" si="191"/>
        <v>0</v>
      </c>
      <c r="CU180" s="53" t="str">
        <f t="shared" si="192"/>
        <v>0</v>
      </c>
      <c r="CW180" s="167" t="str">
        <f t="shared" si="193"/>
        <v>1</v>
      </c>
      <c r="CX180" s="181" t="str">
        <f t="shared" si="194"/>
        <v>1</v>
      </c>
      <c r="CY180" s="181" t="str">
        <f t="shared" si="195"/>
        <v>1</v>
      </c>
      <c r="CZ180" s="181" t="str">
        <f t="shared" si="196"/>
        <v>1</v>
      </c>
      <c r="DA180" s="181" t="str">
        <f t="shared" si="197"/>
        <v>0</v>
      </c>
      <c r="DB180" s="181" t="str">
        <f t="shared" si="198"/>
        <v>0</v>
      </c>
      <c r="DC180" s="181" t="str">
        <f t="shared" si="199"/>
        <v>0</v>
      </c>
      <c r="DE180" s="175" t="str">
        <f t="shared" si="180"/>
        <v>0</v>
      </c>
      <c r="DF180" s="175" t="str">
        <f t="shared" si="181"/>
        <v>0</v>
      </c>
      <c r="DG180" s="175" t="str">
        <f t="shared" si="182"/>
        <v>0</v>
      </c>
      <c r="DH180" s="175" t="str">
        <f t="shared" si="183"/>
        <v>0</v>
      </c>
      <c r="DI180" s="175" t="str">
        <f t="shared" si="184"/>
        <v>0</v>
      </c>
      <c r="DK180">
        <f t="shared" si="200"/>
        <v>0</v>
      </c>
    </row>
    <row r="181" spans="1:115" x14ac:dyDescent="0.25">
      <c r="A181" s="65"/>
      <c r="B181" s="27"/>
      <c r="C181" s="29">
        <v>7</v>
      </c>
      <c r="D181" s="144"/>
      <c r="E181" s="283"/>
      <c r="F181" s="284"/>
      <c r="G181" s="139"/>
      <c r="H181" s="140"/>
      <c r="I181" s="140"/>
      <c r="J181" s="140"/>
      <c r="K181" s="140"/>
      <c r="L181" s="140"/>
      <c r="M181" s="209"/>
      <c r="N181" s="209"/>
      <c r="O181" s="209"/>
      <c r="P181" s="209"/>
      <c r="Q181" s="209"/>
      <c r="R181" s="141">
        <v>1</v>
      </c>
      <c r="S181" s="141"/>
      <c r="T181" s="141"/>
      <c r="U181" s="141"/>
      <c r="V181" s="141"/>
      <c r="W181" s="142">
        <f t="shared" si="165"/>
        <v>0</v>
      </c>
      <c r="X181" s="210">
        <f>IF(AX181&lt;Descrições!G22,"Não Alcançada",AV181)</f>
        <v>0</v>
      </c>
      <c r="Y181" s="143"/>
      <c r="Z181" s="143"/>
      <c r="AA181" s="28"/>
      <c r="AB181" s="65"/>
      <c r="AC181" s="27"/>
      <c r="AD181" s="5"/>
      <c r="AE181" s="43">
        <f t="shared" si="166"/>
        <v>0</v>
      </c>
      <c r="AF181" s="43"/>
      <c r="AG181" s="43">
        <f t="shared" si="167"/>
        <v>0</v>
      </c>
      <c r="AH181" s="43">
        <f t="shared" si="168"/>
        <v>0</v>
      </c>
      <c r="AI181" s="43">
        <f t="shared" si="169"/>
        <v>0</v>
      </c>
      <c r="AJ181" s="43">
        <f t="shared" si="170"/>
        <v>0</v>
      </c>
      <c r="AK181" s="43">
        <f t="shared" si="171"/>
        <v>0</v>
      </c>
      <c r="AL181" s="43">
        <f t="shared" si="172"/>
        <v>0</v>
      </c>
      <c r="AM181" s="57"/>
      <c r="AN181" s="43">
        <f t="shared" si="173"/>
        <v>0</v>
      </c>
      <c r="AO181" s="57"/>
      <c r="AP181" s="43">
        <f>IF(ISBLANK(Z181),0,VLOOKUP(Z181,Descrições!M1:N51,2,0))</f>
        <v>0</v>
      </c>
      <c r="AQ181" s="57"/>
      <c r="AR181" s="43">
        <f t="shared" si="174"/>
        <v>0</v>
      </c>
      <c r="AS181" s="57"/>
      <c r="AT181" s="43">
        <f t="shared" si="175"/>
        <v>0</v>
      </c>
      <c r="AU181" s="43"/>
      <c r="AV181" s="43">
        <f>MAX(M181:Q181)/R171</f>
        <v>0</v>
      </c>
      <c r="AW181" s="43"/>
      <c r="AX181" s="60">
        <f t="shared" si="176"/>
        <v>1</v>
      </c>
      <c r="AY181" s="57"/>
      <c r="AZ181" s="61">
        <f t="shared" si="177"/>
        <v>0</v>
      </c>
      <c r="BA181" s="57"/>
      <c r="BB181" s="61">
        <f t="shared" si="178"/>
        <v>0</v>
      </c>
      <c r="BC181" s="57"/>
      <c r="BD181" s="41">
        <f t="shared" si="179"/>
        <v>0</v>
      </c>
      <c r="BE181" s="57"/>
      <c r="BF181" s="57"/>
      <c r="BG181" s="57"/>
      <c r="BH181" s="57"/>
      <c r="BI181" s="57"/>
      <c r="BJ181" s="57"/>
      <c r="BK181" s="46"/>
      <c r="BL181" s="274" t="s">
        <v>151</v>
      </c>
      <c r="BM181" s="274"/>
      <c r="BN181" s="81">
        <f>CF164</f>
        <v>40</v>
      </c>
      <c r="BO181" s="47"/>
      <c r="BP181" s="67"/>
      <c r="BQ181" s="71"/>
      <c r="BR181" s="78" t="s">
        <v>238</v>
      </c>
      <c r="BS181" s="213" t="str">
        <f>IF(ISBLANK(Planilha!D20),"-",Planilha!D20)</f>
        <v>Coxa (Pos)</v>
      </c>
      <c r="BT181" s="335" t="str">
        <f>IF(ISBLANK(Planilha!D60),"-",Planilha!D60)</f>
        <v xml:space="preserve">Trapézio </v>
      </c>
      <c r="BU181" s="336"/>
      <c r="BV181" s="213" t="str">
        <f>IF(ISBLANK(Planilha!D100),"-",Planilha!D100)</f>
        <v>Perna</v>
      </c>
      <c r="BW181" s="213" t="str">
        <f>IF(ISBLANK(Planilha!D140),"-",Planilha!D140)</f>
        <v>Tríceps</v>
      </c>
      <c r="BX181" s="213" t="str">
        <f t="shared" si="185"/>
        <v>-</v>
      </c>
      <c r="BY181" s="213" t="str">
        <f>IF(ISBLANK(Planilha!D220),"-",Planilha!D220)</f>
        <v>-</v>
      </c>
      <c r="BZ181" s="213" t="str">
        <f>IF(ISBLANK(Planilha!D260),"-",Planilha!D260)</f>
        <v>-</v>
      </c>
      <c r="CA181" s="47"/>
      <c r="CB181" s="6"/>
      <c r="CO181" s="53" t="str">
        <f t="shared" si="186"/>
        <v>1</v>
      </c>
      <c r="CP181" s="53" t="str">
        <f t="shared" si="187"/>
        <v>1</v>
      </c>
      <c r="CQ181" s="53" t="str">
        <f t="shared" si="188"/>
        <v>1</v>
      </c>
      <c r="CR181" s="53" t="str">
        <f t="shared" si="189"/>
        <v>1</v>
      </c>
      <c r="CS181" s="53" t="str">
        <f t="shared" si="190"/>
        <v>0</v>
      </c>
      <c r="CT181" s="53" t="str">
        <f t="shared" si="191"/>
        <v>0</v>
      </c>
      <c r="CU181" s="53" t="str">
        <f t="shared" si="192"/>
        <v>0</v>
      </c>
      <c r="CW181" s="167" t="str">
        <f t="shared" si="193"/>
        <v>1</v>
      </c>
      <c r="CX181" s="181" t="str">
        <f t="shared" si="194"/>
        <v>1</v>
      </c>
      <c r="CY181" s="181" t="str">
        <f t="shared" si="195"/>
        <v>1</v>
      </c>
      <c r="CZ181" s="181" t="str">
        <f t="shared" si="196"/>
        <v>1</v>
      </c>
      <c r="DA181" s="181" t="str">
        <f t="shared" si="197"/>
        <v>0</v>
      </c>
      <c r="DB181" s="181" t="str">
        <f t="shared" si="198"/>
        <v>0</v>
      </c>
      <c r="DC181" s="181" t="str">
        <f t="shared" si="199"/>
        <v>0</v>
      </c>
      <c r="DE181" s="175" t="str">
        <f t="shared" si="180"/>
        <v>0</v>
      </c>
      <c r="DF181" s="175" t="str">
        <f t="shared" si="181"/>
        <v>0</v>
      </c>
      <c r="DG181" s="175" t="str">
        <f t="shared" si="182"/>
        <v>0</v>
      </c>
      <c r="DH181" s="175" t="str">
        <f t="shared" si="183"/>
        <v>0</v>
      </c>
      <c r="DI181" s="175" t="str">
        <f t="shared" si="184"/>
        <v>0</v>
      </c>
      <c r="DK181">
        <f t="shared" si="200"/>
        <v>0</v>
      </c>
    </row>
    <row r="182" spans="1:115" x14ac:dyDescent="0.25">
      <c r="A182" s="65"/>
      <c r="B182" s="27"/>
      <c r="C182" s="29">
        <v>8</v>
      </c>
      <c r="D182" s="144"/>
      <c r="E182" s="283"/>
      <c r="F182" s="284"/>
      <c r="G182" s="139"/>
      <c r="H182" s="140"/>
      <c r="I182" s="140"/>
      <c r="J182" s="140"/>
      <c r="K182" s="140"/>
      <c r="L182" s="140"/>
      <c r="M182" s="209"/>
      <c r="N182" s="209"/>
      <c r="O182" s="209"/>
      <c r="P182" s="209"/>
      <c r="Q182" s="209"/>
      <c r="R182" s="141">
        <v>1</v>
      </c>
      <c r="S182" s="141"/>
      <c r="T182" s="141"/>
      <c r="U182" s="141"/>
      <c r="V182" s="141"/>
      <c r="W182" s="142">
        <f t="shared" si="165"/>
        <v>0</v>
      </c>
      <c r="X182" s="210">
        <f>IF(AX182&lt;Descrições!G22,"Não Alcançada",AV182)</f>
        <v>0</v>
      </c>
      <c r="Y182" s="143"/>
      <c r="Z182" s="143"/>
      <c r="AA182" s="28"/>
      <c r="AB182" s="65"/>
      <c r="AC182" s="27"/>
      <c r="AD182" s="5"/>
      <c r="AE182" s="43">
        <f t="shared" si="166"/>
        <v>0</v>
      </c>
      <c r="AF182" s="43"/>
      <c r="AG182" s="43">
        <f t="shared" si="167"/>
        <v>0</v>
      </c>
      <c r="AH182" s="43">
        <f t="shared" si="168"/>
        <v>0</v>
      </c>
      <c r="AI182" s="43">
        <f t="shared" si="169"/>
        <v>0</v>
      </c>
      <c r="AJ182" s="43">
        <f t="shared" si="170"/>
        <v>0</v>
      </c>
      <c r="AK182" s="43">
        <f t="shared" si="171"/>
        <v>0</v>
      </c>
      <c r="AL182" s="43">
        <f t="shared" si="172"/>
        <v>0</v>
      </c>
      <c r="AM182" s="57"/>
      <c r="AN182" s="43">
        <f t="shared" si="173"/>
        <v>0</v>
      </c>
      <c r="AO182" s="57"/>
      <c r="AP182" s="43">
        <f>IF(ISBLANK(Z182),0,VLOOKUP(Z182,Descrições!M1:N51,2,0))</f>
        <v>0</v>
      </c>
      <c r="AQ182" s="57"/>
      <c r="AR182" s="43">
        <f t="shared" si="174"/>
        <v>0</v>
      </c>
      <c r="AS182" s="57"/>
      <c r="AT182" s="43">
        <f t="shared" si="175"/>
        <v>0</v>
      </c>
      <c r="AU182" s="43"/>
      <c r="AV182" s="43">
        <f>MAX(M182:Q182)/R171</f>
        <v>0</v>
      </c>
      <c r="AW182" s="43"/>
      <c r="AX182" s="60">
        <f t="shared" si="176"/>
        <v>1</v>
      </c>
      <c r="AY182" s="57"/>
      <c r="AZ182" s="61">
        <f t="shared" si="177"/>
        <v>0</v>
      </c>
      <c r="BA182" s="57"/>
      <c r="BB182" s="61">
        <f t="shared" si="178"/>
        <v>0</v>
      </c>
      <c r="BC182" s="57"/>
      <c r="BD182" s="41">
        <f t="shared" si="179"/>
        <v>0</v>
      </c>
      <c r="BE182" s="57"/>
      <c r="BF182" s="57"/>
      <c r="BG182" s="57"/>
      <c r="BH182" s="57"/>
      <c r="BI182" s="57"/>
      <c r="BJ182" s="57"/>
      <c r="BK182" s="46"/>
      <c r="BL182" s="264" t="s">
        <v>147</v>
      </c>
      <c r="BM182" s="264"/>
      <c r="BN182" s="118" t="s">
        <v>142</v>
      </c>
      <c r="BO182" s="47"/>
      <c r="BP182" s="67"/>
      <c r="BQ182" s="71"/>
      <c r="BR182" s="78" t="s">
        <v>238</v>
      </c>
      <c r="BS182" s="213" t="str">
        <f>IF(ISBLANK(Planilha!D21),"-",Planilha!D21)</f>
        <v>Perna</v>
      </c>
      <c r="BT182" s="335" t="str">
        <f>IF(ISBLANK(Planilha!D61),"-",Planilha!D61)</f>
        <v>Ombro (Cla/Acr)</v>
      </c>
      <c r="BU182" s="336"/>
      <c r="BV182" s="213" t="str">
        <f>IF(ISBLANK(Planilha!D101),"-",Planilha!D101)</f>
        <v>Perna</v>
      </c>
      <c r="BW182" s="213" t="str">
        <f>IF(ISBLANK(Planilha!D141),"-",Planilha!D141)</f>
        <v>-</v>
      </c>
      <c r="BX182" s="213" t="str">
        <f t="shared" si="185"/>
        <v>-</v>
      </c>
      <c r="BY182" s="213" t="str">
        <f>IF(ISBLANK(Planilha!D221),"-",Planilha!D221)</f>
        <v>-</v>
      </c>
      <c r="BZ182" s="213" t="str">
        <f>IF(ISBLANK(Planilha!D261),"-",Planilha!D261)</f>
        <v>-</v>
      </c>
      <c r="CA182" s="47"/>
      <c r="CB182" s="6"/>
      <c r="CO182" s="53" t="str">
        <f t="shared" si="186"/>
        <v>1</v>
      </c>
      <c r="CP182" s="53" t="str">
        <f t="shared" si="187"/>
        <v>1</v>
      </c>
      <c r="CQ182" s="53" t="str">
        <f t="shared" si="188"/>
        <v>1</v>
      </c>
      <c r="CR182" s="53" t="str">
        <f t="shared" si="189"/>
        <v>0</v>
      </c>
      <c r="CS182" s="53" t="str">
        <f t="shared" si="190"/>
        <v>0</v>
      </c>
      <c r="CT182" s="53" t="str">
        <f t="shared" si="191"/>
        <v>0</v>
      </c>
      <c r="CU182" s="53" t="str">
        <f t="shared" si="192"/>
        <v>0</v>
      </c>
      <c r="CW182" s="167" t="str">
        <f t="shared" si="193"/>
        <v>1</v>
      </c>
      <c r="CX182" s="181" t="str">
        <f t="shared" si="194"/>
        <v>1</v>
      </c>
      <c r="CY182" s="181" t="str">
        <f t="shared" si="195"/>
        <v>1</v>
      </c>
      <c r="CZ182" s="181" t="str">
        <f t="shared" si="196"/>
        <v>0</v>
      </c>
      <c r="DA182" s="181" t="str">
        <f t="shared" si="197"/>
        <v>0</v>
      </c>
      <c r="DB182" s="181" t="str">
        <f t="shared" si="198"/>
        <v>0</v>
      </c>
      <c r="DC182" s="181" t="str">
        <f t="shared" si="199"/>
        <v>0</v>
      </c>
      <c r="DE182" s="175" t="str">
        <f t="shared" si="180"/>
        <v>0</v>
      </c>
      <c r="DF182" s="175" t="str">
        <f t="shared" si="181"/>
        <v>0</v>
      </c>
      <c r="DG182" s="175" t="str">
        <f t="shared" si="182"/>
        <v>0</v>
      </c>
      <c r="DH182" s="175" t="str">
        <f t="shared" si="183"/>
        <v>0</v>
      </c>
      <c r="DI182" s="175" t="str">
        <f t="shared" si="184"/>
        <v>0</v>
      </c>
      <c r="DK182">
        <f t="shared" si="200"/>
        <v>0</v>
      </c>
    </row>
    <row r="183" spans="1:115" x14ac:dyDescent="0.25">
      <c r="A183" s="65"/>
      <c r="B183" s="27"/>
      <c r="C183" s="29">
        <v>9</v>
      </c>
      <c r="D183" s="144"/>
      <c r="E183" s="283"/>
      <c r="F183" s="284"/>
      <c r="G183" s="139"/>
      <c r="H183" s="140"/>
      <c r="I183" s="140"/>
      <c r="J183" s="140"/>
      <c r="K183" s="140"/>
      <c r="L183" s="140"/>
      <c r="M183" s="209"/>
      <c r="N183" s="209"/>
      <c r="O183" s="209"/>
      <c r="P183" s="209"/>
      <c r="Q183" s="209"/>
      <c r="R183" s="141">
        <v>1</v>
      </c>
      <c r="S183" s="141"/>
      <c r="T183" s="141"/>
      <c r="U183" s="141"/>
      <c r="V183" s="141"/>
      <c r="W183" s="142">
        <f t="shared" si="165"/>
        <v>0</v>
      </c>
      <c r="X183" s="210">
        <f>IF(AX183&lt;Descrições!G22,"Não Alcançada",AV183)</f>
        <v>0</v>
      </c>
      <c r="Y183" s="143"/>
      <c r="Z183" s="143"/>
      <c r="AA183" s="28"/>
      <c r="AB183" s="65"/>
      <c r="AC183" s="27"/>
      <c r="AD183" s="5"/>
      <c r="AE183" s="43">
        <f t="shared" si="166"/>
        <v>0</v>
      </c>
      <c r="AF183" s="43"/>
      <c r="AG183" s="43">
        <f t="shared" si="167"/>
        <v>0</v>
      </c>
      <c r="AH183" s="43">
        <f t="shared" si="168"/>
        <v>0</v>
      </c>
      <c r="AI183" s="43">
        <f t="shared" si="169"/>
        <v>0</v>
      </c>
      <c r="AJ183" s="43">
        <f t="shared" si="170"/>
        <v>0</v>
      </c>
      <c r="AK183" s="43">
        <f t="shared" si="171"/>
        <v>0</v>
      </c>
      <c r="AL183" s="43">
        <f t="shared" si="172"/>
        <v>0</v>
      </c>
      <c r="AM183" s="57"/>
      <c r="AN183" s="43">
        <f t="shared" si="173"/>
        <v>0</v>
      </c>
      <c r="AO183" s="57"/>
      <c r="AP183" s="43">
        <f>IF(ISBLANK(Z183),0,VLOOKUP(Z183,Descrições!M1:N51,2,0))</f>
        <v>0</v>
      </c>
      <c r="AQ183" s="57"/>
      <c r="AR183" s="43">
        <f t="shared" si="174"/>
        <v>0</v>
      </c>
      <c r="AS183" s="57"/>
      <c r="AT183" s="43">
        <f t="shared" si="175"/>
        <v>0</v>
      </c>
      <c r="AU183" s="43"/>
      <c r="AV183" s="43">
        <f>MAX(M183:Q183)/R171</f>
        <v>0</v>
      </c>
      <c r="AW183" s="43"/>
      <c r="AX183" s="60">
        <f t="shared" si="176"/>
        <v>1</v>
      </c>
      <c r="AY183" s="57"/>
      <c r="AZ183" s="61">
        <f t="shared" si="177"/>
        <v>0</v>
      </c>
      <c r="BA183" s="57"/>
      <c r="BB183" s="61">
        <f t="shared" si="178"/>
        <v>0</v>
      </c>
      <c r="BC183" s="57"/>
      <c r="BD183" s="41">
        <f t="shared" si="179"/>
        <v>0</v>
      </c>
      <c r="BE183" s="57"/>
      <c r="BF183" s="57"/>
      <c r="BG183" s="57"/>
      <c r="BH183" s="57"/>
      <c r="BI183" s="57"/>
      <c r="BJ183" s="57"/>
      <c r="BK183" s="46"/>
      <c r="BL183" s="116" t="s">
        <v>148</v>
      </c>
      <c r="BM183" s="34">
        <f>CF169</f>
        <v>1</v>
      </c>
      <c r="BN183" s="132">
        <f>CF170</f>
        <v>0</v>
      </c>
      <c r="BO183" s="47"/>
      <c r="BP183" s="67"/>
      <c r="BQ183" s="71"/>
      <c r="BR183" s="78" t="s">
        <v>238</v>
      </c>
      <c r="BS183" s="213" t="str">
        <f>IF(ISBLANK(Planilha!D22),"-",Planilha!D22)</f>
        <v>Perna</v>
      </c>
      <c r="BT183" s="335" t="str">
        <f>IF(ISBLANK(Planilha!D62),"-",Planilha!D62)</f>
        <v>Bíceps</v>
      </c>
      <c r="BU183" s="336"/>
      <c r="BV183" s="213" t="str">
        <f>IF(ISBLANK(Planilha!D102),"-",Planilha!D102)</f>
        <v>Abdominal</v>
      </c>
      <c r="BW183" s="213" t="str">
        <f>IF(ISBLANK(Planilha!D142),"-",Planilha!D142)</f>
        <v>-</v>
      </c>
      <c r="BX183" s="213" t="str">
        <f t="shared" si="185"/>
        <v>-</v>
      </c>
      <c r="BY183" s="213" t="str">
        <f>IF(ISBLANK(Planilha!D222),"-",Planilha!D222)</f>
        <v>-</v>
      </c>
      <c r="BZ183" s="213" t="str">
        <f>IF(ISBLANK(Planilha!D262),"-",Planilha!D262)</f>
        <v>-</v>
      </c>
      <c r="CA183" s="47"/>
      <c r="CB183" s="6"/>
      <c r="CO183" s="53" t="str">
        <f t="shared" si="186"/>
        <v>1</v>
      </c>
      <c r="CP183" s="53" t="str">
        <f t="shared" si="187"/>
        <v>1</v>
      </c>
      <c r="CQ183" s="53" t="str">
        <f t="shared" si="188"/>
        <v>1</v>
      </c>
      <c r="CR183" s="53" t="str">
        <f t="shared" si="189"/>
        <v>0</v>
      </c>
      <c r="CS183" s="53" t="str">
        <f t="shared" si="190"/>
        <v>0</v>
      </c>
      <c r="CT183" s="53" t="str">
        <f t="shared" si="191"/>
        <v>0</v>
      </c>
      <c r="CU183" s="53" t="str">
        <f t="shared" si="192"/>
        <v>0</v>
      </c>
      <c r="CW183" s="167" t="str">
        <f t="shared" si="193"/>
        <v>1</v>
      </c>
      <c r="CX183" s="181" t="str">
        <f t="shared" si="194"/>
        <v>1</v>
      </c>
      <c r="CY183" s="181" t="str">
        <f t="shared" si="195"/>
        <v>1</v>
      </c>
      <c r="CZ183" s="181" t="str">
        <f t="shared" si="196"/>
        <v>0</v>
      </c>
      <c r="DA183" s="181" t="str">
        <f t="shared" si="197"/>
        <v>0</v>
      </c>
      <c r="DB183" s="181" t="str">
        <f t="shared" si="198"/>
        <v>0</v>
      </c>
      <c r="DC183" s="181" t="str">
        <f t="shared" si="199"/>
        <v>0</v>
      </c>
      <c r="DE183" s="175" t="str">
        <f t="shared" si="180"/>
        <v>0</v>
      </c>
      <c r="DF183" s="175" t="str">
        <f t="shared" si="181"/>
        <v>0</v>
      </c>
      <c r="DG183" s="175" t="str">
        <f t="shared" si="182"/>
        <v>0</v>
      </c>
      <c r="DH183" s="175" t="str">
        <f t="shared" si="183"/>
        <v>0</v>
      </c>
      <c r="DI183" s="175" t="str">
        <f t="shared" si="184"/>
        <v>0</v>
      </c>
      <c r="DK183">
        <f t="shared" si="200"/>
        <v>0</v>
      </c>
    </row>
    <row r="184" spans="1:115" x14ac:dyDescent="0.25">
      <c r="A184" s="65"/>
      <c r="B184" s="27"/>
      <c r="C184" s="29">
        <v>10</v>
      </c>
      <c r="D184" s="144"/>
      <c r="E184" s="283"/>
      <c r="F184" s="284"/>
      <c r="G184" s="139"/>
      <c r="H184" s="140"/>
      <c r="I184" s="140"/>
      <c r="J184" s="140"/>
      <c r="K184" s="140"/>
      <c r="L184" s="140"/>
      <c r="M184" s="209"/>
      <c r="N184" s="209"/>
      <c r="O184" s="209"/>
      <c r="P184" s="209"/>
      <c r="Q184" s="209"/>
      <c r="R184" s="141">
        <v>1</v>
      </c>
      <c r="S184" s="141"/>
      <c r="T184" s="141"/>
      <c r="U184" s="141"/>
      <c r="V184" s="141"/>
      <c r="W184" s="142">
        <f t="shared" si="165"/>
        <v>0</v>
      </c>
      <c r="X184" s="210">
        <f>IF(AX184&lt;Descrições!G22,"Não Alcançada",AV184)</f>
        <v>0</v>
      </c>
      <c r="Y184" s="143"/>
      <c r="Z184" s="143"/>
      <c r="AA184" s="28"/>
      <c r="AB184" s="65"/>
      <c r="AC184" s="27"/>
      <c r="AD184" s="5"/>
      <c r="AE184" s="43">
        <f t="shared" si="166"/>
        <v>0</v>
      </c>
      <c r="AF184" s="43"/>
      <c r="AG184" s="43">
        <f t="shared" si="167"/>
        <v>0</v>
      </c>
      <c r="AH184" s="43">
        <f t="shared" si="168"/>
        <v>0</v>
      </c>
      <c r="AI184" s="43">
        <f t="shared" si="169"/>
        <v>0</v>
      </c>
      <c r="AJ184" s="43">
        <f t="shared" si="170"/>
        <v>0</v>
      </c>
      <c r="AK184" s="43">
        <f t="shared" si="171"/>
        <v>0</v>
      </c>
      <c r="AL184" s="43">
        <f t="shared" si="172"/>
        <v>0</v>
      </c>
      <c r="AM184" s="57"/>
      <c r="AN184" s="43">
        <f t="shared" si="173"/>
        <v>0</v>
      </c>
      <c r="AO184" s="57"/>
      <c r="AP184" s="43">
        <f>IF(ISBLANK(Z184),0,VLOOKUP(Z184,Descrições!M1:N51,2,0))</f>
        <v>0</v>
      </c>
      <c r="AQ184" s="57"/>
      <c r="AR184" s="43">
        <f t="shared" si="174"/>
        <v>0</v>
      </c>
      <c r="AS184" s="57"/>
      <c r="AT184" s="43">
        <f t="shared" si="175"/>
        <v>0</v>
      </c>
      <c r="AU184" s="43"/>
      <c r="AV184" s="43">
        <f>MAX(M184:Q184)/R171</f>
        <v>0</v>
      </c>
      <c r="AW184" s="43"/>
      <c r="AX184" s="60">
        <f t="shared" si="176"/>
        <v>1</v>
      </c>
      <c r="AY184" s="57"/>
      <c r="AZ184" s="61">
        <f t="shared" si="177"/>
        <v>0</v>
      </c>
      <c r="BA184" s="57"/>
      <c r="BB184" s="61">
        <f t="shared" si="178"/>
        <v>0</v>
      </c>
      <c r="BC184" s="57"/>
      <c r="BD184" s="41">
        <f t="shared" si="179"/>
        <v>0</v>
      </c>
      <c r="BE184" s="57"/>
      <c r="BF184" s="57"/>
      <c r="BG184" s="57"/>
      <c r="BH184" s="57"/>
      <c r="BI184" s="57"/>
      <c r="BJ184" s="57"/>
      <c r="BK184" s="46"/>
      <c r="BL184" s="256" t="s">
        <v>143</v>
      </c>
      <c r="BM184" s="256"/>
      <c r="BN184" s="37">
        <f>E187</f>
        <v>0</v>
      </c>
      <c r="BO184" s="47"/>
      <c r="BP184" s="67"/>
      <c r="BQ184" s="71"/>
      <c r="BR184" s="78" t="s">
        <v>238</v>
      </c>
      <c r="BS184" s="213" t="str">
        <f>IF(ISBLANK(Planilha!D23),"-",Planilha!D23)</f>
        <v>Abdominal</v>
      </c>
      <c r="BT184" s="335" t="str">
        <f>IF(ISBLANK(Planilha!D63),"-",Planilha!D63)</f>
        <v>Bíceps</v>
      </c>
      <c r="BU184" s="336"/>
      <c r="BV184" s="213" t="str">
        <f>IF(ISBLANK(Planilha!D103),"-",Planilha!D103)</f>
        <v>Abdominal</v>
      </c>
      <c r="BW184" s="213" t="str">
        <f>IF(ISBLANK(Planilha!D143),"-",Planilha!D143)</f>
        <v>-</v>
      </c>
      <c r="BX184" s="213" t="str">
        <f t="shared" si="185"/>
        <v>-</v>
      </c>
      <c r="BY184" s="213" t="str">
        <f>IF(ISBLANK(Planilha!D223),"-",Planilha!D223)</f>
        <v>-</v>
      </c>
      <c r="BZ184" s="213" t="str">
        <f>IF(ISBLANK(Planilha!D263),"-",Planilha!D263)</f>
        <v>-</v>
      </c>
      <c r="CA184" s="47"/>
      <c r="CB184" s="6"/>
      <c r="CO184" s="53" t="str">
        <f t="shared" si="186"/>
        <v>1</v>
      </c>
      <c r="CP184" s="53" t="str">
        <f t="shared" si="187"/>
        <v>1</v>
      </c>
      <c r="CQ184" s="53" t="str">
        <f t="shared" si="188"/>
        <v>1</v>
      </c>
      <c r="CR184" s="53" t="str">
        <f t="shared" si="189"/>
        <v>0</v>
      </c>
      <c r="CS184" s="53" t="str">
        <f t="shared" si="190"/>
        <v>0</v>
      </c>
      <c r="CT184" s="53" t="str">
        <f t="shared" si="191"/>
        <v>0</v>
      </c>
      <c r="CU184" s="53" t="str">
        <f t="shared" si="192"/>
        <v>0</v>
      </c>
      <c r="CW184" s="167" t="str">
        <f t="shared" si="193"/>
        <v>1</v>
      </c>
      <c r="CX184" s="181" t="str">
        <f t="shared" si="194"/>
        <v>1</v>
      </c>
      <c r="CY184" s="181" t="str">
        <f t="shared" si="195"/>
        <v>1</v>
      </c>
      <c r="CZ184" s="181" t="str">
        <f t="shared" si="196"/>
        <v>0</v>
      </c>
      <c r="DA184" s="181" t="str">
        <f t="shared" si="197"/>
        <v>0</v>
      </c>
      <c r="DB184" s="181" t="str">
        <f t="shared" si="198"/>
        <v>0</v>
      </c>
      <c r="DC184" s="181" t="str">
        <f t="shared" si="199"/>
        <v>0</v>
      </c>
      <c r="DE184" s="175" t="str">
        <f t="shared" si="180"/>
        <v>0</v>
      </c>
      <c r="DF184" s="175" t="str">
        <f t="shared" si="181"/>
        <v>0</v>
      </c>
      <c r="DG184" s="175" t="str">
        <f t="shared" si="182"/>
        <v>0</v>
      </c>
      <c r="DH184" s="175" t="str">
        <f t="shared" si="183"/>
        <v>0</v>
      </c>
      <c r="DI184" s="175" t="str">
        <f t="shared" si="184"/>
        <v>0</v>
      </c>
      <c r="DK184">
        <f t="shared" si="200"/>
        <v>0</v>
      </c>
    </row>
    <row r="185" spans="1:115" x14ac:dyDescent="0.25">
      <c r="A185" s="65"/>
      <c r="B185" s="27"/>
      <c r="C185" s="29">
        <v>11</v>
      </c>
      <c r="D185" s="144"/>
      <c r="E185" s="283"/>
      <c r="F185" s="284"/>
      <c r="G185" s="139"/>
      <c r="H185" s="140"/>
      <c r="I185" s="140"/>
      <c r="J185" s="140"/>
      <c r="K185" s="140"/>
      <c r="L185" s="140"/>
      <c r="M185" s="209"/>
      <c r="N185" s="209"/>
      <c r="O185" s="209"/>
      <c r="P185" s="209"/>
      <c r="Q185" s="209"/>
      <c r="R185" s="141">
        <v>1</v>
      </c>
      <c r="S185" s="141"/>
      <c r="T185" s="141"/>
      <c r="U185" s="141"/>
      <c r="V185" s="141"/>
      <c r="W185" s="142">
        <f t="shared" si="165"/>
        <v>0</v>
      </c>
      <c r="X185" s="210">
        <f>IF(AX185&lt;Descrições!G22,"Não Alcançada",AV185)</f>
        <v>0</v>
      </c>
      <c r="Y185" s="143"/>
      <c r="Z185" s="143"/>
      <c r="AA185" s="28"/>
      <c r="AB185" s="65"/>
      <c r="AC185" s="27"/>
      <c r="AD185" s="5"/>
      <c r="AE185" s="43">
        <f t="shared" si="166"/>
        <v>0</v>
      </c>
      <c r="AF185" s="43"/>
      <c r="AG185" s="43">
        <f t="shared" si="167"/>
        <v>0</v>
      </c>
      <c r="AH185" s="43">
        <f t="shared" si="168"/>
        <v>0</v>
      </c>
      <c r="AI185" s="43">
        <f t="shared" si="169"/>
        <v>0</v>
      </c>
      <c r="AJ185" s="43">
        <f t="shared" si="170"/>
        <v>0</v>
      </c>
      <c r="AK185" s="43">
        <f t="shared" si="171"/>
        <v>0</v>
      </c>
      <c r="AL185" s="43">
        <f t="shared" si="172"/>
        <v>0</v>
      </c>
      <c r="AM185" s="57"/>
      <c r="AN185" s="43">
        <f t="shared" si="173"/>
        <v>0</v>
      </c>
      <c r="AO185" s="57"/>
      <c r="AP185" s="43">
        <f>IF(ISBLANK(Z185),0,VLOOKUP(Z185,Descrições!M1:N51,2,0))</f>
        <v>0</v>
      </c>
      <c r="AQ185" s="57"/>
      <c r="AR185" s="43">
        <f t="shared" si="174"/>
        <v>0</v>
      </c>
      <c r="AS185" s="57"/>
      <c r="AT185" s="43">
        <f t="shared" si="175"/>
        <v>0</v>
      </c>
      <c r="AU185" s="43"/>
      <c r="AV185" s="43">
        <f>MAX(M185:Q185)/R171</f>
        <v>0</v>
      </c>
      <c r="AW185" s="43"/>
      <c r="AX185" s="60">
        <f t="shared" si="176"/>
        <v>1</v>
      </c>
      <c r="AY185" s="57"/>
      <c r="AZ185" s="61">
        <f t="shared" si="177"/>
        <v>0</v>
      </c>
      <c r="BA185" s="57"/>
      <c r="BB185" s="61">
        <f t="shared" si="178"/>
        <v>0</v>
      </c>
      <c r="BC185" s="57"/>
      <c r="BD185" s="41">
        <f t="shared" si="179"/>
        <v>0</v>
      </c>
      <c r="BE185" s="57"/>
      <c r="BF185" s="57"/>
      <c r="BG185" s="57"/>
      <c r="BH185" s="57"/>
      <c r="BI185" s="57"/>
      <c r="BJ185" s="57"/>
      <c r="BK185" s="46"/>
      <c r="BL185" s="256" t="s">
        <v>144</v>
      </c>
      <c r="BM185" s="256"/>
      <c r="BN185" s="37">
        <f>E188</f>
        <v>0</v>
      </c>
      <c r="BO185" s="47"/>
      <c r="BP185" s="67"/>
      <c r="BQ185" s="71"/>
      <c r="BR185" s="78" t="s">
        <v>238</v>
      </c>
      <c r="BS185" s="213" t="str">
        <f>IF(ISBLANK(Planilha!D24),"-",Planilha!D24)</f>
        <v>Abdominal</v>
      </c>
      <c r="BT185" s="335" t="str">
        <f>IF(ISBLANK(Planilha!D64),"-",Planilha!D64)</f>
        <v>-</v>
      </c>
      <c r="BU185" s="336"/>
      <c r="BV185" s="213" t="str">
        <f>IF(ISBLANK(Planilha!D104),"-",Planilha!D104)</f>
        <v>-</v>
      </c>
      <c r="BW185" s="213" t="str">
        <f>IF(ISBLANK(Planilha!D144),"-",Planilha!D144)</f>
        <v>-</v>
      </c>
      <c r="BX185" s="213" t="str">
        <f t="shared" si="185"/>
        <v>-</v>
      </c>
      <c r="BY185" s="213" t="str">
        <f>IF(ISBLANK(Planilha!D224),"-",Planilha!D224)</f>
        <v>-</v>
      </c>
      <c r="BZ185" s="213" t="str">
        <f>IF(ISBLANK(Planilha!D264),"-",Planilha!D264)</f>
        <v>-</v>
      </c>
      <c r="CA185" s="47"/>
      <c r="CB185" s="6"/>
      <c r="CO185" s="53" t="str">
        <f t="shared" si="186"/>
        <v>1</v>
      </c>
      <c r="CP185" s="53" t="str">
        <f t="shared" si="187"/>
        <v>0</v>
      </c>
      <c r="CQ185" s="53" t="str">
        <f t="shared" si="188"/>
        <v>0</v>
      </c>
      <c r="CR185" s="53" t="str">
        <f t="shared" si="189"/>
        <v>0</v>
      </c>
      <c r="CS185" s="53" t="str">
        <f t="shared" si="190"/>
        <v>0</v>
      </c>
      <c r="CT185" s="53" t="str">
        <f t="shared" si="191"/>
        <v>0</v>
      </c>
      <c r="CU185" s="53" t="str">
        <f t="shared" si="192"/>
        <v>0</v>
      </c>
      <c r="CW185" s="167" t="str">
        <f t="shared" si="193"/>
        <v>1</v>
      </c>
      <c r="CX185" s="181" t="str">
        <f t="shared" si="194"/>
        <v>0</v>
      </c>
      <c r="CY185" s="181" t="str">
        <f t="shared" si="195"/>
        <v>0</v>
      </c>
      <c r="CZ185" s="181" t="str">
        <f t="shared" si="196"/>
        <v>0</v>
      </c>
      <c r="DA185" s="181" t="str">
        <f t="shared" si="197"/>
        <v>0</v>
      </c>
      <c r="DB185" s="181" t="str">
        <f t="shared" si="198"/>
        <v>0</v>
      </c>
      <c r="DC185" s="181" t="str">
        <f t="shared" si="199"/>
        <v>0</v>
      </c>
      <c r="DE185" s="175" t="str">
        <f t="shared" si="180"/>
        <v>0</v>
      </c>
      <c r="DF185" s="175" t="str">
        <f t="shared" si="181"/>
        <v>0</v>
      </c>
      <c r="DG185" s="175" t="str">
        <f t="shared" si="182"/>
        <v>0</v>
      </c>
      <c r="DH185" s="175" t="str">
        <f t="shared" si="183"/>
        <v>0</v>
      </c>
      <c r="DI185" s="175" t="str">
        <f t="shared" si="184"/>
        <v>0</v>
      </c>
      <c r="DK185">
        <f t="shared" si="200"/>
        <v>0</v>
      </c>
    </row>
    <row r="186" spans="1:115" x14ac:dyDescent="0.25">
      <c r="A186" s="65"/>
      <c r="B186" s="27"/>
      <c r="C186" s="29">
        <v>12</v>
      </c>
      <c r="D186" s="144"/>
      <c r="E186" s="283"/>
      <c r="F186" s="284"/>
      <c r="G186" s="139"/>
      <c r="H186" s="140"/>
      <c r="I186" s="140"/>
      <c r="J186" s="140"/>
      <c r="K186" s="140"/>
      <c r="L186" s="140"/>
      <c r="M186" s="209"/>
      <c r="N186" s="209"/>
      <c r="O186" s="209"/>
      <c r="P186" s="209"/>
      <c r="Q186" s="209"/>
      <c r="R186" s="141">
        <v>1</v>
      </c>
      <c r="S186" s="141"/>
      <c r="T186" s="141"/>
      <c r="U186" s="141"/>
      <c r="V186" s="141"/>
      <c r="W186" s="142">
        <f t="shared" si="165"/>
        <v>0</v>
      </c>
      <c r="X186" s="210">
        <f>IF(AX186&lt;Descrições!G22,"Não Alcançada",AV186)</f>
        <v>0</v>
      </c>
      <c r="Y186" s="143"/>
      <c r="Z186" s="143"/>
      <c r="AA186" s="28"/>
      <c r="AB186" s="65"/>
      <c r="AC186" s="27"/>
      <c r="AD186" s="5"/>
      <c r="AE186" s="43">
        <f t="shared" si="166"/>
        <v>0</v>
      </c>
      <c r="AF186" s="43"/>
      <c r="AG186" s="43">
        <f t="shared" si="167"/>
        <v>0</v>
      </c>
      <c r="AH186" s="43">
        <f t="shared" si="168"/>
        <v>0</v>
      </c>
      <c r="AI186" s="43">
        <f t="shared" si="169"/>
        <v>0</v>
      </c>
      <c r="AJ186" s="43">
        <f t="shared" si="170"/>
        <v>0</v>
      </c>
      <c r="AK186" s="43">
        <f t="shared" si="171"/>
        <v>0</v>
      </c>
      <c r="AL186" s="43">
        <f t="shared" si="172"/>
        <v>0</v>
      </c>
      <c r="AM186" s="57"/>
      <c r="AN186" s="43">
        <f t="shared" si="173"/>
        <v>0</v>
      </c>
      <c r="AO186" s="57"/>
      <c r="AP186" s="43">
        <f>IF(ISBLANK(Z186),0,VLOOKUP(Z186,Descrições!M1:N51,2,0))</f>
        <v>0</v>
      </c>
      <c r="AQ186" s="57"/>
      <c r="AR186" s="43">
        <f t="shared" si="174"/>
        <v>0</v>
      </c>
      <c r="AS186" s="57"/>
      <c r="AT186" s="43">
        <f t="shared" si="175"/>
        <v>0</v>
      </c>
      <c r="AU186" s="43"/>
      <c r="AV186" s="43">
        <f>MAX(M186:Q186)/R171</f>
        <v>0</v>
      </c>
      <c r="AW186" s="43"/>
      <c r="AX186" s="60">
        <f t="shared" si="176"/>
        <v>1</v>
      </c>
      <c r="AY186" s="57"/>
      <c r="AZ186" s="61">
        <f t="shared" si="177"/>
        <v>0</v>
      </c>
      <c r="BA186" s="57"/>
      <c r="BB186" s="61">
        <f t="shared" si="178"/>
        <v>0</v>
      </c>
      <c r="BC186" s="57"/>
      <c r="BD186" s="41">
        <f t="shared" si="179"/>
        <v>0</v>
      </c>
      <c r="BE186" s="57"/>
      <c r="BF186" s="57"/>
      <c r="BG186" s="57"/>
      <c r="BH186" s="57"/>
      <c r="BI186" s="57"/>
      <c r="BJ186" s="57"/>
      <c r="BK186" s="46"/>
      <c r="BL186" s="256" t="s">
        <v>145</v>
      </c>
      <c r="BM186" s="256"/>
      <c r="BN186" s="37">
        <f>E189</f>
        <v>0</v>
      </c>
      <c r="BO186" s="47"/>
      <c r="BP186" s="67"/>
      <c r="BQ186" s="71"/>
      <c r="BR186" s="78" t="s">
        <v>238</v>
      </c>
      <c r="BS186" s="213" t="str">
        <f>IF(ISBLANK(Planilha!D25),"-",Planilha!D25)</f>
        <v>-</v>
      </c>
      <c r="BT186" s="335" t="str">
        <f>IF(ISBLANK(Planilha!D65),"-",Planilha!D65)</f>
        <v>-</v>
      </c>
      <c r="BU186" s="336"/>
      <c r="BV186" s="213" t="str">
        <f>IF(ISBLANK(Planilha!D105),"-",Planilha!D105)</f>
        <v>-</v>
      </c>
      <c r="BW186" s="213" t="str">
        <f>IF(ISBLANK(Planilha!D145),"-",Planilha!D145)</f>
        <v>-</v>
      </c>
      <c r="BX186" s="213" t="str">
        <f t="shared" si="185"/>
        <v>-</v>
      </c>
      <c r="BY186" s="213" t="str">
        <f>IF(ISBLANK(Planilha!D225),"-",Planilha!D225)</f>
        <v>-</v>
      </c>
      <c r="BZ186" s="213" t="str">
        <f>IF(ISBLANK(Planilha!D265),"-",Planilha!D265)</f>
        <v>-</v>
      </c>
      <c r="CA186" s="47"/>
      <c r="CB186" s="6"/>
      <c r="CO186" s="53" t="str">
        <f t="shared" si="186"/>
        <v>0</v>
      </c>
      <c r="CP186" s="53" t="str">
        <f t="shared" si="187"/>
        <v>0</v>
      </c>
      <c r="CQ186" s="53" t="str">
        <f t="shared" si="188"/>
        <v>0</v>
      </c>
      <c r="CR186" s="53" t="str">
        <f t="shared" si="189"/>
        <v>0</v>
      </c>
      <c r="CS186" s="53" t="str">
        <f t="shared" si="190"/>
        <v>0</v>
      </c>
      <c r="CT186" s="53" t="str">
        <f t="shared" si="191"/>
        <v>0</v>
      </c>
      <c r="CU186" s="53" t="str">
        <f t="shared" si="192"/>
        <v>0</v>
      </c>
      <c r="CW186" s="167" t="str">
        <f t="shared" si="193"/>
        <v>0</v>
      </c>
      <c r="CX186" s="181" t="str">
        <f t="shared" si="194"/>
        <v>0</v>
      </c>
      <c r="CY186" s="181" t="str">
        <f t="shared" si="195"/>
        <v>0</v>
      </c>
      <c r="CZ186" s="181" t="str">
        <f t="shared" si="196"/>
        <v>0</v>
      </c>
      <c r="DA186" s="181" t="str">
        <f t="shared" si="197"/>
        <v>0</v>
      </c>
      <c r="DB186" s="181" t="str">
        <f t="shared" si="198"/>
        <v>0</v>
      </c>
      <c r="DC186" s="181" t="str">
        <f t="shared" si="199"/>
        <v>0</v>
      </c>
      <c r="DE186" s="175" t="str">
        <f t="shared" si="180"/>
        <v>0</v>
      </c>
      <c r="DF186" s="175" t="str">
        <f t="shared" si="181"/>
        <v>0</v>
      </c>
      <c r="DG186" s="175" t="str">
        <f t="shared" si="182"/>
        <v>0</v>
      </c>
      <c r="DH186" s="175" t="str">
        <f t="shared" si="183"/>
        <v>0</v>
      </c>
      <c r="DI186" s="175" t="str">
        <f t="shared" si="184"/>
        <v>0</v>
      </c>
      <c r="DK186">
        <f t="shared" si="200"/>
        <v>0</v>
      </c>
    </row>
    <row r="187" spans="1:115" x14ac:dyDescent="0.25">
      <c r="A187" s="65"/>
      <c r="B187" s="27"/>
      <c r="C187" s="29" t="s">
        <v>108</v>
      </c>
      <c r="D187" s="144"/>
      <c r="E187" s="285"/>
      <c r="F187" s="286"/>
      <c r="G187" s="287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295"/>
      <c r="S187" s="295"/>
      <c r="T187" s="295"/>
      <c r="U187" s="295"/>
      <c r="V187" s="295"/>
      <c r="W187" s="295"/>
      <c r="X187" s="295"/>
      <c r="Y187" s="295"/>
      <c r="Z187" s="288"/>
      <c r="AA187" s="28"/>
      <c r="AB187" s="65"/>
      <c r="AC187" s="27"/>
      <c r="AD187" s="5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43">
        <f>SUM(AT175+AT176+AT177+AT178+AT179+AT180+AT181+AT182+AT183+AT184+AT185+AT186)</f>
        <v>0</v>
      </c>
      <c r="AU187" s="57"/>
      <c r="AV187" s="57"/>
      <c r="AW187" s="57"/>
      <c r="AX187" s="57"/>
      <c r="AY187" s="57"/>
      <c r="AZ187" s="57"/>
      <c r="BA187" s="57"/>
      <c r="BB187" s="57"/>
      <c r="BC187" s="57"/>
      <c r="BD187" s="42">
        <f>SUM(BD175:BD186)/60</f>
        <v>0</v>
      </c>
      <c r="BE187" s="57"/>
      <c r="BF187" s="57"/>
      <c r="BG187" s="57"/>
      <c r="BH187" s="57"/>
      <c r="BI187" s="57"/>
      <c r="BJ187" s="57"/>
      <c r="BK187" s="46"/>
      <c r="BL187" s="274" t="s">
        <v>152</v>
      </c>
      <c r="BM187" s="274"/>
      <c r="BN187" s="54">
        <f>BJ176/60</f>
        <v>0</v>
      </c>
      <c r="BO187" s="47"/>
      <c r="BP187" s="67"/>
      <c r="BQ187" s="71"/>
      <c r="BR187" s="78" t="s">
        <v>238</v>
      </c>
      <c r="BS187" s="213" t="str">
        <f>IF(ISBLANK(Planilha!D26),"-",Planilha!D26)</f>
        <v>-</v>
      </c>
      <c r="BT187" s="335" t="str">
        <f>IF(ISBLANK(Planilha!D66),"-",Planilha!D66)</f>
        <v>-</v>
      </c>
      <c r="BU187" s="336"/>
      <c r="BV187" s="213" t="str">
        <f>IF(ISBLANK(Planilha!D106),"-",Planilha!D106)</f>
        <v>-</v>
      </c>
      <c r="BW187" s="213" t="str">
        <f>IF(ISBLANK(Planilha!D146),"-",Planilha!D146)</f>
        <v>-</v>
      </c>
      <c r="BX187" s="213" t="str">
        <f t="shared" si="185"/>
        <v>-</v>
      </c>
      <c r="BY187" s="213" t="str">
        <f>IF(ISBLANK(Planilha!D226),"-",Planilha!D226)</f>
        <v>-</v>
      </c>
      <c r="BZ187" s="213" t="str">
        <f>IF(ISBLANK(Planilha!D266),"-",Planilha!D266)</f>
        <v>-</v>
      </c>
      <c r="CA187" s="47"/>
      <c r="CB187" s="6"/>
      <c r="CO187" s="53" t="str">
        <f t="shared" si="186"/>
        <v>0</v>
      </c>
      <c r="CP187" s="53" t="str">
        <f t="shared" si="187"/>
        <v>0</v>
      </c>
      <c r="CQ187" s="53" t="str">
        <f t="shared" si="188"/>
        <v>0</v>
      </c>
      <c r="CR187" s="53" t="str">
        <f t="shared" si="189"/>
        <v>0</v>
      </c>
      <c r="CS187" s="53" t="str">
        <f t="shared" si="190"/>
        <v>0</v>
      </c>
      <c r="CT187" s="53" t="str">
        <f t="shared" si="191"/>
        <v>0</v>
      </c>
      <c r="CU187" s="53" t="str">
        <f t="shared" si="192"/>
        <v>0</v>
      </c>
      <c r="CW187" s="167" t="str">
        <f t="shared" si="193"/>
        <v>0</v>
      </c>
      <c r="CX187" s="181" t="str">
        <f t="shared" si="194"/>
        <v>0</v>
      </c>
      <c r="CY187" s="181" t="str">
        <f t="shared" si="195"/>
        <v>0</v>
      </c>
      <c r="CZ187" s="181" t="str">
        <f t="shared" si="196"/>
        <v>0</v>
      </c>
      <c r="DA187" s="181" t="str">
        <f t="shared" si="197"/>
        <v>0</v>
      </c>
      <c r="DB187" s="181" t="str">
        <f t="shared" si="198"/>
        <v>0</v>
      </c>
      <c r="DC187" s="181" t="str">
        <f t="shared" si="199"/>
        <v>0</v>
      </c>
      <c r="DE187" s="175"/>
      <c r="DF187" s="175"/>
      <c r="DG187" s="175"/>
      <c r="DH187" s="175"/>
      <c r="DI187" s="175"/>
    </row>
    <row r="188" spans="1:115" x14ac:dyDescent="0.25">
      <c r="A188" s="65"/>
      <c r="B188" s="27"/>
      <c r="C188" s="29" t="s">
        <v>101</v>
      </c>
      <c r="D188" s="144"/>
      <c r="E188" s="287"/>
      <c r="F188" s="288"/>
      <c r="G188" s="279"/>
      <c r="H188" s="279"/>
      <c r="I188" s="279"/>
      <c r="J188" s="279"/>
      <c r="K188" s="279"/>
      <c r="L188" s="279"/>
      <c r="M188" s="279"/>
      <c r="N188" s="279"/>
      <c r="O188" s="279"/>
      <c r="P188" s="279"/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  <c r="AA188" s="28"/>
      <c r="AB188" s="65"/>
      <c r="AC188" s="27"/>
      <c r="AD188" s="5"/>
      <c r="AE188" s="57"/>
      <c r="AF188" s="57"/>
      <c r="AG188" s="57"/>
      <c r="AH188" s="57"/>
      <c r="AI188" s="57"/>
      <c r="AJ188" s="57"/>
      <c r="AK188" s="57"/>
      <c r="AL188" s="57"/>
      <c r="AM188" s="57"/>
      <c r="AN188" s="43">
        <f t="shared" ref="AN188:AN199" si="201">H175+I175+J175+K175+L175</f>
        <v>0</v>
      </c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46"/>
      <c r="BL188" s="274" t="s">
        <v>151</v>
      </c>
      <c r="BM188" s="274"/>
      <c r="BN188" s="81">
        <f>CF168</f>
        <v>0</v>
      </c>
      <c r="BO188" s="47"/>
      <c r="BP188" s="67"/>
      <c r="BQ188" s="71"/>
      <c r="BR188" s="78" t="s">
        <v>479</v>
      </c>
      <c r="BS188" s="214" t="str">
        <f>IF(CO28=BM7,CO28,"Não Exato")</f>
        <v>Não Exato</v>
      </c>
      <c r="BT188" s="281" t="str">
        <f>IF(CP28=BM47,CP28,"Não Exato")</f>
        <v>Não Exato</v>
      </c>
      <c r="BU188" s="282"/>
      <c r="BV188" s="214">
        <f>IF(CQ28=BM87,CQ28,"Não Exato")</f>
        <v>9</v>
      </c>
      <c r="BW188" s="214" t="str">
        <f>IF(CR28=BM127,CR28,"Não Exato")</f>
        <v>Não Exato</v>
      </c>
      <c r="BX188" s="214" t="str">
        <f>IF(CS28=BM167,CS28,"Não Exato")</f>
        <v>Não Exato</v>
      </c>
      <c r="BY188" s="214" t="str">
        <f>IF(CT28=BM207,CT28,"Não Exato")</f>
        <v>Não Exato</v>
      </c>
      <c r="BZ188" s="214" t="str">
        <f>IF(CU28=BM247,CU28,"Não Exato")</f>
        <v>Não Exato</v>
      </c>
      <c r="CA188" s="47"/>
      <c r="CB188" s="6"/>
      <c r="CO188" s="52">
        <f t="shared" ref="CO188:CU188" si="202">SUM(CO176+CO177+CO178+CO179+CO180+CO181+CO182+CO183+CO184+CO185+CO186+CO187)</f>
        <v>10</v>
      </c>
      <c r="CP188" s="52">
        <f t="shared" si="202"/>
        <v>9</v>
      </c>
      <c r="CQ188" s="52">
        <f t="shared" si="202"/>
        <v>9</v>
      </c>
      <c r="CR188" s="52">
        <f t="shared" si="202"/>
        <v>6</v>
      </c>
      <c r="CS188" s="52">
        <f t="shared" si="202"/>
        <v>0</v>
      </c>
      <c r="CT188" s="52">
        <f t="shared" si="202"/>
        <v>0</v>
      </c>
      <c r="CU188" s="52">
        <f t="shared" si="202"/>
        <v>0</v>
      </c>
      <c r="DA188" s="181" t="str">
        <f t="shared" si="197"/>
        <v>1</v>
      </c>
      <c r="DE188" s="175"/>
      <c r="DF188" s="175"/>
      <c r="DG188" s="175"/>
      <c r="DH188" s="175"/>
      <c r="DI188" s="175"/>
    </row>
    <row r="189" spans="1:115" x14ac:dyDescent="0.25">
      <c r="A189" s="65"/>
      <c r="B189" s="27"/>
      <c r="C189" s="29" t="s">
        <v>31</v>
      </c>
      <c r="D189" s="144"/>
      <c r="E189" s="287"/>
      <c r="F189" s="288"/>
      <c r="G189" s="279"/>
      <c r="H189" s="279"/>
      <c r="I189" s="279"/>
      <c r="J189" s="279"/>
      <c r="K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79"/>
      <c r="V189" s="279"/>
      <c r="W189" s="279"/>
      <c r="X189" s="279"/>
      <c r="Y189" s="279"/>
      <c r="Z189" s="279"/>
      <c r="AA189" s="28"/>
      <c r="AB189" s="65"/>
      <c r="AC189" s="27"/>
      <c r="AD189" s="69"/>
      <c r="AE189" s="64"/>
      <c r="AF189" s="64"/>
      <c r="AG189" s="57"/>
      <c r="AH189" s="57"/>
      <c r="AI189" s="57"/>
      <c r="AJ189" s="57"/>
      <c r="AK189" s="57"/>
      <c r="AL189" s="57"/>
      <c r="AM189" s="57"/>
      <c r="AN189" s="43">
        <f t="shared" si="201"/>
        <v>0</v>
      </c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6"/>
      <c r="BL189" s="67"/>
      <c r="BM189" s="67"/>
      <c r="BN189" s="67"/>
      <c r="BO189" s="67"/>
      <c r="BP189" s="44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47"/>
      <c r="CB189" s="6"/>
      <c r="DE189" s="175"/>
      <c r="DF189" s="175"/>
      <c r="DG189" s="175"/>
      <c r="DH189" s="175"/>
      <c r="DI189" s="175"/>
    </row>
    <row r="190" spans="1:115" x14ac:dyDescent="0.25">
      <c r="A190" s="65"/>
      <c r="B190" s="27"/>
      <c r="C190" s="277" t="s">
        <v>102</v>
      </c>
      <c r="D190" s="277"/>
      <c r="E190" s="333" t="str">
        <f>IF(Planilha!E30=0," ",Planilha!E30)</f>
        <v xml:space="preserve"> </v>
      </c>
      <c r="F190" s="334"/>
      <c r="G190" s="272" t="s">
        <v>35</v>
      </c>
      <c r="H190" s="272"/>
      <c r="I190" s="272"/>
      <c r="J190" s="289"/>
      <c r="K190" s="289"/>
      <c r="L190" s="289"/>
      <c r="M190" s="289"/>
      <c r="N190" s="289"/>
      <c r="O190" s="289"/>
      <c r="P190" s="289"/>
      <c r="Q190" s="278" t="s">
        <v>374</v>
      </c>
      <c r="R190" s="278"/>
      <c r="S190" s="278"/>
      <c r="T190" s="278"/>
      <c r="U190" s="278"/>
      <c r="V190" s="278"/>
      <c r="W190" s="188" t="s">
        <v>582</v>
      </c>
      <c r="X190" s="277" t="s">
        <v>264</v>
      </c>
      <c r="Y190" s="277"/>
      <c r="Z190" s="88">
        <f>SUM(W175:W186)</f>
        <v>0</v>
      </c>
      <c r="AA190" s="28"/>
      <c r="AB190" s="65"/>
      <c r="AC190" s="27"/>
      <c r="AD190" s="5"/>
      <c r="AE190" s="57"/>
      <c r="AF190" s="57"/>
      <c r="AG190" s="57"/>
      <c r="AH190" s="57"/>
      <c r="AI190" s="57"/>
      <c r="AJ190" s="57"/>
      <c r="AK190" s="57"/>
      <c r="AL190" s="57"/>
      <c r="AM190" s="57"/>
      <c r="AN190" s="43">
        <f t="shared" si="201"/>
        <v>0</v>
      </c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6"/>
      <c r="BL190" s="268" t="s">
        <v>102</v>
      </c>
      <c r="BM190" s="268"/>
      <c r="BN190" s="269" t="str">
        <f>IF(E190=0,"-",E190)</f>
        <v xml:space="preserve"> </v>
      </c>
      <c r="BO190" s="269"/>
      <c r="BP190" s="269"/>
      <c r="BQ190" s="269"/>
      <c r="BR190" s="76" t="s">
        <v>8</v>
      </c>
      <c r="BS190" s="270" t="str">
        <f>E173</f>
        <v>2015-01/01/E</v>
      </c>
      <c r="BT190" s="271"/>
      <c r="BU190" s="123">
        <f>F173</f>
        <v>2</v>
      </c>
      <c r="BV190" s="272" t="s">
        <v>242</v>
      </c>
      <c r="BW190" s="273"/>
      <c r="BX190" s="265"/>
      <c r="BY190" s="265"/>
      <c r="BZ190" s="80"/>
      <c r="CA190" s="47"/>
      <c r="CB190" s="6"/>
      <c r="DE190" s="175"/>
      <c r="DF190" s="175"/>
      <c r="DG190" s="175"/>
      <c r="DH190" s="175"/>
      <c r="DI190" s="175"/>
    </row>
    <row r="191" spans="1:115" x14ac:dyDescent="0.25">
      <c r="A191" s="65"/>
      <c r="B191" s="27"/>
      <c r="C191" s="277" t="s">
        <v>34</v>
      </c>
      <c r="D191" s="277"/>
      <c r="E191" s="333" t="str">
        <f>IF(Planilha!E31=0," ",Planilha!E31)</f>
        <v xml:space="preserve"> </v>
      </c>
      <c r="F191" s="334"/>
      <c r="G191" s="272"/>
      <c r="H191" s="272"/>
      <c r="I191" s="272"/>
      <c r="J191" s="289"/>
      <c r="K191" s="289"/>
      <c r="L191" s="289"/>
      <c r="M191" s="289"/>
      <c r="N191" s="289"/>
      <c r="O191" s="289"/>
      <c r="P191" s="289"/>
      <c r="Q191" s="278" t="s">
        <v>375</v>
      </c>
      <c r="R191" s="278"/>
      <c r="S191" s="278"/>
      <c r="T191" s="278"/>
      <c r="U191" s="278"/>
      <c r="V191" s="278"/>
      <c r="W191" s="188"/>
      <c r="X191" s="277" t="s">
        <v>265</v>
      </c>
      <c r="Y191" s="277"/>
      <c r="Z191" s="88">
        <f>BH175/60</f>
        <v>0</v>
      </c>
      <c r="AA191" s="28"/>
      <c r="AB191" s="65"/>
      <c r="AC191" s="27"/>
      <c r="AD191" s="5"/>
      <c r="AE191" s="57"/>
      <c r="AF191" s="57"/>
      <c r="AG191" s="57"/>
      <c r="AH191" s="57"/>
      <c r="AI191" s="57"/>
      <c r="AJ191" s="57"/>
      <c r="AK191" s="57"/>
      <c r="AL191" s="57"/>
      <c r="AM191" s="57"/>
      <c r="AN191" s="43">
        <f t="shared" si="201"/>
        <v>0</v>
      </c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268" t="s">
        <v>240</v>
      </c>
      <c r="BM191" s="268"/>
      <c r="BN191" s="269" t="str">
        <f>IF(E191=0,"-",E191)</f>
        <v xml:space="preserve"> </v>
      </c>
      <c r="BO191" s="269"/>
      <c r="BP191" s="269"/>
      <c r="BQ191" s="269"/>
      <c r="BR191" s="76" t="s">
        <v>241</v>
      </c>
      <c r="BS191" s="292" t="str">
        <f>IF(Z173=0,"-",Z173)</f>
        <v>20/08/07 - 20/09/07</v>
      </c>
      <c r="BT191" s="293"/>
      <c r="BU191" s="294"/>
      <c r="BV191" s="273"/>
      <c r="BW191" s="273"/>
      <c r="BX191" s="265"/>
      <c r="BY191" s="265"/>
      <c r="BZ191" s="80"/>
      <c r="CA191" s="6"/>
      <c r="CB191" s="6"/>
      <c r="DE191" s="175"/>
      <c r="DF191" s="175"/>
      <c r="DG191" s="175"/>
      <c r="DH191" s="175"/>
      <c r="DI191" s="175"/>
    </row>
    <row r="192" spans="1:115" x14ac:dyDescent="0.25">
      <c r="A192" s="65"/>
      <c r="B192" s="331" t="s">
        <v>585</v>
      </c>
      <c r="C192" s="332"/>
      <c r="D192" s="332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98" t="s">
        <v>333</v>
      </c>
      <c r="AA192" s="215" t="s">
        <v>586</v>
      </c>
      <c r="AB192" s="65"/>
      <c r="AC192" s="27"/>
      <c r="AD192" s="145" t="s">
        <v>585</v>
      </c>
      <c r="AE192" s="146"/>
      <c r="AF192" s="146"/>
      <c r="AG192" s="147"/>
      <c r="AH192" s="147"/>
      <c r="AI192" s="147"/>
      <c r="AJ192" s="147"/>
      <c r="AK192" s="147"/>
      <c r="AL192" s="147"/>
      <c r="AM192" s="147"/>
      <c r="AN192" s="148">
        <f t="shared" si="201"/>
        <v>0</v>
      </c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  <c r="BI192" s="147"/>
      <c r="BJ192" s="147"/>
      <c r="BK192" s="147"/>
      <c r="BL192" s="149"/>
      <c r="BM192" s="149"/>
      <c r="BN192" s="149"/>
      <c r="BO192" s="149"/>
      <c r="BP192" s="149"/>
      <c r="BQ192" s="149"/>
      <c r="BR192" s="149"/>
      <c r="BS192" s="149"/>
      <c r="BT192" s="149"/>
      <c r="BU192" s="149"/>
      <c r="BV192" s="149"/>
      <c r="BW192" s="149"/>
      <c r="BX192" s="149"/>
      <c r="BY192" s="149"/>
      <c r="BZ192" s="99" t="s">
        <v>333</v>
      </c>
      <c r="CA192" s="216" t="s">
        <v>587</v>
      </c>
      <c r="CB192" s="6"/>
      <c r="DE192" s="175"/>
      <c r="DF192" s="175"/>
      <c r="DG192" s="175"/>
      <c r="DH192" s="175"/>
      <c r="DI192" s="175"/>
    </row>
    <row r="193" spans="1:113" x14ac:dyDescent="0.25">
      <c r="A193" s="31"/>
      <c r="B193" s="31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2"/>
      <c r="AC193" s="73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74">
        <f t="shared" si="201"/>
        <v>0</v>
      </c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8"/>
      <c r="CB193" s="9"/>
      <c r="DE193" s="175"/>
      <c r="DF193" s="175"/>
      <c r="DG193" s="175"/>
      <c r="DH193" s="175"/>
      <c r="DI193" s="175"/>
    </row>
    <row r="194" spans="1:113" hidden="1" x14ac:dyDescent="0.25">
      <c r="A194" s="17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43">
        <f t="shared" si="201"/>
        <v>0</v>
      </c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20"/>
      <c r="BL194" s="20"/>
      <c r="BM194" s="20"/>
      <c r="BN194" s="20"/>
      <c r="BO194" s="20"/>
      <c r="BP194" s="20"/>
      <c r="DE194" s="175"/>
      <c r="DF194" s="175"/>
      <c r="DG194" s="175"/>
      <c r="DH194" s="175"/>
      <c r="DI194" s="175"/>
    </row>
    <row r="195" spans="1:113" hidden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43">
        <f t="shared" si="201"/>
        <v>0</v>
      </c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DE195" s="175"/>
      <c r="DF195" s="175"/>
      <c r="DG195" s="175"/>
      <c r="DH195" s="175"/>
      <c r="DI195" s="175"/>
    </row>
    <row r="196" spans="1:113" hidden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43">
        <f t="shared" si="201"/>
        <v>0</v>
      </c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DE196" s="175"/>
      <c r="DF196" s="175"/>
      <c r="DG196" s="175"/>
      <c r="DH196" s="175"/>
      <c r="DI196" s="175"/>
    </row>
    <row r="197" spans="1:113" hidden="1" x14ac:dyDescent="0.25">
      <c r="E197" s="115"/>
      <c r="F197" s="115"/>
      <c r="Y197" s="18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43">
        <f t="shared" si="201"/>
        <v>0</v>
      </c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DE197" s="175"/>
      <c r="DF197" s="175"/>
      <c r="DG197" s="175"/>
      <c r="DH197" s="175"/>
      <c r="DI197" s="175"/>
    </row>
    <row r="198" spans="1:113" hidden="1" x14ac:dyDescent="0.25"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43">
        <f t="shared" si="201"/>
        <v>0</v>
      </c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DE198" s="175"/>
      <c r="DF198" s="175"/>
      <c r="DG198" s="175"/>
      <c r="DH198" s="175"/>
      <c r="DI198" s="175"/>
    </row>
    <row r="199" spans="1:113" hidden="1" x14ac:dyDescent="0.25"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43">
        <f t="shared" si="201"/>
        <v>0</v>
      </c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DE199" s="175"/>
      <c r="DF199" s="175"/>
      <c r="DG199" s="175"/>
      <c r="DH199" s="175"/>
      <c r="DI199" s="175"/>
    </row>
    <row r="200" spans="1:113" hidden="1" x14ac:dyDescent="0.25">
      <c r="AG200" s="21"/>
      <c r="DE200" s="175"/>
      <c r="DF200" s="175"/>
      <c r="DG200" s="175"/>
      <c r="DH200" s="175"/>
      <c r="DI200" s="175"/>
    </row>
    <row r="201" spans="1:113" x14ac:dyDescent="0.2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27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8"/>
      <c r="CB201" s="6"/>
      <c r="DE201" s="175"/>
      <c r="DF201" s="175"/>
      <c r="DG201" s="175"/>
      <c r="DH201" s="175"/>
      <c r="DI201" s="175"/>
    </row>
    <row r="202" spans="1:113" x14ac:dyDescent="0.25">
      <c r="A202" s="65"/>
      <c r="B202" s="24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6"/>
      <c r="AB202" s="65"/>
      <c r="AC202" s="27"/>
      <c r="AD202" s="2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44"/>
      <c r="BL202" s="44"/>
      <c r="BM202" s="44"/>
      <c r="BN202" s="44"/>
      <c r="BO202" s="45"/>
      <c r="BP202" s="67"/>
      <c r="BQ202" s="70"/>
      <c r="BR202" s="44"/>
      <c r="BS202" s="44"/>
      <c r="BT202" s="44"/>
      <c r="BU202" s="44"/>
      <c r="BV202" s="44"/>
      <c r="BW202" s="44"/>
      <c r="BX202" s="44"/>
      <c r="BY202" s="44"/>
      <c r="BZ202" s="44"/>
      <c r="CA202" s="45"/>
      <c r="CB202" s="6"/>
      <c r="CD202" s="124"/>
      <c r="CE202" s="125"/>
      <c r="CF202" s="125"/>
      <c r="CG202" s="126"/>
      <c r="CH202" s="193"/>
      <c r="CI202" s="124"/>
      <c r="CJ202" s="125"/>
      <c r="CK202" s="125"/>
      <c r="CL202" s="125"/>
      <c r="CM202" s="126"/>
      <c r="DE202" s="175"/>
      <c r="DF202" s="175"/>
      <c r="DG202" s="175"/>
      <c r="DH202" s="175"/>
      <c r="DI202" s="175"/>
    </row>
    <row r="203" spans="1:113" ht="15.75" x14ac:dyDescent="0.25">
      <c r="A203" s="65"/>
      <c r="B203" s="27"/>
      <c r="C203" s="302" t="s">
        <v>10</v>
      </c>
      <c r="D203" s="303"/>
      <c r="E203" s="303"/>
      <c r="F203" s="303"/>
      <c r="G203" s="303"/>
      <c r="H203" s="303"/>
      <c r="I203" s="303"/>
      <c r="J203" s="303"/>
      <c r="K203" s="303"/>
      <c r="L203" s="303"/>
      <c r="M203" s="303"/>
      <c r="N203" s="303"/>
      <c r="O203" s="303"/>
      <c r="P203" s="303"/>
      <c r="Q203" s="303"/>
      <c r="R203" s="303"/>
      <c r="S203" s="303"/>
      <c r="T203" s="303"/>
      <c r="U203" s="303"/>
      <c r="V203" s="303"/>
      <c r="W203" s="303"/>
      <c r="X203" s="303"/>
      <c r="Y203" s="303"/>
      <c r="Z203" s="304"/>
      <c r="AA203" s="28"/>
      <c r="AB203" s="65"/>
      <c r="AC203" s="27"/>
      <c r="AD203" s="5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46"/>
      <c r="BL203" s="262" t="s">
        <v>371</v>
      </c>
      <c r="BM203" s="263"/>
      <c r="BN203" s="85" t="str">
        <f>Z210</f>
        <v>F</v>
      </c>
      <c r="BO203" s="47"/>
      <c r="BP203" s="67"/>
      <c r="BQ203" s="71"/>
      <c r="BR203" s="105"/>
      <c r="BS203" s="106"/>
      <c r="BT203" s="106"/>
      <c r="BU203" s="106"/>
      <c r="BV203" s="106"/>
      <c r="BW203" s="106"/>
      <c r="BX203" s="106"/>
      <c r="BY203" s="106"/>
      <c r="BZ203" s="107"/>
      <c r="CA203" s="47"/>
      <c r="CB203" s="6"/>
      <c r="CD203" s="127"/>
      <c r="CE203" s="264" t="s">
        <v>141</v>
      </c>
      <c r="CF203" s="264"/>
      <c r="CG203" s="128"/>
      <c r="CH203" s="193"/>
      <c r="CI203" s="127"/>
      <c r="CJ203" s="180" t="s">
        <v>454</v>
      </c>
      <c r="CK203" s="180" t="s">
        <v>456</v>
      </c>
      <c r="CL203" s="180" t="s">
        <v>455</v>
      </c>
      <c r="CM203" s="128"/>
      <c r="CN203" s="115">
        <f>CF204*60</f>
        <v>2400</v>
      </c>
      <c r="DE203" s="175"/>
      <c r="DF203" s="175"/>
      <c r="DG203" s="175"/>
      <c r="DH203" s="175"/>
      <c r="DI203" s="175"/>
    </row>
    <row r="204" spans="1:113" x14ac:dyDescent="0.25">
      <c r="A204" s="65"/>
      <c r="B204" s="27"/>
      <c r="C204" s="305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7"/>
      <c r="AA204" s="28"/>
      <c r="AB204" s="65"/>
      <c r="AC204" s="27"/>
      <c r="AD204" s="5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46"/>
      <c r="BL204" s="256" t="s">
        <v>153</v>
      </c>
      <c r="BM204" s="256"/>
      <c r="BN204" s="81">
        <f>CN205</f>
        <v>40</v>
      </c>
      <c r="BO204" s="47"/>
      <c r="BP204" s="67"/>
      <c r="BQ204" s="71"/>
      <c r="BR204" s="108"/>
      <c r="BS204" s="109"/>
      <c r="BT204" s="109"/>
      <c r="BU204" s="109"/>
      <c r="BV204" s="109"/>
      <c r="BW204" s="109"/>
      <c r="BX204" s="109"/>
      <c r="BY204" s="109"/>
      <c r="BZ204" s="110"/>
      <c r="CA204" s="47"/>
      <c r="CB204" s="6"/>
      <c r="CD204" s="127"/>
      <c r="CE204" s="33" t="s">
        <v>140</v>
      </c>
      <c r="CF204" s="187" t="s">
        <v>446</v>
      </c>
      <c r="CG204" s="128"/>
      <c r="CH204" s="193"/>
      <c r="CI204" s="127"/>
      <c r="CJ204" s="33" t="s">
        <v>452</v>
      </c>
      <c r="CK204" s="195">
        <f>DM215</f>
        <v>0</v>
      </c>
      <c r="CL204" s="199">
        <f>CK204/60</f>
        <v>0</v>
      </c>
      <c r="CM204" s="128"/>
      <c r="CN204" s="115">
        <f>CF208*60</f>
        <v>0</v>
      </c>
      <c r="DE204" s="175"/>
      <c r="DF204" s="175"/>
      <c r="DG204" s="175"/>
      <c r="DH204" s="175"/>
      <c r="DI204" s="175"/>
    </row>
    <row r="205" spans="1:113" x14ac:dyDescent="0.25">
      <c r="A205" s="65"/>
      <c r="B205" s="27"/>
      <c r="C205" s="305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7"/>
      <c r="AA205" s="28"/>
      <c r="AB205" s="65"/>
      <c r="AC205" s="27"/>
      <c r="AD205" s="5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46"/>
      <c r="BL205" s="114" t="s">
        <v>154</v>
      </c>
      <c r="BM205" s="81">
        <f>IF(ISNUMBER(BN220+BN227),SUM(BN220+BN227),"-")</f>
        <v>0</v>
      </c>
      <c r="BN205" s="54" t="str">
        <f>IF(BM205=BN204,"Exato","Não Exato")</f>
        <v>Não Exato</v>
      </c>
      <c r="BO205" s="47"/>
      <c r="BP205" s="67"/>
      <c r="BQ205" s="71"/>
      <c r="BR205" s="111"/>
      <c r="BS205" s="112"/>
      <c r="BT205" s="112"/>
      <c r="BU205" s="112"/>
      <c r="BV205" s="112"/>
      <c r="BW205" s="112"/>
      <c r="BX205" s="112"/>
      <c r="BY205" s="112"/>
      <c r="BZ205" s="113"/>
      <c r="CA205" s="47"/>
      <c r="CB205" s="6"/>
      <c r="CD205" s="127"/>
      <c r="CE205" s="33" t="s">
        <v>461</v>
      </c>
      <c r="CF205" s="79">
        <v>9</v>
      </c>
      <c r="CG205" s="128"/>
      <c r="CH205" s="193"/>
      <c r="CI205" s="127"/>
      <c r="CJ205" s="33" t="s">
        <v>453</v>
      </c>
      <c r="CK205" s="197">
        <f>CL205*60</f>
        <v>2400</v>
      </c>
      <c r="CL205" s="197" t="str">
        <f>CF204</f>
        <v>40</v>
      </c>
      <c r="CM205" s="128"/>
      <c r="CN205" s="133">
        <f>SUM(CF204+CF208)</f>
        <v>40</v>
      </c>
      <c r="DE205" s="175"/>
      <c r="DF205" s="175"/>
      <c r="DG205" s="175"/>
      <c r="DH205" s="175"/>
      <c r="DI205" s="175"/>
    </row>
    <row r="206" spans="1:113" x14ac:dyDescent="0.25">
      <c r="A206" s="65"/>
      <c r="B206" s="27"/>
      <c r="C206" s="308"/>
      <c r="D206" s="309"/>
      <c r="E206" s="309"/>
      <c r="F206" s="309"/>
      <c r="G206" s="309"/>
      <c r="H206" s="309"/>
      <c r="I206" s="309"/>
      <c r="J206" s="309"/>
      <c r="K206" s="309"/>
      <c r="L206" s="309"/>
      <c r="M206" s="309"/>
      <c r="N206" s="309"/>
      <c r="O206" s="309"/>
      <c r="P206" s="309"/>
      <c r="Q206" s="309"/>
      <c r="R206" s="309"/>
      <c r="S206" s="309"/>
      <c r="T206" s="309"/>
      <c r="U206" s="309"/>
      <c r="V206" s="309"/>
      <c r="W206" s="309"/>
      <c r="X206" s="309"/>
      <c r="Y206" s="309"/>
      <c r="Z206" s="310"/>
      <c r="AA206" s="28"/>
      <c r="AB206" s="65"/>
      <c r="AC206" s="27"/>
      <c r="AD206" s="5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46"/>
      <c r="BL206" s="264" t="s">
        <v>186</v>
      </c>
      <c r="BM206" s="264"/>
      <c r="BN206" s="118" t="s">
        <v>142</v>
      </c>
      <c r="BO206" s="47"/>
      <c r="BP206" s="67"/>
      <c r="BQ206" s="72"/>
      <c r="BR206" s="50"/>
      <c r="BS206" s="50"/>
      <c r="BT206" s="50"/>
      <c r="BU206" s="50"/>
      <c r="BV206" s="50"/>
      <c r="BW206" s="50"/>
      <c r="BX206" s="50"/>
      <c r="BY206" s="50"/>
      <c r="BZ206" s="50"/>
      <c r="CA206" s="51"/>
      <c r="CB206" s="6"/>
      <c r="CD206" s="127"/>
      <c r="CE206" s="33" t="s">
        <v>150</v>
      </c>
      <c r="CF206" s="186">
        <f>CN203/CF205</f>
        <v>266.66666666666669</v>
      </c>
      <c r="CG206" s="128"/>
      <c r="CH206" s="193"/>
      <c r="CI206" s="129"/>
      <c r="CJ206" s="130"/>
      <c r="CK206" s="130"/>
      <c r="CL206" s="130"/>
      <c r="CM206" s="131"/>
      <c r="DE206" s="175"/>
      <c r="DF206" s="175"/>
      <c r="DG206" s="175"/>
      <c r="DH206" s="175"/>
      <c r="DI206" s="175"/>
    </row>
    <row r="207" spans="1:113" x14ac:dyDescent="0.25">
      <c r="A207" s="65"/>
      <c r="B207" s="27"/>
      <c r="C207" s="311" t="s">
        <v>9</v>
      </c>
      <c r="D207" s="312"/>
      <c r="E207" s="312"/>
      <c r="F207" s="312"/>
      <c r="G207" s="312"/>
      <c r="H207" s="312"/>
      <c r="I207" s="312"/>
      <c r="J207" s="312"/>
      <c r="K207" s="312"/>
      <c r="L207" s="312"/>
      <c r="M207" s="312"/>
      <c r="N207" s="312"/>
      <c r="O207" s="312"/>
      <c r="P207" s="312"/>
      <c r="Q207" s="312"/>
      <c r="R207" s="312"/>
      <c r="S207" s="312"/>
      <c r="T207" s="312"/>
      <c r="U207" s="312"/>
      <c r="V207" s="312"/>
      <c r="W207" s="312"/>
      <c r="X207" s="312"/>
      <c r="Y207" s="312"/>
      <c r="Z207" s="313"/>
      <c r="AA207" s="28"/>
      <c r="AB207" s="65"/>
      <c r="AC207" s="27"/>
      <c r="AD207" s="38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46"/>
      <c r="BL207" s="33" t="s">
        <v>139</v>
      </c>
      <c r="BM207" s="34">
        <f>CF205</f>
        <v>9</v>
      </c>
      <c r="BN207" s="207">
        <f>CF206</f>
        <v>266.66666666666669</v>
      </c>
      <c r="BO207" s="4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  <c r="CB207" s="6"/>
      <c r="CD207" s="127"/>
      <c r="CE207" s="264" t="s">
        <v>146</v>
      </c>
      <c r="CF207" s="264"/>
      <c r="CG207" s="128"/>
      <c r="CH207" s="193"/>
      <c r="CI207" s="193"/>
      <c r="CJ207" s="193"/>
      <c r="CK207" s="193"/>
      <c r="CL207" s="193"/>
      <c r="CM207" s="193"/>
      <c r="CP207" s="134"/>
      <c r="DE207" s="175"/>
      <c r="DF207" s="175"/>
      <c r="DG207" s="175"/>
      <c r="DH207" s="175"/>
      <c r="DI207" s="175"/>
    </row>
    <row r="208" spans="1:113" x14ac:dyDescent="0.25">
      <c r="A208" s="65"/>
      <c r="B208" s="27"/>
      <c r="C208" s="314"/>
      <c r="D208" s="315"/>
      <c r="E208" s="315"/>
      <c r="F208" s="315"/>
      <c r="G208" s="315"/>
      <c r="H208" s="315"/>
      <c r="I208" s="315"/>
      <c r="J208" s="315"/>
      <c r="K208" s="315"/>
      <c r="L208" s="315"/>
      <c r="M208" s="315"/>
      <c r="N208" s="315"/>
      <c r="O208" s="315"/>
      <c r="P208" s="315"/>
      <c r="Q208" s="315"/>
      <c r="R208" s="315"/>
      <c r="S208" s="315"/>
      <c r="T208" s="315"/>
      <c r="U208" s="315"/>
      <c r="V208" s="315"/>
      <c r="W208" s="315"/>
      <c r="X208" s="315"/>
      <c r="Y208" s="315"/>
      <c r="Z208" s="316"/>
      <c r="AA208" s="28"/>
      <c r="AB208" s="65"/>
      <c r="AC208" s="27"/>
      <c r="AD208" s="5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46"/>
      <c r="BL208" s="256" t="s">
        <v>464</v>
      </c>
      <c r="BM208" s="256"/>
      <c r="BN208" s="35">
        <f t="shared" ref="BN208:BN219" si="203">BD215</f>
        <v>0</v>
      </c>
      <c r="BO208" s="47"/>
      <c r="BP208" s="67"/>
      <c r="BQ208" s="70"/>
      <c r="BR208" s="44"/>
      <c r="BS208" s="44"/>
      <c r="BT208" s="44"/>
      <c r="BU208" s="44"/>
      <c r="BV208" s="44"/>
      <c r="BW208" s="44"/>
      <c r="BX208" s="44"/>
      <c r="BY208" s="44"/>
      <c r="BZ208" s="44"/>
      <c r="CA208" s="45"/>
      <c r="CB208" s="6"/>
      <c r="CD208" s="127"/>
      <c r="CE208" s="33" t="s">
        <v>140</v>
      </c>
      <c r="CF208" s="187"/>
      <c r="CG208" s="128"/>
      <c r="CH208" s="193"/>
      <c r="CI208" s="193"/>
      <c r="CJ208" s="193"/>
      <c r="CK208" s="193"/>
      <c r="CL208" s="193"/>
      <c r="CM208" s="193"/>
      <c r="DE208" s="175"/>
      <c r="DF208" s="175"/>
      <c r="DG208" s="175"/>
      <c r="DH208" s="175"/>
      <c r="DI208" s="175"/>
    </row>
    <row r="209" spans="1:118" ht="15.75" x14ac:dyDescent="0.25">
      <c r="A209" s="65"/>
      <c r="B209" s="27"/>
      <c r="C209" s="317"/>
      <c r="D209" s="318"/>
      <c r="E209" s="318"/>
      <c r="F209" s="318"/>
      <c r="G209" s="318"/>
      <c r="H209" s="318"/>
      <c r="I209" s="318"/>
      <c r="J209" s="318"/>
      <c r="K209" s="318"/>
      <c r="L209" s="318"/>
      <c r="M209" s="318"/>
      <c r="N209" s="318"/>
      <c r="O209" s="318"/>
      <c r="P209" s="318"/>
      <c r="Q209" s="318"/>
      <c r="R209" s="318"/>
      <c r="S209" s="318"/>
      <c r="T209" s="318"/>
      <c r="U209" s="318"/>
      <c r="V209" s="318"/>
      <c r="W209" s="318"/>
      <c r="X209" s="318"/>
      <c r="Y209" s="318"/>
      <c r="Z209" s="319"/>
      <c r="AA209" s="28"/>
      <c r="AB209" s="65"/>
      <c r="AC209" s="27"/>
      <c r="AD209" s="5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46"/>
      <c r="BL209" s="256" t="s">
        <v>465</v>
      </c>
      <c r="BM209" s="256"/>
      <c r="BN209" s="35">
        <f t="shared" si="203"/>
        <v>0</v>
      </c>
      <c r="BO209" s="47"/>
      <c r="BP209" s="67"/>
      <c r="BQ209" s="71"/>
      <c r="BR209" s="267" t="s">
        <v>239</v>
      </c>
      <c r="BS209" s="267"/>
      <c r="BT209" s="267"/>
      <c r="BU209" s="267"/>
      <c r="BV209" s="267"/>
      <c r="BW209" s="267"/>
      <c r="BX209" s="267"/>
      <c r="BY209" s="267"/>
      <c r="BZ209" s="267"/>
      <c r="CA209" s="47"/>
      <c r="CB209" s="6"/>
      <c r="CD209" s="127"/>
      <c r="CE209" s="33" t="s">
        <v>148</v>
      </c>
      <c r="CF209" s="79">
        <v>3</v>
      </c>
      <c r="CG209" s="128"/>
      <c r="CH209" s="193"/>
      <c r="CI209" s="193"/>
      <c r="CJ209" s="193"/>
      <c r="CK209" s="193"/>
      <c r="CL209" s="193"/>
      <c r="CM209" s="193"/>
      <c r="DE209" s="175"/>
      <c r="DF209" s="175"/>
      <c r="DG209" s="175"/>
      <c r="DH209" s="175"/>
      <c r="DI209" s="175"/>
    </row>
    <row r="210" spans="1:118" x14ac:dyDescent="0.25">
      <c r="A210" s="65"/>
      <c r="B210" s="27"/>
      <c r="C210" s="258" t="s">
        <v>267</v>
      </c>
      <c r="D210" s="326"/>
      <c r="E210" s="323" t="str">
        <f>IF(VLOOKUP(E211,Matrículas!D4:AK20,3,0)=0,"-",VLOOKUP(E211,Matrículas!D4:AK20,3,0))</f>
        <v>Juliana Malacarne</v>
      </c>
      <c r="F210" s="323"/>
      <c r="G210" s="120" t="s">
        <v>268</v>
      </c>
      <c r="H210" s="269" t="str">
        <f>IF(VLOOKUP(E211,Matrículas!D4:AK20,9,0)=0,"-",VLOOKUP(E211,Matrículas!D4:AK20,9,0))</f>
        <v>-</v>
      </c>
      <c r="I210" s="269"/>
      <c r="J210" s="269"/>
      <c r="K210" s="269"/>
      <c r="L210" s="269"/>
      <c r="M210" s="258" t="s">
        <v>263</v>
      </c>
      <c r="N210" s="258"/>
      <c r="O210" s="258"/>
      <c r="P210" s="258"/>
      <c r="Q210" s="258"/>
      <c r="R210" s="327" t="str">
        <f>VLOOKUP(E211,Matrículas!D4:AK20,14,0)</f>
        <v>1,57</v>
      </c>
      <c r="S210" s="327"/>
      <c r="T210" s="327"/>
      <c r="U210" s="327"/>
      <c r="V210" s="327"/>
      <c r="W210" s="119" t="s">
        <v>7</v>
      </c>
      <c r="X210" s="212" t="str">
        <f>X10</f>
        <v>Força Máxima</v>
      </c>
      <c r="Y210" s="120" t="s">
        <v>11</v>
      </c>
      <c r="Z210" s="136" t="str">
        <f>Descrições!A14</f>
        <v>F</v>
      </c>
      <c r="AA210" s="28"/>
      <c r="AB210" s="65"/>
      <c r="AC210" s="27"/>
      <c r="AD210" s="5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46"/>
      <c r="BL210" s="256" t="s">
        <v>466</v>
      </c>
      <c r="BM210" s="256"/>
      <c r="BN210" s="35">
        <f t="shared" si="203"/>
        <v>0</v>
      </c>
      <c r="BO210" s="47"/>
      <c r="BP210" s="67"/>
      <c r="BQ210" s="71"/>
      <c r="BR210" s="168" t="str">
        <f>H212</f>
        <v>1 X 1 X 1 X 1 X 1 X 1 X 1</v>
      </c>
      <c r="BS210" s="266" t="str">
        <f>IF(VLOOKUP(BR210,Descrições!B126:C135,2,0)=0,"-",VLOOKUP(BR210,Descrições!B126:C135,2,0))</f>
        <v>Alta intensidade, porem coerente com ótimas condições anabólicas.</v>
      </c>
      <c r="BT210" s="266"/>
      <c r="BU210" s="266"/>
      <c r="BV210" s="266"/>
      <c r="BW210" s="266"/>
      <c r="BX210" s="266"/>
      <c r="BY210" s="266"/>
      <c r="BZ210" s="266"/>
      <c r="CA210" s="47"/>
      <c r="CB210" s="6"/>
      <c r="CD210" s="127"/>
      <c r="CE210" s="33" t="s">
        <v>149</v>
      </c>
      <c r="CF210" s="186">
        <f>CN204/CF209</f>
        <v>0</v>
      </c>
      <c r="CG210" s="128"/>
      <c r="CH210" s="193"/>
      <c r="CI210" s="193"/>
      <c r="CJ210" s="193"/>
      <c r="CK210" s="193"/>
      <c r="CL210" s="193"/>
      <c r="CM210" s="193"/>
      <c r="DE210" s="175"/>
      <c r="DF210" s="175"/>
      <c r="DG210" s="175"/>
      <c r="DH210" s="175"/>
      <c r="DI210" s="175"/>
    </row>
    <row r="211" spans="1:118" x14ac:dyDescent="0.25">
      <c r="A211" s="65"/>
      <c r="B211" s="27"/>
      <c r="C211" s="258" t="s">
        <v>252</v>
      </c>
      <c r="D211" s="258"/>
      <c r="E211" s="333" t="str">
        <f>E11</f>
        <v>2015-01</v>
      </c>
      <c r="F211" s="334"/>
      <c r="G211" s="120" t="s">
        <v>269</v>
      </c>
      <c r="H211" s="269" t="str">
        <f>IF(VLOOKUP(E211,Matrículas!D4:AK20,16,0)=0,"-",VLOOKUP(E211,Matrículas!D4:AK20,16,0))</f>
        <v>-</v>
      </c>
      <c r="I211" s="269"/>
      <c r="J211" s="269"/>
      <c r="K211" s="269"/>
      <c r="L211" s="269"/>
      <c r="M211" s="258" t="s">
        <v>262</v>
      </c>
      <c r="N211" s="258"/>
      <c r="O211" s="258"/>
      <c r="P211" s="258"/>
      <c r="Q211" s="258"/>
      <c r="R211" s="269" t="str">
        <f>VLOOKUP(E211,Matrículas!D4:AK20,15,0)</f>
        <v>53</v>
      </c>
      <c r="S211" s="269"/>
      <c r="T211" s="269"/>
      <c r="U211" s="269"/>
      <c r="V211" s="269"/>
      <c r="W211" s="119" t="s">
        <v>1</v>
      </c>
      <c r="X211" s="212" t="str">
        <f>X11</f>
        <v>Misto</v>
      </c>
      <c r="Y211" s="120" t="s">
        <v>27</v>
      </c>
      <c r="Z211" s="121"/>
      <c r="AA211" s="28"/>
      <c r="AB211" s="65"/>
      <c r="AC211" s="27"/>
      <c r="AD211" s="5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46"/>
      <c r="BL211" s="256" t="s">
        <v>467</v>
      </c>
      <c r="BM211" s="256"/>
      <c r="BN211" s="35">
        <f t="shared" si="203"/>
        <v>0</v>
      </c>
      <c r="BO211" s="47"/>
      <c r="BP211" s="67"/>
      <c r="BQ211" s="71"/>
      <c r="BR211" s="77" t="s">
        <v>233</v>
      </c>
      <c r="BS211" s="77" t="s">
        <v>6</v>
      </c>
      <c r="BT211" s="296" t="s">
        <v>16</v>
      </c>
      <c r="BU211" s="297"/>
      <c r="BV211" s="77" t="s">
        <v>17</v>
      </c>
      <c r="BW211" s="77" t="s">
        <v>18</v>
      </c>
      <c r="BX211" s="77" t="s">
        <v>19</v>
      </c>
      <c r="BY211" s="77" t="s">
        <v>20</v>
      </c>
      <c r="BZ211" s="77" t="s">
        <v>21</v>
      </c>
      <c r="CA211" s="47"/>
      <c r="CB211" s="6"/>
      <c r="CD211" s="129"/>
      <c r="CE211" s="130"/>
      <c r="CF211" s="130"/>
      <c r="CG211" s="131"/>
      <c r="CH211" s="193"/>
      <c r="CI211" s="193"/>
      <c r="CJ211" s="193"/>
      <c r="CK211" s="193"/>
      <c r="CL211" s="193"/>
      <c r="CM211" s="193"/>
      <c r="DE211" s="175"/>
      <c r="DF211" s="175"/>
      <c r="DG211" s="175"/>
      <c r="DH211" s="175"/>
      <c r="DI211" s="175"/>
    </row>
    <row r="212" spans="1:118" x14ac:dyDescent="0.25">
      <c r="A212" s="65"/>
      <c r="B212" s="27"/>
      <c r="C212" s="258" t="s">
        <v>259</v>
      </c>
      <c r="D212" s="258"/>
      <c r="E212" s="152" t="str">
        <f>IF(VLOOKUP(E211,Matrículas!D4:AK20,11,0)=0,"-",VLOOKUP(E211,Matrículas!D4:AK20,11,0))</f>
        <v>2015-01/01</v>
      </c>
      <c r="F212" s="151">
        <f>IF(VLOOKUP(E211,Matrículas!D4:AK20,12,0)=0,"-",VLOOKUP(E211,Matrículas!D4:AK20,12,0))</f>
        <v>2</v>
      </c>
      <c r="G212" s="119" t="s">
        <v>232</v>
      </c>
      <c r="H212" s="280" t="str">
        <f>H12</f>
        <v>1 X 1 X 1 X 1 X 1 X 1 X 1</v>
      </c>
      <c r="I212" s="280"/>
      <c r="J212" s="280"/>
      <c r="K212" s="280"/>
      <c r="L212" s="280"/>
      <c r="M212" s="258" t="s">
        <v>110</v>
      </c>
      <c r="N212" s="258"/>
      <c r="O212" s="258"/>
      <c r="P212" s="258"/>
      <c r="Q212" s="258"/>
      <c r="R212" s="269" t="str">
        <f>IF(VLOOKUP(E211,Matrículas!D4:AK20,4,0)=0,"-",VLOOKUP(E211,Matrículas!D4:AK20,4,0))</f>
        <v>Feminino</v>
      </c>
      <c r="S212" s="269"/>
      <c r="T212" s="269"/>
      <c r="U212" s="269"/>
      <c r="V212" s="269"/>
      <c r="W212" s="119" t="s">
        <v>13</v>
      </c>
      <c r="X212" s="121"/>
      <c r="Y212" s="120" t="s">
        <v>28</v>
      </c>
      <c r="Z212" s="212" t="str">
        <f>Z12</f>
        <v>37°</v>
      </c>
      <c r="AA212" s="28"/>
      <c r="AB212" s="65"/>
      <c r="AC212" s="27"/>
      <c r="AD212" s="5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46"/>
      <c r="BL212" s="256" t="s">
        <v>468</v>
      </c>
      <c r="BM212" s="256"/>
      <c r="BN212" s="35">
        <f t="shared" si="203"/>
        <v>0</v>
      </c>
      <c r="BO212" s="47"/>
      <c r="BP212" s="67"/>
      <c r="BQ212" s="71"/>
      <c r="BR212" s="78" t="s">
        <v>234</v>
      </c>
      <c r="BS212" s="183" t="str">
        <f>IF(ISBLANK(BS12),"-",BS12)</f>
        <v>A</v>
      </c>
      <c r="BT212" s="337" t="str">
        <f>IF(ISBLANK(BT12),"-",BT12)</f>
        <v>Off</v>
      </c>
      <c r="BU212" s="338"/>
      <c r="BV212" s="183" t="str">
        <f>IF(ISBLANK(BV12),"-",BV12)</f>
        <v>B</v>
      </c>
      <c r="BW212" s="183" t="str">
        <f>IF(ISBLANK(BW12),"-",BW12)</f>
        <v>Off</v>
      </c>
      <c r="BX212" s="183" t="str">
        <f>IF(ISBLANK(BX12),"-",BX12)</f>
        <v>C</v>
      </c>
      <c r="BY212" s="183" t="str">
        <f>IF(ISBLANK(BY12),"-",BY12)</f>
        <v>Off</v>
      </c>
      <c r="BZ212" s="183" t="str">
        <f>IF(ISBLANK(BZ12),"-",BZ12)</f>
        <v>D</v>
      </c>
      <c r="CA212" s="47"/>
      <c r="CB212" s="6"/>
      <c r="DE212" s="175"/>
      <c r="DF212" s="175"/>
      <c r="DG212" s="175"/>
      <c r="DH212" s="175"/>
      <c r="DI212" s="175"/>
    </row>
    <row r="213" spans="1:118" x14ac:dyDescent="0.25">
      <c r="A213" s="65"/>
      <c r="B213" s="27"/>
      <c r="C213" s="320" t="s">
        <v>8</v>
      </c>
      <c r="D213" s="320"/>
      <c r="E213" s="89" t="str">
        <f>IF(VLOOKUP(E211,Matrículas!D4:AK20,31,0)=0,"-",VLOOKUP(E211,Matrículas!D4:AK20,31,0))</f>
        <v>2015-01/01/F</v>
      </c>
      <c r="F213" s="90">
        <f>IF(VLOOKUP(E211,Matrículas!D4:AK20,32,0)=0,"-",VLOOKUP(E211,Matrículas!D4:AK20,32,0))</f>
        <v>2</v>
      </c>
      <c r="G213" s="119" t="s">
        <v>113</v>
      </c>
      <c r="H213" s="280" t="str">
        <f>H13</f>
        <v>Intermediario</v>
      </c>
      <c r="I213" s="280"/>
      <c r="J213" s="280"/>
      <c r="K213" s="280"/>
      <c r="L213" s="280"/>
      <c r="M213" s="320" t="s">
        <v>14</v>
      </c>
      <c r="N213" s="320"/>
      <c r="O213" s="320"/>
      <c r="P213" s="320"/>
      <c r="Q213" s="320"/>
      <c r="R213" s="259">
        <f>(R211)/(R210^2)</f>
        <v>21.501886486267189</v>
      </c>
      <c r="S213" s="260"/>
      <c r="T213" s="328" t="str">
        <f>IF(R213&lt;Descrições!B117,Descrições!C117,IF(Planilha!R13&lt;Descrições!B118,Descrições!C118,IF(Planilha!R13&lt;Descrições!B119,Descrições!C119,IF(Planilha!R13&lt;Descrições!B120,Descrições!C120,IF(Planilha!R13&lt;Descrições!B121,Descrições!C121,IF(Planilha!R13&lt;Descrições!B122,Descrições!C122,IF(Planilha!R13&lt;Descrições!B123,Descrições!C123,IF(Planilha!R13&gt;Descrições!B124,Descrições!C124))))))))</f>
        <v>Saudável</v>
      </c>
      <c r="U213" s="329"/>
      <c r="V213" s="330"/>
      <c r="W213" s="119" t="s">
        <v>185</v>
      </c>
      <c r="X213" s="135" t="e">
        <f>(Z230-W231)*100/W231</f>
        <v>#DIV/0!</v>
      </c>
      <c r="Y213" s="120" t="s">
        <v>12</v>
      </c>
      <c r="Z213" s="171" t="str">
        <f>IF(Z13=0,"-",Z13)</f>
        <v>20/08/07 - 20/09/07</v>
      </c>
      <c r="AA213" s="28"/>
      <c r="AB213" s="65"/>
      <c r="AC213" s="27"/>
      <c r="AD213" s="5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46"/>
      <c r="BL213" s="256" t="s">
        <v>469</v>
      </c>
      <c r="BM213" s="256"/>
      <c r="BN213" s="35">
        <f t="shared" si="203"/>
        <v>0</v>
      </c>
      <c r="BO213" s="47"/>
      <c r="BP213" s="67"/>
      <c r="BQ213" s="71"/>
      <c r="BR213" s="78" t="s">
        <v>235</v>
      </c>
      <c r="BS213" s="183" t="str">
        <f t="shared" ref="BS213:BS215" si="204">IF(ISBLANK(BS13),"-",BS13)</f>
        <v>Off</v>
      </c>
      <c r="BT213" s="337" t="str">
        <f t="shared" ref="BT213:BT215" si="205">IF(ISBLANK(BT13),"-",BT13)</f>
        <v>A</v>
      </c>
      <c r="BU213" s="338"/>
      <c r="BV213" s="183" t="str">
        <f t="shared" ref="BV213:BV215" si="206">IF(ISBLANK(BV13),"-",BV13)</f>
        <v>Off</v>
      </c>
      <c r="BW213" s="183" t="str">
        <f t="shared" ref="BW213:BW215" si="207">IF(ISBLANK(BW13),"-",BW13)</f>
        <v>B</v>
      </c>
      <c r="BX213" s="183" t="str">
        <f t="shared" ref="BX213:BX215" si="208">IF(ISBLANK(BX13),"-",BX13)</f>
        <v>Off</v>
      </c>
      <c r="BY213" s="183" t="str">
        <f t="shared" ref="BY213:BY215" si="209">IF(ISBLANK(BY13),"-",BY13)</f>
        <v>C</v>
      </c>
      <c r="BZ213" s="183" t="str">
        <f t="shared" ref="BZ213:BZ215" si="210">IF(ISBLANK(BZ13),"-",BZ13)</f>
        <v>Off</v>
      </c>
      <c r="CA213" s="47"/>
      <c r="CB213" s="6"/>
      <c r="DE213" s="175"/>
      <c r="DF213" s="175"/>
      <c r="DG213" s="175"/>
      <c r="DH213" s="175"/>
      <c r="DI213" s="175"/>
    </row>
    <row r="214" spans="1:118" x14ac:dyDescent="0.25">
      <c r="A214" s="65"/>
      <c r="B214" s="27"/>
      <c r="C214" s="122" t="s">
        <v>15</v>
      </c>
      <c r="D214" s="122" t="s">
        <v>104</v>
      </c>
      <c r="E214" s="290" t="s">
        <v>105</v>
      </c>
      <c r="F214" s="291"/>
      <c r="G214" s="122" t="s">
        <v>2</v>
      </c>
      <c r="H214" s="277" t="s">
        <v>29</v>
      </c>
      <c r="I214" s="277"/>
      <c r="J214" s="277"/>
      <c r="K214" s="277"/>
      <c r="L214" s="277"/>
      <c r="M214" s="277" t="s">
        <v>3</v>
      </c>
      <c r="N214" s="277"/>
      <c r="O214" s="277"/>
      <c r="P214" s="277"/>
      <c r="Q214" s="277"/>
      <c r="R214" s="277" t="s">
        <v>103</v>
      </c>
      <c r="S214" s="277"/>
      <c r="T214" s="277"/>
      <c r="U214" s="277"/>
      <c r="V214" s="277"/>
      <c r="W214" s="122" t="s">
        <v>4</v>
      </c>
      <c r="X214" s="122" t="s">
        <v>109</v>
      </c>
      <c r="Y214" s="122" t="s">
        <v>30</v>
      </c>
      <c r="Z214" s="122" t="s">
        <v>5</v>
      </c>
      <c r="AA214" s="28"/>
      <c r="AB214" s="65"/>
      <c r="AC214" s="27"/>
      <c r="AD214" s="5"/>
      <c r="AE214" s="117" t="s">
        <v>130</v>
      </c>
      <c r="AF214" s="57"/>
      <c r="AG214" s="261" t="s">
        <v>128</v>
      </c>
      <c r="AH214" s="261"/>
      <c r="AI214" s="261"/>
      <c r="AJ214" s="261"/>
      <c r="AK214" s="261"/>
      <c r="AL214" s="117" t="s">
        <v>129</v>
      </c>
      <c r="AM214" s="117"/>
      <c r="AN214" s="117" t="s">
        <v>132</v>
      </c>
      <c r="AO214" s="57"/>
      <c r="AP214" s="117" t="s">
        <v>125</v>
      </c>
      <c r="AQ214" s="57"/>
      <c r="AR214" s="117" t="s">
        <v>133</v>
      </c>
      <c r="AS214" s="57"/>
      <c r="AT214" s="59" t="s">
        <v>131</v>
      </c>
      <c r="AU214" s="117"/>
      <c r="AV214" s="117" t="s">
        <v>126</v>
      </c>
      <c r="AW214" s="117"/>
      <c r="AX214" s="117" t="s">
        <v>127</v>
      </c>
      <c r="AY214" s="57"/>
      <c r="AZ214" s="117" t="s">
        <v>138</v>
      </c>
      <c r="BA214" s="57"/>
      <c r="BB214" s="117" t="s">
        <v>134</v>
      </c>
      <c r="BC214" s="57"/>
      <c r="BD214" s="117" t="s">
        <v>135</v>
      </c>
      <c r="BE214" s="57"/>
      <c r="BF214" s="117" t="s">
        <v>136</v>
      </c>
      <c r="BG214" s="57"/>
      <c r="BH214" s="117" t="s">
        <v>137</v>
      </c>
      <c r="BI214" s="117"/>
      <c r="BJ214" s="117"/>
      <c r="BK214" s="48"/>
      <c r="BL214" s="256" t="s">
        <v>470</v>
      </c>
      <c r="BM214" s="256"/>
      <c r="BN214" s="35">
        <f t="shared" si="203"/>
        <v>0</v>
      </c>
      <c r="BO214" s="47"/>
      <c r="BP214" s="67"/>
      <c r="BQ214" s="71"/>
      <c r="BR214" s="78" t="s">
        <v>236</v>
      </c>
      <c r="BS214" s="183" t="str">
        <f t="shared" si="204"/>
        <v>-</v>
      </c>
      <c r="BT214" s="337" t="str">
        <f t="shared" si="205"/>
        <v>-</v>
      </c>
      <c r="BU214" s="338"/>
      <c r="BV214" s="183" t="str">
        <f t="shared" si="206"/>
        <v>-</v>
      </c>
      <c r="BW214" s="183" t="str">
        <f t="shared" si="207"/>
        <v>-</v>
      </c>
      <c r="BX214" s="183" t="str">
        <f t="shared" si="208"/>
        <v>-</v>
      </c>
      <c r="BY214" s="183" t="str">
        <f t="shared" si="209"/>
        <v>-</v>
      </c>
      <c r="BZ214" s="183" t="str">
        <f t="shared" si="210"/>
        <v>-</v>
      </c>
      <c r="CA214" s="47"/>
      <c r="CB214" s="6"/>
      <c r="DE214" s="175"/>
      <c r="DF214" s="175"/>
      <c r="DG214" s="175"/>
      <c r="DH214" s="175"/>
      <c r="DI214" s="175"/>
    </row>
    <row r="215" spans="1:118" x14ac:dyDescent="0.25">
      <c r="A215" s="65"/>
      <c r="B215" s="27"/>
      <c r="C215" s="29">
        <v>1</v>
      </c>
      <c r="D215" s="144"/>
      <c r="E215" s="283"/>
      <c r="F215" s="284"/>
      <c r="G215" s="139"/>
      <c r="H215" s="140"/>
      <c r="I215" s="140"/>
      <c r="J215" s="140"/>
      <c r="K215" s="140"/>
      <c r="L215" s="140"/>
      <c r="M215" s="209"/>
      <c r="N215" s="209"/>
      <c r="O215" s="209"/>
      <c r="P215" s="209"/>
      <c r="Q215" s="209"/>
      <c r="R215" s="141">
        <v>1</v>
      </c>
      <c r="S215" s="141"/>
      <c r="T215" s="141"/>
      <c r="U215" s="141"/>
      <c r="V215" s="141"/>
      <c r="W215" s="142">
        <f t="shared" ref="W215:W226" si="211">IF(G215="SIM",AE215*2,AE215)</f>
        <v>0</v>
      </c>
      <c r="X215" s="210">
        <f>IF(AX215&lt;Descrições!G22,"Não Alcançada",AV215)</f>
        <v>0</v>
      </c>
      <c r="Y215" s="143"/>
      <c r="Z215" s="143"/>
      <c r="AA215" s="28"/>
      <c r="AB215" s="65"/>
      <c r="AC215" s="27"/>
      <c r="AD215" s="5"/>
      <c r="AE215" s="43">
        <f t="shared" ref="AE215:AE226" si="212">H215*M215+I215*N215+J215*O215+K215*P215+L215*Q215</f>
        <v>0</v>
      </c>
      <c r="AF215" s="43"/>
      <c r="AG215" s="43">
        <f t="shared" ref="AG215:AG226" si="213">IF(ISNUMBER(H215),"1",0)</f>
        <v>0</v>
      </c>
      <c r="AH215" s="43">
        <f t="shared" ref="AH215:AH226" si="214">IF(ISNUMBER(I215),"1",0)</f>
        <v>0</v>
      </c>
      <c r="AI215" s="43">
        <f t="shared" ref="AI215:AI226" si="215">IF(ISNUMBER(J215),"1",0)</f>
        <v>0</v>
      </c>
      <c r="AJ215" s="43">
        <f t="shared" ref="AJ215:AJ226" si="216">IF(ISNUMBER(K215),"1",0)</f>
        <v>0</v>
      </c>
      <c r="AK215" s="43">
        <f t="shared" ref="AK215:AK226" si="217">IF(ISNUMBER(L215),"1",0)</f>
        <v>0</v>
      </c>
      <c r="AL215" s="43">
        <f t="shared" ref="AL215:AL226" si="218">AG215+AH215+AI215+AJ215+AK215</f>
        <v>0</v>
      </c>
      <c r="AM215" s="57"/>
      <c r="AN215" s="43">
        <f t="shared" ref="AN215:AN226" si="219">AN228</f>
        <v>0</v>
      </c>
      <c r="AO215" s="57"/>
      <c r="AP215" s="43">
        <f>IF(ISBLANK(Z215),0,VLOOKUP(Z215,Descrições!M1:N51,2,0))</f>
        <v>0</v>
      </c>
      <c r="AQ215" s="57"/>
      <c r="AR215" s="43">
        <f t="shared" ref="AR215:AR226" si="220">Y215</f>
        <v>0</v>
      </c>
      <c r="AS215" s="57"/>
      <c r="AT215" s="43">
        <f t="shared" ref="AT215:AT226" si="221">IF(ISTEXT(E215),"1",0)</f>
        <v>0</v>
      </c>
      <c r="AU215" s="43"/>
      <c r="AV215" s="43">
        <f>MAX(M215:Q215)/R211</f>
        <v>0</v>
      </c>
      <c r="AW215" s="43"/>
      <c r="AX215" s="60">
        <f t="shared" ref="AX215:AX226" si="222">MAX(R215:V215)</f>
        <v>1</v>
      </c>
      <c r="AY215" s="57"/>
      <c r="AZ215" s="61">
        <f t="shared" ref="AZ215:AZ226" si="223">IF(G215="SIM",(AN215*AP215)*2,AN215*AP215)</f>
        <v>0</v>
      </c>
      <c r="BA215" s="57"/>
      <c r="BB215" s="61">
        <f t="shared" ref="BB215:BB226" si="224">AL215*AR215</f>
        <v>0</v>
      </c>
      <c r="BC215" s="57"/>
      <c r="BD215" s="41">
        <f t="shared" ref="BD215:BD226" si="225">AZ215+BB215</f>
        <v>0</v>
      </c>
      <c r="BE215" s="57"/>
      <c r="BF215" s="61">
        <f>IF(ISTEXT(E227),"0",E227)</f>
        <v>0</v>
      </c>
      <c r="BG215" s="57"/>
      <c r="BH215" s="117">
        <f>BD215+BD216+BD217+BD218+BD219+BD220+BD221+BD222+BD223+BD224+BD225+BD226+BF218</f>
        <v>0</v>
      </c>
      <c r="BI215" s="117"/>
      <c r="BJ215" s="57">
        <f>SUM(BN208:BN219)</f>
        <v>0</v>
      </c>
      <c r="BK215" s="48"/>
      <c r="BL215" s="256" t="s">
        <v>471</v>
      </c>
      <c r="BM215" s="256"/>
      <c r="BN215" s="35">
        <f t="shared" si="203"/>
        <v>0</v>
      </c>
      <c r="BO215" s="47"/>
      <c r="BP215" s="67"/>
      <c r="BQ215" s="71"/>
      <c r="BR215" s="78" t="s">
        <v>11</v>
      </c>
      <c r="BS215" s="77" t="str">
        <f t="shared" si="204"/>
        <v>A</v>
      </c>
      <c r="BT215" s="296" t="str">
        <f t="shared" si="205"/>
        <v>B</v>
      </c>
      <c r="BU215" s="297"/>
      <c r="BV215" s="77" t="str">
        <f t="shared" si="206"/>
        <v>C</v>
      </c>
      <c r="BW215" s="77" t="str">
        <f t="shared" si="207"/>
        <v>D</v>
      </c>
      <c r="BX215" s="77" t="str">
        <f t="shared" si="208"/>
        <v>-</v>
      </c>
      <c r="BY215" s="77" t="str">
        <f t="shared" si="209"/>
        <v>-</v>
      </c>
      <c r="BZ215" s="77" t="str">
        <f t="shared" si="210"/>
        <v>-</v>
      </c>
      <c r="CA215" s="47"/>
      <c r="CB215" s="6"/>
      <c r="CO215" s="55" t="str">
        <f>BS215</f>
        <v>A</v>
      </c>
      <c r="CP215" s="55" t="str">
        <f>BT215</f>
        <v>B</v>
      </c>
      <c r="CQ215" s="55" t="str">
        <f>BV215</f>
        <v>C</v>
      </c>
      <c r="CR215" s="55" t="str">
        <f>BW215</f>
        <v>D</v>
      </c>
      <c r="CS215" s="55" t="str">
        <f>BX215</f>
        <v>-</v>
      </c>
      <c r="CT215" s="55" t="str">
        <f>BY215</f>
        <v>-</v>
      </c>
      <c r="CU215" s="55" t="str">
        <f>BZ215</f>
        <v>-</v>
      </c>
      <c r="DE215" s="175" t="str">
        <f t="shared" ref="DE215:DE226" si="226">IF(ISBLANK(H215),"0",(H215*AP215)+Y215)</f>
        <v>0</v>
      </c>
      <c r="DF215" s="175" t="str">
        <f t="shared" ref="DF215:DF226" si="227">IF(ISBLANK(I215),"0",(I215*AP215)+Y215)</f>
        <v>0</v>
      </c>
      <c r="DG215" s="175" t="str">
        <f t="shared" ref="DG215:DG226" si="228">IF(ISBLANK(J215),"0",(J215*AP215)+Y215)</f>
        <v>0</v>
      </c>
      <c r="DH215" s="175" t="str">
        <f t="shared" ref="DH215:DH226" si="229">IF(ISBLANK(K215),"0",(K215*AP215)+Y215)</f>
        <v>0</v>
      </c>
      <c r="DI215" s="175" t="str">
        <f t="shared" ref="DI215:DI226" si="230">IF(ISBLANK(L215),"0",(L215*AP215)+Y215)</f>
        <v>0</v>
      </c>
      <c r="DK215">
        <f>DE215+DF215+DG215+DH215+DI215</f>
        <v>0</v>
      </c>
      <c r="DM215">
        <f>IF(SUM(DK215:DK226)=DN215,SUM(DK215:DK226),"Erro na Programação")</f>
        <v>0</v>
      </c>
      <c r="DN215" s="194">
        <f>BJ215</f>
        <v>0</v>
      </c>
    </row>
    <row r="216" spans="1:118" x14ac:dyDescent="0.25">
      <c r="A216" s="65"/>
      <c r="B216" s="27"/>
      <c r="C216" s="29">
        <v>2</v>
      </c>
      <c r="D216" s="144"/>
      <c r="E216" s="283"/>
      <c r="F216" s="284"/>
      <c r="G216" s="139"/>
      <c r="H216" s="140"/>
      <c r="I216" s="140"/>
      <c r="J216" s="140"/>
      <c r="K216" s="140"/>
      <c r="L216" s="140"/>
      <c r="M216" s="209"/>
      <c r="N216" s="209"/>
      <c r="O216" s="209"/>
      <c r="P216" s="209"/>
      <c r="Q216" s="209"/>
      <c r="R216" s="141">
        <v>1</v>
      </c>
      <c r="S216" s="141"/>
      <c r="T216" s="141"/>
      <c r="U216" s="141"/>
      <c r="V216" s="141"/>
      <c r="W216" s="142">
        <f t="shared" si="211"/>
        <v>0</v>
      </c>
      <c r="X216" s="210">
        <f>IF(AX216&lt;Descrições!G22,"Não Alcançada",AV216)</f>
        <v>0</v>
      </c>
      <c r="Y216" s="143"/>
      <c r="Z216" s="143"/>
      <c r="AA216" s="28"/>
      <c r="AB216" s="65"/>
      <c r="AC216" s="27"/>
      <c r="AD216" s="5"/>
      <c r="AE216" s="43">
        <f t="shared" si="212"/>
        <v>0</v>
      </c>
      <c r="AF216" s="43"/>
      <c r="AG216" s="43">
        <f t="shared" si="213"/>
        <v>0</v>
      </c>
      <c r="AH216" s="43">
        <f t="shared" si="214"/>
        <v>0</v>
      </c>
      <c r="AI216" s="43">
        <f t="shared" si="215"/>
        <v>0</v>
      </c>
      <c r="AJ216" s="43">
        <f t="shared" si="216"/>
        <v>0</v>
      </c>
      <c r="AK216" s="43">
        <f t="shared" si="217"/>
        <v>0</v>
      </c>
      <c r="AL216" s="43">
        <f t="shared" si="218"/>
        <v>0</v>
      </c>
      <c r="AM216" s="57"/>
      <c r="AN216" s="43">
        <f t="shared" si="219"/>
        <v>0</v>
      </c>
      <c r="AO216" s="57"/>
      <c r="AP216" s="43">
        <f>IF(ISBLANK(Z216),0,VLOOKUP(Z216,Descrições!M1:N51,2,0))</f>
        <v>0</v>
      </c>
      <c r="AQ216" s="57"/>
      <c r="AR216" s="43">
        <f t="shared" si="220"/>
        <v>0</v>
      </c>
      <c r="AS216" s="57"/>
      <c r="AT216" s="43">
        <f t="shared" si="221"/>
        <v>0</v>
      </c>
      <c r="AU216" s="43"/>
      <c r="AV216" s="43">
        <f>MAX(M216:Q216)/R211</f>
        <v>0</v>
      </c>
      <c r="AW216" s="43"/>
      <c r="AX216" s="60">
        <f t="shared" si="222"/>
        <v>1</v>
      </c>
      <c r="AY216" s="57"/>
      <c r="AZ216" s="61">
        <f t="shared" si="223"/>
        <v>0</v>
      </c>
      <c r="BA216" s="57"/>
      <c r="BB216" s="61">
        <f t="shared" si="224"/>
        <v>0</v>
      </c>
      <c r="BC216" s="57"/>
      <c r="BD216" s="41">
        <f t="shared" si="225"/>
        <v>0</v>
      </c>
      <c r="BE216" s="57"/>
      <c r="BF216" s="61">
        <f>IF(ISTEXT(E228),"0",E228)</f>
        <v>0</v>
      </c>
      <c r="BG216" s="57"/>
      <c r="BH216" s="57"/>
      <c r="BI216" s="57"/>
      <c r="BJ216" s="57">
        <f>SUM(BN224:BN226)</f>
        <v>0</v>
      </c>
      <c r="BK216" s="46"/>
      <c r="BL216" s="256" t="s">
        <v>472</v>
      </c>
      <c r="BM216" s="256"/>
      <c r="BN216" s="35">
        <f t="shared" si="203"/>
        <v>0</v>
      </c>
      <c r="BO216" s="47"/>
      <c r="BP216" s="67"/>
      <c r="BQ216" s="71"/>
      <c r="BR216" s="78" t="s">
        <v>238</v>
      </c>
      <c r="BS216" s="213" t="str">
        <f>IF(ISBLANK(Planilha!D15),"-",Planilha!D15)</f>
        <v>Coxa (Ant)</v>
      </c>
      <c r="BT216" s="335" t="str">
        <f>IF(ISBLANK(Planilha!D55),"-",Planilha!D55)</f>
        <v>Peito</v>
      </c>
      <c r="BU216" s="336"/>
      <c r="BV216" s="213" t="str">
        <f>IF(ISBLANK(Planilha!D95),"-",Planilha!D95)</f>
        <v>Coxa (Ant)</v>
      </c>
      <c r="BW216" s="213" t="str">
        <f>IF(ISBLANK(Planilha!D135),"-",Planilha!D135)</f>
        <v>Costa</v>
      </c>
      <c r="BX216" s="213" t="str">
        <f>IF(ISBLANK(Planilha!D175),"-",Planilha!D175)</f>
        <v>-</v>
      </c>
      <c r="BY216" s="213" t="str">
        <f t="shared" ref="BY216:BY227" si="231">IF(ISBLANK(D215),"-",D215)</f>
        <v>-</v>
      </c>
      <c r="BZ216" s="213" t="str">
        <f>IF(ISBLANK(Planilha!D255),"-",Planilha!D255)</f>
        <v>-</v>
      </c>
      <c r="CA216" s="47"/>
      <c r="CB216" s="6"/>
      <c r="CO216" s="53" t="str">
        <f t="shared" ref="CO216:CO227" si="232">CW216</f>
        <v>1</v>
      </c>
      <c r="CP216" s="53" t="str">
        <f t="shared" ref="CP216:CP227" si="233">CX216</f>
        <v>1</v>
      </c>
      <c r="CQ216" s="53" t="str">
        <f t="shared" ref="CQ216:CQ227" si="234">CY216</f>
        <v>1</v>
      </c>
      <c r="CR216" s="53" t="str">
        <f t="shared" ref="CR216:CR227" si="235">CZ216</f>
        <v>1</v>
      </c>
      <c r="CS216" s="53" t="str">
        <f t="shared" ref="CS216:CS227" si="236">DA216</f>
        <v>0</v>
      </c>
      <c r="CT216" s="53" t="str">
        <f t="shared" ref="CT216:CT227" si="237">DB216</f>
        <v>0</v>
      </c>
      <c r="CU216" s="53" t="str">
        <f t="shared" ref="CU216:CU227" si="238">DC216</f>
        <v>0</v>
      </c>
      <c r="CW216" s="167" t="str">
        <f t="shared" ref="CW216:CW227" si="239">IF(BS216="-","0","1")</f>
        <v>1</v>
      </c>
      <c r="CX216" s="181" t="str">
        <f t="shared" ref="CX216:CX227" si="240">IF(BT216="-","0","1")</f>
        <v>1</v>
      </c>
      <c r="CY216" s="181" t="str">
        <f t="shared" ref="CY216:CY227" si="241">IF(BV216="-","0","1")</f>
        <v>1</v>
      </c>
      <c r="CZ216" s="181" t="str">
        <f t="shared" ref="CZ216:CZ227" si="242">IF(BW216="-","0","1")</f>
        <v>1</v>
      </c>
      <c r="DA216" s="181" t="str">
        <f t="shared" ref="DA216:DA227" si="243">IF(BX216="-","0","1")</f>
        <v>0</v>
      </c>
      <c r="DB216" s="181" t="str">
        <f t="shared" ref="DB216:DB228" si="244">IF(BY216="-","0","1")</f>
        <v>0</v>
      </c>
      <c r="DC216" s="181" t="str">
        <f t="shared" ref="DC216:DC227" si="245">IF(BZ216="-","0","1")</f>
        <v>0</v>
      </c>
      <c r="DE216" s="175" t="str">
        <f t="shared" si="226"/>
        <v>0</v>
      </c>
      <c r="DF216" s="175" t="str">
        <f t="shared" si="227"/>
        <v>0</v>
      </c>
      <c r="DG216" s="175" t="str">
        <f t="shared" si="228"/>
        <v>0</v>
      </c>
      <c r="DH216" s="175" t="str">
        <f t="shared" si="229"/>
        <v>0</v>
      </c>
      <c r="DI216" s="175" t="str">
        <f t="shared" si="230"/>
        <v>0</v>
      </c>
      <c r="DK216">
        <f t="shared" ref="DK216:DK226" si="246">DE216+DF216+DG216+DH216+DI216</f>
        <v>0</v>
      </c>
      <c r="DM216" s="184">
        <f>DM215/60</f>
        <v>0</v>
      </c>
    </row>
    <row r="217" spans="1:118" x14ac:dyDescent="0.25">
      <c r="A217" s="65"/>
      <c r="B217" s="27"/>
      <c r="C217" s="29">
        <v>3</v>
      </c>
      <c r="D217" s="144"/>
      <c r="E217" s="283"/>
      <c r="F217" s="284"/>
      <c r="G217" s="139"/>
      <c r="H217" s="140"/>
      <c r="I217" s="140"/>
      <c r="J217" s="140"/>
      <c r="K217" s="140"/>
      <c r="L217" s="140"/>
      <c r="M217" s="209"/>
      <c r="N217" s="209"/>
      <c r="O217" s="209"/>
      <c r="P217" s="209"/>
      <c r="Q217" s="209"/>
      <c r="R217" s="141">
        <v>1</v>
      </c>
      <c r="S217" s="141"/>
      <c r="T217" s="141"/>
      <c r="U217" s="141"/>
      <c r="V217" s="141"/>
      <c r="W217" s="142">
        <f t="shared" si="211"/>
        <v>0</v>
      </c>
      <c r="X217" s="210">
        <f>IF(AX217&lt;Descrições!G22,"Não Alcançada",AV217)</f>
        <v>0</v>
      </c>
      <c r="Y217" s="143"/>
      <c r="Z217" s="143"/>
      <c r="AA217" s="28"/>
      <c r="AB217" s="65"/>
      <c r="AC217" s="27"/>
      <c r="AD217" s="5"/>
      <c r="AE217" s="43">
        <f t="shared" si="212"/>
        <v>0</v>
      </c>
      <c r="AF217" s="43"/>
      <c r="AG217" s="43">
        <f t="shared" si="213"/>
        <v>0</v>
      </c>
      <c r="AH217" s="43">
        <f t="shared" si="214"/>
        <v>0</v>
      </c>
      <c r="AI217" s="43">
        <f t="shared" si="215"/>
        <v>0</v>
      </c>
      <c r="AJ217" s="43">
        <f t="shared" si="216"/>
        <v>0</v>
      </c>
      <c r="AK217" s="43">
        <f t="shared" si="217"/>
        <v>0</v>
      </c>
      <c r="AL217" s="43">
        <f t="shared" si="218"/>
        <v>0</v>
      </c>
      <c r="AM217" s="57"/>
      <c r="AN217" s="43">
        <f t="shared" si="219"/>
        <v>0</v>
      </c>
      <c r="AO217" s="57"/>
      <c r="AP217" s="43">
        <f>IF(ISBLANK(Z217),0,VLOOKUP(Z217,Descrições!M1:N51,2,0))</f>
        <v>0</v>
      </c>
      <c r="AQ217" s="57"/>
      <c r="AR217" s="43">
        <f t="shared" si="220"/>
        <v>0</v>
      </c>
      <c r="AS217" s="57"/>
      <c r="AT217" s="43">
        <f t="shared" si="221"/>
        <v>0</v>
      </c>
      <c r="AU217" s="43"/>
      <c r="AV217" s="43">
        <f>MAX(M217:Q217)/R211</f>
        <v>0</v>
      </c>
      <c r="AW217" s="43"/>
      <c r="AX217" s="60">
        <f t="shared" si="222"/>
        <v>1</v>
      </c>
      <c r="AY217" s="57"/>
      <c r="AZ217" s="61">
        <f t="shared" si="223"/>
        <v>0</v>
      </c>
      <c r="BA217" s="57"/>
      <c r="BB217" s="61">
        <f t="shared" si="224"/>
        <v>0</v>
      </c>
      <c r="BC217" s="57"/>
      <c r="BD217" s="41">
        <f t="shared" si="225"/>
        <v>0</v>
      </c>
      <c r="BE217" s="57"/>
      <c r="BF217" s="61">
        <f>IF(ISTEXT(E229),"0",E229)</f>
        <v>0</v>
      </c>
      <c r="BG217" s="57"/>
      <c r="BH217" s="57"/>
      <c r="BI217" s="57"/>
      <c r="BJ217" s="57"/>
      <c r="BK217" s="46"/>
      <c r="BL217" s="256" t="s">
        <v>473</v>
      </c>
      <c r="BM217" s="256"/>
      <c r="BN217" s="35">
        <f t="shared" si="203"/>
        <v>0</v>
      </c>
      <c r="BO217" s="47"/>
      <c r="BP217" s="67"/>
      <c r="BQ217" s="71"/>
      <c r="BR217" s="78" t="s">
        <v>238</v>
      </c>
      <c r="BS217" s="213" t="str">
        <f>IF(ISBLANK(Planilha!D16),"-",Planilha!D16)</f>
        <v>Coxa (Ant)</v>
      </c>
      <c r="BT217" s="335" t="str">
        <f>IF(ISBLANK(Planilha!D56),"-",Planilha!D56)</f>
        <v>Peito</v>
      </c>
      <c r="BU217" s="336"/>
      <c r="BV217" s="213" t="str">
        <f>IF(ISBLANK(Planilha!D96),"-",Planilha!D96)</f>
        <v>Coxa (Ant)</v>
      </c>
      <c r="BW217" s="213" t="str">
        <f>IF(ISBLANK(Planilha!D136),"-",Planilha!D136)</f>
        <v>Costa</v>
      </c>
      <c r="BX217" s="213" t="str">
        <f>IF(ISBLANK(Planilha!D176),"-",Planilha!D176)</f>
        <v>-</v>
      </c>
      <c r="BY217" s="213" t="str">
        <f t="shared" si="231"/>
        <v>-</v>
      </c>
      <c r="BZ217" s="213" t="str">
        <f>IF(ISBLANK(Planilha!D256),"-",Planilha!D256)</f>
        <v>-</v>
      </c>
      <c r="CA217" s="47"/>
      <c r="CB217" s="6"/>
      <c r="CO217" s="53" t="str">
        <f t="shared" si="232"/>
        <v>1</v>
      </c>
      <c r="CP217" s="53" t="str">
        <f t="shared" si="233"/>
        <v>1</v>
      </c>
      <c r="CQ217" s="53" t="str">
        <f t="shared" si="234"/>
        <v>1</v>
      </c>
      <c r="CR217" s="53" t="str">
        <f t="shared" si="235"/>
        <v>1</v>
      </c>
      <c r="CS217" s="53" t="str">
        <f t="shared" si="236"/>
        <v>0</v>
      </c>
      <c r="CT217" s="53" t="str">
        <f t="shared" si="237"/>
        <v>0</v>
      </c>
      <c r="CU217" s="53" t="str">
        <f t="shared" si="238"/>
        <v>0</v>
      </c>
      <c r="CW217" s="167" t="str">
        <f t="shared" si="239"/>
        <v>1</v>
      </c>
      <c r="CX217" s="181" t="str">
        <f t="shared" si="240"/>
        <v>1</v>
      </c>
      <c r="CY217" s="181" t="str">
        <f t="shared" si="241"/>
        <v>1</v>
      </c>
      <c r="CZ217" s="181" t="str">
        <f t="shared" si="242"/>
        <v>1</v>
      </c>
      <c r="DA217" s="181" t="str">
        <f t="shared" si="243"/>
        <v>0</v>
      </c>
      <c r="DB217" s="181" t="str">
        <f t="shared" si="244"/>
        <v>0</v>
      </c>
      <c r="DC217" s="181" t="str">
        <f t="shared" si="245"/>
        <v>0</v>
      </c>
      <c r="DE217" s="175" t="str">
        <f t="shared" si="226"/>
        <v>0</v>
      </c>
      <c r="DF217" s="175" t="str">
        <f t="shared" si="227"/>
        <v>0</v>
      </c>
      <c r="DG217" s="175" t="str">
        <f t="shared" si="228"/>
        <v>0</v>
      </c>
      <c r="DH217" s="175" t="str">
        <f t="shared" si="229"/>
        <v>0</v>
      </c>
      <c r="DI217" s="175" t="str">
        <f t="shared" si="230"/>
        <v>0</v>
      </c>
      <c r="DK217">
        <f t="shared" si="246"/>
        <v>0</v>
      </c>
    </row>
    <row r="218" spans="1:118" x14ac:dyDescent="0.25">
      <c r="A218" s="65"/>
      <c r="B218" s="27"/>
      <c r="C218" s="29">
        <v>4</v>
      </c>
      <c r="D218" s="144"/>
      <c r="E218" s="283"/>
      <c r="F218" s="284"/>
      <c r="G218" s="139"/>
      <c r="H218" s="140"/>
      <c r="I218" s="140"/>
      <c r="J218" s="140"/>
      <c r="K218" s="140"/>
      <c r="L218" s="140"/>
      <c r="M218" s="209"/>
      <c r="N218" s="209"/>
      <c r="O218" s="209"/>
      <c r="P218" s="209"/>
      <c r="Q218" s="209"/>
      <c r="R218" s="141">
        <v>1</v>
      </c>
      <c r="S218" s="141"/>
      <c r="T218" s="141"/>
      <c r="U218" s="141"/>
      <c r="V218" s="141"/>
      <c r="W218" s="142">
        <f t="shared" si="211"/>
        <v>0</v>
      </c>
      <c r="X218" s="210">
        <f>IF(AX218&lt;Descrições!G22,"Não Alcançada",AV218)</f>
        <v>0</v>
      </c>
      <c r="Y218" s="143"/>
      <c r="Z218" s="143"/>
      <c r="AA218" s="28"/>
      <c r="AB218" s="65"/>
      <c r="AC218" s="27"/>
      <c r="AD218" s="5"/>
      <c r="AE218" s="43">
        <f t="shared" si="212"/>
        <v>0</v>
      </c>
      <c r="AF218" s="43"/>
      <c r="AG218" s="43">
        <f t="shared" si="213"/>
        <v>0</v>
      </c>
      <c r="AH218" s="43">
        <f t="shared" si="214"/>
        <v>0</v>
      </c>
      <c r="AI218" s="43">
        <f t="shared" si="215"/>
        <v>0</v>
      </c>
      <c r="AJ218" s="43">
        <f t="shared" si="216"/>
        <v>0</v>
      </c>
      <c r="AK218" s="43">
        <f t="shared" si="217"/>
        <v>0</v>
      </c>
      <c r="AL218" s="43">
        <f t="shared" si="218"/>
        <v>0</v>
      </c>
      <c r="AM218" s="57"/>
      <c r="AN218" s="43">
        <f t="shared" si="219"/>
        <v>0</v>
      </c>
      <c r="AO218" s="57"/>
      <c r="AP218" s="43">
        <f>IF(ISBLANK(Z218),0,VLOOKUP(Z218,Descrições!M1:N51,2,0))</f>
        <v>0</v>
      </c>
      <c r="AQ218" s="57"/>
      <c r="AR218" s="43">
        <f t="shared" si="220"/>
        <v>0</v>
      </c>
      <c r="AS218" s="57"/>
      <c r="AT218" s="43">
        <f t="shared" si="221"/>
        <v>0</v>
      </c>
      <c r="AU218" s="43"/>
      <c r="AV218" s="43">
        <f>MAX(M218:Q218)/R211</f>
        <v>0</v>
      </c>
      <c r="AW218" s="43"/>
      <c r="AX218" s="60">
        <f t="shared" si="222"/>
        <v>1</v>
      </c>
      <c r="AY218" s="57"/>
      <c r="AZ218" s="61">
        <f t="shared" si="223"/>
        <v>0</v>
      </c>
      <c r="BA218" s="57"/>
      <c r="BB218" s="61">
        <f t="shared" si="224"/>
        <v>0</v>
      </c>
      <c r="BC218" s="57"/>
      <c r="BD218" s="41">
        <f t="shared" si="225"/>
        <v>0</v>
      </c>
      <c r="BE218" s="57"/>
      <c r="BF218" s="62">
        <f>BF215+BF216+BF217</f>
        <v>0</v>
      </c>
      <c r="BG218" s="57"/>
      <c r="BH218" s="57"/>
      <c r="BI218" s="57"/>
      <c r="BJ218" s="57"/>
      <c r="BK218" s="46"/>
      <c r="BL218" s="256" t="s">
        <v>474</v>
      </c>
      <c r="BM218" s="256"/>
      <c r="BN218" s="35">
        <f t="shared" si="203"/>
        <v>0</v>
      </c>
      <c r="BO218" s="47"/>
      <c r="BP218" s="67"/>
      <c r="BQ218" s="71"/>
      <c r="BR218" s="78" t="s">
        <v>238</v>
      </c>
      <c r="BS218" s="213" t="str">
        <f>IF(ISBLANK(Planilha!D17),"-",Planilha!D17)</f>
        <v>Coxa (Ant)</v>
      </c>
      <c r="BT218" s="335" t="str">
        <f>IF(ISBLANK(Planilha!D57),"-",Planilha!D57)</f>
        <v>Peito</v>
      </c>
      <c r="BU218" s="336"/>
      <c r="BV218" s="213" t="str">
        <f>IF(ISBLANK(Planilha!D97),"-",Planilha!D97)</f>
        <v>Coxa (Ant)</v>
      </c>
      <c r="BW218" s="213" t="str">
        <f>IF(ISBLANK(Planilha!D137),"-",Planilha!D137)</f>
        <v>Costa</v>
      </c>
      <c r="BX218" s="213" t="str">
        <f>IF(ISBLANK(Planilha!D177),"-",Planilha!D177)</f>
        <v>-</v>
      </c>
      <c r="BY218" s="213" t="str">
        <f t="shared" si="231"/>
        <v>-</v>
      </c>
      <c r="BZ218" s="213" t="str">
        <f>IF(ISBLANK(Planilha!D257),"-",Planilha!D257)</f>
        <v>-</v>
      </c>
      <c r="CA218" s="47"/>
      <c r="CB218" s="6"/>
      <c r="CO218" s="53" t="str">
        <f t="shared" si="232"/>
        <v>1</v>
      </c>
      <c r="CP218" s="53" t="str">
        <f t="shared" si="233"/>
        <v>1</v>
      </c>
      <c r="CQ218" s="53" t="str">
        <f t="shared" si="234"/>
        <v>1</v>
      </c>
      <c r="CR218" s="53" t="str">
        <f t="shared" si="235"/>
        <v>1</v>
      </c>
      <c r="CS218" s="53" t="str">
        <f t="shared" si="236"/>
        <v>0</v>
      </c>
      <c r="CT218" s="53" t="str">
        <f t="shared" si="237"/>
        <v>0</v>
      </c>
      <c r="CU218" s="53" t="str">
        <f t="shared" si="238"/>
        <v>0</v>
      </c>
      <c r="CW218" s="167" t="str">
        <f t="shared" si="239"/>
        <v>1</v>
      </c>
      <c r="CX218" s="181" t="str">
        <f t="shared" si="240"/>
        <v>1</v>
      </c>
      <c r="CY218" s="181" t="str">
        <f t="shared" si="241"/>
        <v>1</v>
      </c>
      <c r="CZ218" s="181" t="str">
        <f t="shared" si="242"/>
        <v>1</v>
      </c>
      <c r="DA218" s="181" t="str">
        <f t="shared" si="243"/>
        <v>0</v>
      </c>
      <c r="DB218" s="181" t="str">
        <f t="shared" si="244"/>
        <v>0</v>
      </c>
      <c r="DC218" s="181" t="str">
        <f t="shared" si="245"/>
        <v>0</v>
      </c>
      <c r="DE218" s="175" t="str">
        <f t="shared" si="226"/>
        <v>0</v>
      </c>
      <c r="DF218" s="175" t="str">
        <f t="shared" si="227"/>
        <v>0</v>
      </c>
      <c r="DG218" s="175" t="str">
        <f t="shared" si="228"/>
        <v>0</v>
      </c>
      <c r="DH218" s="175" t="str">
        <f t="shared" si="229"/>
        <v>0</v>
      </c>
      <c r="DI218" s="175" t="str">
        <f t="shared" si="230"/>
        <v>0</v>
      </c>
      <c r="DK218">
        <f t="shared" si="246"/>
        <v>0</v>
      </c>
    </row>
    <row r="219" spans="1:118" x14ac:dyDescent="0.25">
      <c r="A219" s="65"/>
      <c r="B219" s="27"/>
      <c r="C219" s="29">
        <v>5</v>
      </c>
      <c r="D219" s="144"/>
      <c r="E219" s="283"/>
      <c r="F219" s="284"/>
      <c r="G219" s="139"/>
      <c r="H219" s="140"/>
      <c r="I219" s="140"/>
      <c r="J219" s="140"/>
      <c r="K219" s="140"/>
      <c r="L219" s="140"/>
      <c r="M219" s="209"/>
      <c r="N219" s="209"/>
      <c r="O219" s="209"/>
      <c r="P219" s="209"/>
      <c r="Q219" s="209"/>
      <c r="R219" s="141">
        <v>1</v>
      </c>
      <c r="S219" s="141"/>
      <c r="T219" s="141"/>
      <c r="U219" s="141"/>
      <c r="V219" s="141"/>
      <c r="W219" s="142">
        <f t="shared" si="211"/>
        <v>0</v>
      </c>
      <c r="X219" s="210">
        <f>IF(AX219&lt;Descrições!G22,"Não Alcançada",AV219)</f>
        <v>0</v>
      </c>
      <c r="Y219" s="143"/>
      <c r="Z219" s="143"/>
      <c r="AA219" s="28"/>
      <c r="AB219" s="65"/>
      <c r="AC219" s="27"/>
      <c r="AD219" s="5"/>
      <c r="AE219" s="43">
        <f t="shared" si="212"/>
        <v>0</v>
      </c>
      <c r="AF219" s="43"/>
      <c r="AG219" s="43">
        <f t="shared" si="213"/>
        <v>0</v>
      </c>
      <c r="AH219" s="43">
        <f t="shared" si="214"/>
        <v>0</v>
      </c>
      <c r="AI219" s="43">
        <f t="shared" si="215"/>
        <v>0</v>
      </c>
      <c r="AJ219" s="43">
        <f t="shared" si="216"/>
        <v>0</v>
      </c>
      <c r="AK219" s="43">
        <f t="shared" si="217"/>
        <v>0</v>
      </c>
      <c r="AL219" s="43">
        <f t="shared" si="218"/>
        <v>0</v>
      </c>
      <c r="AM219" s="57"/>
      <c r="AN219" s="43">
        <f t="shared" si="219"/>
        <v>0</v>
      </c>
      <c r="AO219" s="57"/>
      <c r="AP219" s="43">
        <f>IF(ISBLANK(Z219),0,VLOOKUP(Z219,Descrições!M1:N51,2,0))</f>
        <v>0</v>
      </c>
      <c r="AQ219" s="57"/>
      <c r="AR219" s="43">
        <f t="shared" si="220"/>
        <v>0</v>
      </c>
      <c r="AS219" s="57"/>
      <c r="AT219" s="43">
        <f t="shared" si="221"/>
        <v>0</v>
      </c>
      <c r="AU219" s="43"/>
      <c r="AV219" s="43">
        <f>MAX(M219:Q219)/R211</f>
        <v>0</v>
      </c>
      <c r="AW219" s="43"/>
      <c r="AX219" s="60">
        <f t="shared" si="222"/>
        <v>1</v>
      </c>
      <c r="AY219" s="57"/>
      <c r="AZ219" s="61">
        <f t="shared" si="223"/>
        <v>0</v>
      </c>
      <c r="BA219" s="57"/>
      <c r="BB219" s="61">
        <f t="shared" si="224"/>
        <v>0</v>
      </c>
      <c r="BC219" s="57"/>
      <c r="BD219" s="41">
        <f t="shared" si="225"/>
        <v>0</v>
      </c>
      <c r="BE219" s="57"/>
      <c r="BF219" s="57"/>
      <c r="BG219" s="57"/>
      <c r="BH219" s="57"/>
      <c r="BI219" s="57"/>
      <c r="BJ219" s="57"/>
      <c r="BK219" s="46"/>
      <c r="BL219" s="256" t="s">
        <v>475</v>
      </c>
      <c r="BM219" s="256"/>
      <c r="BN219" s="35">
        <f t="shared" si="203"/>
        <v>0</v>
      </c>
      <c r="BO219" s="47"/>
      <c r="BP219" s="67"/>
      <c r="BQ219" s="71"/>
      <c r="BR219" s="78" t="s">
        <v>238</v>
      </c>
      <c r="BS219" s="213" t="str">
        <f>IF(ISBLANK(Planilha!D18),"-",Planilha!D18)</f>
        <v>Coxa (Pos)</v>
      </c>
      <c r="BT219" s="335" t="str">
        <f>IF(ISBLANK(Planilha!D58),"-",Planilha!D58)</f>
        <v>Peito</v>
      </c>
      <c r="BU219" s="336"/>
      <c r="BV219" s="213" t="str">
        <f>IF(ISBLANK(Planilha!D98),"-",Planilha!D98)</f>
        <v>Coxa (Pos)</v>
      </c>
      <c r="BW219" s="213" t="str">
        <f>IF(ISBLANK(Planilha!D138),"-",Planilha!D138)</f>
        <v>Costa</v>
      </c>
      <c r="BX219" s="213" t="str">
        <f>IF(ISBLANK(Planilha!D178),"-",Planilha!D178)</f>
        <v>-</v>
      </c>
      <c r="BY219" s="213" t="str">
        <f t="shared" si="231"/>
        <v>-</v>
      </c>
      <c r="BZ219" s="213" t="str">
        <f>IF(ISBLANK(Planilha!D258),"-",Planilha!D258)</f>
        <v>-</v>
      </c>
      <c r="CA219" s="47"/>
      <c r="CB219" s="6"/>
      <c r="CO219" s="53" t="str">
        <f t="shared" si="232"/>
        <v>1</v>
      </c>
      <c r="CP219" s="53" t="str">
        <f t="shared" si="233"/>
        <v>1</v>
      </c>
      <c r="CQ219" s="53" t="str">
        <f t="shared" si="234"/>
        <v>1</v>
      </c>
      <c r="CR219" s="53" t="str">
        <f t="shared" si="235"/>
        <v>1</v>
      </c>
      <c r="CS219" s="53" t="str">
        <f t="shared" si="236"/>
        <v>0</v>
      </c>
      <c r="CT219" s="53" t="str">
        <f t="shared" si="237"/>
        <v>0</v>
      </c>
      <c r="CU219" s="53" t="str">
        <f t="shared" si="238"/>
        <v>0</v>
      </c>
      <c r="CW219" s="167" t="str">
        <f t="shared" si="239"/>
        <v>1</v>
      </c>
      <c r="CX219" s="181" t="str">
        <f t="shared" si="240"/>
        <v>1</v>
      </c>
      <c r="CY219" s="181" t="str">
        <f t="shared" si="241"/>
        <v>1</v>
      </c>
      <c r="CZ219" s="181" t="str">
        <f t="shared" si="242"/>
        <v>1</v>
      </c>
      <c r="DA219" s="181" t="str">
        <f t="shared" si="243"/>
        <v>0</v>
      </c>
      <c r="DB219" s="181" t="str">
        <f t="shared" si="244"/>
        <v>0</v>
      </c>
      <c r="DC219" s="181" t="str">
        <f t="shared" si="245"/>
        <v>0</v>
      </c>
      <c r="DE219" s="175" t="str">
        <f t="shared" si="226"/>
        <v>0</v>
      </c>
      <c r="DF219" s="175" t="str">
        <f t="shared" si="227"/>
        <v>0</v>
      </c>
      <c r="DG219" s="175" t="str">
        <f t="shared" si="228"/>
        <v>0</v>
      </c>
      <c r="DH219" s="175" t="str">
        <f t="shared" si="229"/>
        <v>0</v>
      </c>
      <c r="DI219" s="175" t="str">
        <f t="shared" si="230"/>
        <v>0</v>
      </c>
      <c r="DK219">
        <f t="shared" si="246"/>
        <v>0</v>
      </c>
    </row>
    <row r="220" spans="1:118" x14ac:dyDescent="0.25">
      <c r="A220" s="65"/>
      <c r="B220" s="27"/>
      <c r="C220" s="29">
        <v>6</v>
      </c>
      <c r="D220" s="144"/>
      <c r="E220" s="283"/>
      <c r="F220" s="284"/>
      <c r="G220" s="139"/>
      <c r="H220" s="140"/>
      <c r="I220" s="140"/>
      <c r="J220" s="140"/>
      <c r="K220" s="140"/>
      <c r="L220" s="140"/>
      <c r="M220" s="209"/>
      <c r="N220" s="209"/>
      <c r="O220" s="209"/>
      <c r="P220" s="209"/>
      <c r="Q220" s="209"/>
      <c r="R220" s="141">
        <v>1</v>
      </c>
      <c r="S220" s="141"/>
      <c r="T220" s="141"/>
      <c r="U220" s="141"/>
      <c r="V220" s="141"/>
      <c r="W220" s="142">
        <f t="shared" si="211"/>
        <v>0</v>
      </c>
      <c r="X220" s="210">
        <f>IF(AX220&lt;Descrições!G22,"Não Alcançada",AV220)</f>
        <v>0</v>
      </c>
      <c r="Y220" s="143"/>
      <c r="Z220" s="143"/>
      <c r="AA220" s="28"/>
      <c r="AB220" s="65"/>
      <c r="AC220" s="27"/>
      <c r="AD220" s="5"/>
      <c r="AE220" s="43">
        <f t="shared" si="212"/>
        <v>0</v>
      </c>
      <c r="AF220" s="43"/>
      <c r="AG220" s="43">
        <f t="shared" si="213"/>
        <v>0</v>
      </c>
      <c r="AH220" s="43">
        <f t="shared" si="214"/>
        <v>0</v>
      </c>
      <c r="AI220" s="43">
        <f t="shared" si="215"/>
        <v>0</v>
      </c>
      <c r="AJ220" s="43">
        <f t="shared" si="216"/>
        <v>0</v>
      </c>
      <c r="AK220" s="43">
        <f t="shared" si="217"/>
        <v>0</v>
      </c>
      <c r="AL220" s="43">
        <f t="shared" si="218"/>
        <v>0</v>
      </c>
      <c r="AM220" s="57"/>
      <c r="AN220" s="43">
        <f t="shared" si="219"/>
        <v>0</v>
      </c>
      <c r="AO220" s="57"/>
      <c r="AP220" s="43">
        <f>IF(ISBLANK(Z220),0,VLOOKUP(Z220,Descrições!M1:N51,2,0))</f>
        <v>0</v>
      </c>
      <c r="AQ220" s="57"/>
      <c r="AR220" s="43">
        <f t="shared" si="220"/>
        <v>0</v>
      </c>
      <c r="AS220" s="57"/>
      <c r="AT220" s="43">
        <f t="shared" si="221"/>
        <v>0</v>
      </c>
      <c r="AU220" s="43"/>
      <c r="AV220" s="43">
        <f>MAX(M220:Q220)/R211</f>
        <v>0</v>
      </c>
      <c r="AW220" s="43"/>
      <c r="AX220" s="60">
        <f t="shared" si="222"/>
        <v>1</v>
      </c>
      <c r="AY220" s="57"/>
      <c r="AZ220" s="61">
        <f t="shared" si="223"/>
        <v>0</v>
      </c>
      <c r="BA220" s="57"/>
      <c r="BB220" s="61">
        <f t="shared" si="224"/>
        <v>0</v>
      </c>
      <c r="BC220" s="57"/>
      <c r="BD220" s="41">
        <f t="shared" si="225"/>
        <v>0</v>
      </c>
      <c r="BE220" s="57"/>
      <c r="BF220" s="57"/>
      <c r="BG220" s="57"/>
      <c r="BH220" s="63"/>
      <c r="BI220" s="63"/>
      <c r="BJ220" s="63"/>
      <c r="BK220" s="49"/>
      <c r="BL220" s="274" t="s">
        <v>152</v>
      </c>
      <c r="BM220" s="274"/>
      <c r="BN220" s="81">
        <f>BJ215/60</f>
        <v>0</v>
      </c>
      <c r="BO220" s="47"/>
      <c r="BP220" s="67"/>
      <c r="BQ220" s="71"/>
      <c r="BR220" s="78" t="s">
        <v>238</v>
      </c>
      <c r="BS220" s="213" t="str">
        <f>IF(ISBLANK(Planilha!D19),"-",Planilha!D19)</f>
        <v>Coxa (Pos)</v>
      </c>
      <c r="BT220" s="335" t="str">
        <f>IF(ISBLANK(Planilha!D59),"-",Planilha!D59)</f>
        <v>Ombro (Cla/Acr)</v>
      </c>
      <c r="BU220" s="336"/>
      <c r="BV220" s="213" t="str">
        <f>IF(ISBLANK(Planilha!D99),"-",Planilha!D99)</f>
        <v>Coxa (Pos)</v>
      </c>
      <c r="BW220" s="213" t="str">
        <f>IF(ISBLANK(Planilha!D139),"-",Planilha!D139)</f>
        <v>Tríceps</v>
      </c>
      <c r="BX220" s="213" t="str">
        <f>IF(ISBLANK(Planilha!D179),"-",Planilha!D179)</f>
        <v>-</v>
      </c>
      <c r="BY220" s="213" t="str">
        <f t="shared" si="231"/>
        <v>-</v>
      </c>
      <c r="BZ220" s="213" t="str">
        <f>IF(ISBLANK(Planilha!D259),"-",Planilha!D259)</f>
        <v>-</v>
      </c>
      <c r="CA220" s="47"/>
      <c r="CB220" s="6"/>
      <c r="CO220" s="53" t="str">
        <f t="shared" si="232"/>
        <v>1</v>
      </c>
      <c r="CP220" s="53" t="str">
        <f t="shared" si="233"/>
        <v>1</v>
      </c>
      <c r="CQ220" s="53" t="str">
        <f t="shared" si="234"/>
        <v>1</v>
      </c>
      <c r="CR220" s="53" t="str">
        <f t="shared" si="235"/>
        <v>1</v>
      </c>
      <c r="CS220" s="53" t="str">
        <f t="shared" si="236"/>
        <v>0</v>
      </c>
      <c r="CT220" s="53" t="str">
        <f t="shared" si="237"/>
        <v>0</v>
      </c>
      <c r="CU220" s="53" t="str">
        <f t="shared" si="238"/>
        <v>0</v>
      </c>
      <c r="CW220" s="167" t="str">
        <f t="shared" si="239"/>
        <v>1</v>
      </c>
      <c r="CX220" s="181" t="str">
        <f t="shared" si="240"/>
        <v>1</v>
      </c>
      <c r="CY220" s="181" t="str">
        <f t="shared" si="241"/>
        <v>1</v>
      </c>
      <c r="CZ220" s="181" t="str">
        <f t="shared" si="242"/>
        <v>1</v>
      </c>
      <c r="DA220" s="181" t="str">
        <f t="shared" si="243"/>
        <v>0</v>
      </c>
      <c r="DB220" s="181" t="str">
        <f t="shared" si="244"/>
        <v>0</v>
      </c>
      <c r="DC220" s="181" t="str">
        <f t="shared" si="245"/>
        <v>0</v>
      </c>
      <c r="DE220" s="175" t="str">
        <f t="shared" si="226"/>
        <v>0</v>
      </c>
      <c r="DF220" s="175" t="str">
        <f t="shared" si="227"/>
        <v>0</v>
      </c>
      <c r="DG220" s="175" t="str">
        <f t="shared" si="228"/>
        <v>0</v>
      </c>
      <c r="DH220" s="175" t="str">
        <f t="shared" si="229"/>
        <v>0</v>
      </c>
      <c r="DI220" s="175" t="str">
        <f t="shared" si="230"/>
        <v>0</v>
      </c>
      <c r="DK220">
        <f t="shared" si="246"/>
        <v>0</v>
      </c>
    </row>
    <row r="221" spans="1:118" x14ac:dyDescent="0.25">
      <c r="A221" s="65"/>
      <c r="B221" s="27"/>
      <c r="C221" s="29">
        <v>7</v>
      </c>
      <c r="D221" s="144"/>
      <c r="E221" s="283"/>
      <c r="F221" s="284"/>
      <c r="G221" s="139"/>
      <c r="H221" s="140"/>
      <c r="I221" s="140"/>
      <c r="J221" s="140"/>
      <c r="K221" s="140"/>
      <c r="L221" s="140"/>
      <c r="M221" s="209"/>
      <c r="N221" s="209"/>
      <c r="O221" s="209"/>
      <c r="P221" s="209"/>
      <c r="Q221" s="209"/>
      <c r="R221" s="141">
        <v>1</v>
      </c>
      <c r="S221" s="141"/>
      <c r="T221" s="141"/>
      <c r="U221" s="141"/>
      <c r="V221" s="141"/>
      <c r="W221" s="142">
        <f t="shared" si="211"/>
        <v>0</v>
      </c>
      <c r="X221" s="210">
        <f>IF(AX221&lt;Descrições!G22,"Não Alcançada",AV221)</f>
        <v>0</v>
      </c>
      <c r="Y221" s="143"/>
      <c r="Z221" s="143"/>
      <c r="AA221" s="28"/>
      <c r="AB221" s="65"/>
      <c r="AC221" s="27"/>
      <c r="AD221" s="5"/>
      <c r="AE221" s="43">
        <f t="shared" si="212"/>
        <v>0</v>
      </c>
      <c r="AF221" s="43"/>
      <c r="AG221" s="43">
        <f t="shared" si="213"/>
        <v>0</v>
      </c>
      <c r="AH221" s="43">
        <f t="shared" si="214"/>
        <v>0</v>
      </c>
      <c r="AI221" s="43">
        <f t="shared" si="215"/>
        <v>0</v>
      </c>
      <c r="AJ221" s="43">
        <f t="shared" si="216"/>
        <v>0</v>
      </c>
      <c r="AK221" s="43">
        <f t="shared" si="217"/>
        <v>0</v>
      </c>
      <c r="AL221" s="43">
        <f t="shared" si="218"/>
        <v>0</v>
      </c>
      <c r="AM221" s="57"/>
      <c r="AN221" s="43">
        <f t="shared" si="219"/>
        <v>0</v>
      </c>
      <c r="AO221" s="57"/>
      <c r="AP221" s="43">
        <f>IF(ISBLANK(Z221),0,VLOOKUP(Z221,Descrições!M1:N51,2,0))</f>
        <v>0</v>
      </c>
      <c r="AQ221" s="57"/>
      <c r="AR221" s="43">
        <f t="shared" si="220"/>
        <v>0</v>
      </c>
      <c r="AS221" s="57"/>
      <c r="AT221" s="43">
        <f t="shared" si="221"/>
        <v>0</v>
      </c>
      <c r="AU221" s="43"/>
      <c r="AV221" s="43">
        <f>MAX(M221:Q221)/R211</f>
        <v>0</v>
      </c>
      <c r="AW221" s="43"/>
      <c r="AX221" s="60">
        <f t="shared" si="222"/>
        <v>1</v>
      </c>
      <c r="AY221" s="57"/>
      <c r="AZ221" s="61">
        <f t="shared" si="223"/>
        <v>0</v>
      </c>
      <c r="BA221" s="57"/>
      <c r="BB221" s="61">
        <f t="shared" si="224"/>
        <v>0</v>
      </c>
      <c r="BC221" s="57"/>
      <c r="BD221" s="41">
        <f t="shared" si="225"/>
        <v>0</v>
      </c>
      <c r="BE221" s="57"/>
      <c r="BF221" s="57"/>
      <c r="BG221" s="57"/>
      <c r="BH221" s="57"/>
      <c r="BI221" s="57"/>
      <c r="BJ221" s="57"/>
      <c r="BK221" s="46"/>
      <c r="BL221" s="274" t="s">
        <v>151</v>
      </c>
      <c r="BM221" s="274"/>
      <c r="BN221" s="81" t="str">
        <f>CF204</f>
        <v>40</v>
      </c>
      <c r="BO221" s="47"/>
      <c r="BP221" s="67"/>
      <c r="BQ221" s="71"/>
      <c r="BR221" s="78" t="s">
        <v>238</v>
      </c>
      <c r="BS221" s="213" t="str">
        <f>IF(ISBLANK(Planilha!D20),"-",Planilha!D20)</f>
        <v>Coxa (Pos)</v>
      </c>
      <c r="BT221" s="335" t="str">
        <f>IF(ISBLANK(Planilha!D60),"-",Planilha!D60)</f>
        <v xml:space="preserve">Trapézio </v>
      </c>
      <c r="BU221" s="336"/>
      <c r="BV221" s="213" t="str">
        <f>IF(ISBLANK(Planilha!D100),"-",Planilha!D100)</f>
        <v>Perna</v>
      </c>
      <c r="BW221" s="213" t="str">
        <f>IF(ISBLANK(Planilha!D140),"-",Planilha!D140)</f>
        <v>Tríceps</v>
      </c>
      <c r="BX221" s="213" t="str">
        <f>IF(ISBLANK(Planilha!D180),"-",Planilha!D180)</f>
        <v>-</v>
      </c>
      <c r="BY221" s="213" t="str">
        <f t="shared" si="231"/>
        <v>-</v>
      </c>
      <c r="BZ221" s="213" t="str">
        <f>IF(ISBLANK(Planilha!D260),"-",Planilha!D260)</f>
        <v>-</v>
      </c>
      <c r="CA221" s="47"/>
      <c r="CB221" s="6"/>
      <c r="CO221" s="53" t="str">
        <f t="shared" si="232"/>
        <v>1</v>
      </c>
      <c r="CP221" s="53" t="str">
        <f t="shared" si="233"/>
        <v>1</v>
      </c>
      <c r="CQ221" s="53" t="str">
        <f t="shared" si="234"/>
        <v>1</v>
      </c>
      <c r="CR221" s="53" t="str">
        <f t="shared" si="235"/>
        <v>1</v>
      </c>
      <c r="CS221" s="53" t="str">
        <f t="shared" si="236"/>
        <v>0</v>
      </c>
      <c r="CT221" s="53" t="str">
        <f t="shared" si="237"/>
        <v>0</v>
      </c>
      <c r="CU221" s="53" t="str">
        <f t="shared" si="238"/>
        <v>0</v>
      </c>
      <c r="CW221" s="167" t="str">
        <f t="shared" si="239"/>
        <v>1</v>
      </c>
      <c r="CX221" s="181" t="str">
        <f t="shared" si="240"/>
        <v>1</v>
      </c>
      <c r="CY221" s="181" t="str">
        <f t="shared" si="241"/>
        <v>1</v>
      </c>
      <c r="CZ221" s="181" t="str">
        <f t="shared" si="242"/>
        <v>1</v>
      </c>
      <c r="DA221" s="181" t="str">
        <f t="shared" si="243"/>
        <v>0</v>
      </c>
      <c r="DB221" s="181" t="str">
        <f t="shared" si="244"/>
        <v>0</v>
      </c>
      <c r="DC221" s="181" t="str">
        <f t="shared" si="245"/>
        <v>0</v>
      </c>
      <c r="DE221" s="175" t="str">
        <f t="shared" si="226"/>
        <v>0</v>
      </c>
      <c r="DF221" s="175" t="str">
        <f t="shared" si="227"/>
        <v>0</v>
      </c>
      <c r="DG221" s="175" t="str">
        <f t="shared" si="228"/>
        <v>0</v>
      </c>
      <c r="DH221" s="175" t="str">
        <f t="shared" si="229"/>
        <v>0</v>
      </c>
      <c r="DI221" s="175" t="str">
        <f t="shared" si="230"/>
        <v>0</v>
      </c>
      <c r="DK221">
        <f t="shared" si="246"/>
        <v>0</v>
      </c>
    </row>
    <row r="222" spans="1:118" x14ac:dyDescent="0.25">
      <c r="A222" s="65"/>
      <c r="B222" s="27"/>
      <c r="C222" s="29">
        <v>8</v>
      </c>
      <c r="D222" s="144"/>
      <c r="E222" s="283"/>
      <c r="F222" s="284"/>
      <c r="G222" s="139"/>
      <c r="H222" s="140"/>
      <c r="I222" s="140"/>
      <c r="J222" s="140"/>
      <c r="K222" s="140"/>
      <c r="L222" s="140"/>
      <c r="M222" s="209"/>
      <c r="N222" s="209"/>
      <c r="O222" s="209"/>
      <c r="P222" s="209"/>
      <c r="Q222" s="209"/>
      <c r="R222" s="141">
        <v>1</v>
      </c>
      <c r="S222" s="141"/>
      <c r="T222" s="141"/>
      <c r="U222" s="141"/>
      <c r="V222" s="141"/>
      <c r="W222" s="142">
        <f t="shared" si="211"/>
        <v>0</v>
      </c>
      <c r="X222" s="210">
        <f>IF(AX222&lt;Descrições!G22,"Não Alcançada",AV222)</f>
        <v>0</v>
      </c>
      <c r="Y222" s="143"/>
      <c r="Z222" s="143"/>
      <c r="AA222" s="28"/>
      <c r="AB222" s="65"/>
      <c r="AC222" s="27"/>
      <c r="AD222" s="5"/>
      <c r="AE222" s="43">
        <f t="shared" si="212"/>
        <v>0</v>
      </c>
      <c r="AF222" s="43"/>
      <c r="AG222" s="43">
        <f t="shared" si="213"/>
        <v>0</v>
      </c>
      <c r="AH222" s="43">
        <f t="shared" si="214"/>
        <v>0</v>
      </c>
      <c r="AI222" s="43">
        <f t="shared" si="215"/>
        <v>0</v>
      </c>
      <c r="AJ222" s="43">
        <f t="shared" si="216"/>
        <v>0</v>
      </c>
      <c r="AK222" s="43">
        <f t="shared" si="217"/>
        <v>0</v>
      </c>
      <c r="AL222" s="43">
        <f t="shared" si="218"/>
        <v>0</v>
      </c>
      <c r="AM222" s="57"/>
      <c r="AN222" s="43">
        <f t="shared" si="219"/>
        <v>0</v>
      </c>
      <c r="AO222" s="57"/>
      <c r="AP222" s="43">
        <f>IF(ISBLANK(Z222),0,VLOOKUP(Z222,Descrições!M1:N51,2,0))</f>
        <v>0</v>
      </c>
      <c r="AQ222" s="57"/>
      <c r="AR222" s="43">
        <f t="shared" si="220"/>
        <v>0</v>
      </c>
      <c r="AS222" s="57"/>
      <c r="AT222" s="43">
        <f t="shared" si="221"/>
        <v>0</v>
      </c>
      <c r="AU222" s="43"/>
      <c r="AV222" s="43">
        <f>MAX(M222:Q222)/R211</f>
        <v>0</v>
      </c>
      <c r="AW222" s="43"/>
      <c r="AX222" s="60">
        <f t="shared" si="222"/>
        <v>1</v>
      </c>
      <c r="AY222" s="57"/>
      <c r="AZ222" s="61">
        <f t="shared" si="223"/>
        <v>0</v>
      </c>
      <c r="BA222" s="57"/>
      <c r="BB222" s="61">
        <f t="shared" si="224"/>
        <v>0</v>
      </c>
      <c r="BC222" s="57"/>
      <c r="BD222" s="41">
        <f t="shared" si="225"/>
        <v>0</v>
      </c>
      <c r="BE222" s="57"/>
      <c r="BF222" s="57"/>
      <c r="BG222" s="57"/>
      <c r="BH222" s="57"/>
      <c r="BI222" s="57"/>
      <c r="BJ222" s="57"/>
      <c r="BK222" s="46"/>
      <c r="BL222" s="264" t="s">
        <v>147</v>
      </c>
      <c r="BM222" s="264"/>
      <c r="BN222" s="118" t="s">
        <v>142</v>
      </c>
      <c r="BO222" s="47"/>
      <c r="BP222" s="67"/>
      <c r="BQ222" s="71"/>
      <c r="BR222" s="78" t="s">
        <v>238</v>
      </c>
      <c r="BS222" s="213" t="str">
        <f>IF(ISBLANK(Planilha!D21),"-",Planilha!D21)</f>
        <v>Perna</v>
      </c>
      <c r="BT222" s="335" t="str">
        <f>IF(ISBLANK(Planilha!D61),"-",Planilha!D61)</f>
        <v>Ombro (Cla/Acr)</v>
      </c>
      <c r="BU222" s="336"/>
      <c r="BV222" s="213" t="str">
        <f>IF(ISBLANK(Planilha!D101),"-",Planilha!D101)</f>
        <v>Perna</v>
      </c>
      <c r="BW222" s="213" t="str">
        <f>IF(ISBLANK(Planilha!D141),"-",Planilha!D141)</f>
        <v>-</v>
      </c>
      <c r="BX222" s="213" t="str">
        <f>IF(ISBLANK(Planilha!D181),"-",Planilha!D181)</f>
        <v>-</v>
      </c>
      <c r="BY222" s="213" t="str">
        <f t="shared" si="231"/>
        <v>-</v>
      </c>
      <c r="BZ222" s="213" t="str">
        <f>IF(ISBLANK(Planilha!D261),"-",Planilha!D261)</f>
        <v>-</v>
      </c>
      <c r="CA222" s="47"/>
      <c r="CB222" s="6"/>
      <c r="CO222" s="53" t="str">
        <f t="shared" si="232"/>
        <v>1</v>
      </c>
      <c r="CP222" s="53" t="str">
        <f t="shared" si="233"/>
        <v>1</v>
      </c>
      <c r="CQ222" s="53" t="str">
        <f t="shared" si="234"/>
        <v>1</v>
      </c>
      <c r="CR222" s="53" t="str">
        <f t="shared" si="235"/>
        <v>0</v>
      </c>
      <c r="CS222" s="53" t="str">
        <f t="shared" si="236"/>
        <v>0</v>
      </c>
      <c r="CT222" s="53" t="str">
        <f t="shared" si="237"/>
        <v>0</v>
      </c>
      <c r="CU222" s="53" t="str">
        <f t="shared" si="238"/>
        <v>0</v>
      </c>
      <c r="CW222" s="167" t="str">
        <f t="shared" si="239"/>
        <v>1</v>
      </c>
      <c r="CX222" s="181" t="str">
        <f t="shared" si="240"/>
        <v>1</v>
      </c>
      <c r="CY222" s="181" t="str">
        <f t="shared" si="241"/>
        <v>1</v>
      </c>
      <c r="CZ222" s="181" t="str">
        <f t="shared" si="242"/>
        <v>0</v>
      </c>
      <c r="DA222" s="181" t="str">
        <f t="shared" si="243"/>
        <v>0</v>
      </c>
      <c r="DB222" s="181" t="str">
        <f t="shared" si="244"/>
        <v>0</v>
      </c>
      <c r="DC222" s="181" t="str">
        <f t="shared" si="245"/>
        <v>0</v>
      </c>
      <c r="DE222" s="175" t="str">
        <f t="shared" si="226"/>
        <v>0</v>
      </c>
      <c r="DF222" s="175" t="str">
        <f t="shared" si="227"/>
        <v>0</v>
      </c>
      <c r="DG222" s="175" t="str">
        <f t="shared" si="228"/>
        <v>0</v>
      </c>
      <c r="DH222" s="175" t="str">
        <f t="shared" si="229"/>
        <v>0</v>
      </c>
      <c r="DI222" s="175" t="str">
        <f t="shared" si="230"/>
        <v>0</v>
      </c>
      <c r="DK222">
        <f t="shared" si="246"/>
        <v>0</v>
      </c>
    </row>
    <row r="223" spans="1:118" x14ac:dyDescent="0.25">
      <c r="A223" s="65"/>
      <c r="B223" s="27"/>
      <c r="C223" s="29">
        <v>9</v>
      </c>
      <c r="D223" s="144"/>
      <c r="E223" s="283"/>
      <c r="F223" s="284"/>
      <c r="G223" s="139"/>
      <c r="H223" s="140"/>
      <c r="I223" s="140"/>
      <c r="J223" s="140"/>
      <c r="K223" s="140"/>
      <c r="L223" s="140"/>
      <c r="M223" s="209"/>
      <c r="N223" s="209"/>
      <c r="O223" s="209"/>
      <c r="P223" s="209"/>
      <c r="Q223" s="209"/>
      <c r="R223" s="141">
        <v>1</v>
      </c>
      <c r="S223" s="141"/>
      <c r="T223" s="141"/>
      <c r="U223" s="141"/>
      <c r="V223" s="141"/>
      <c r="W223" s="142">
        <f t="shared" si="211"/>
        <v>0</v>
      </c>
      <c r="X223" s="210">
        <f>IF(AX223&lt;Descrições!G22,"Não Alcançada",AV223)</f>
        <v>0</v>
      </c>
      <c r="Y223" s="143"/>
      <c r="Z223" s="143"/>
      <c r="AA223" s="28"/>
      <c r="AB223" s="65"/>
      <c r="AC223" s="27"/>
      <c r="AD223" s="5"/>
      <c r="AE223" s="43">
        <f t="shared" si="212"/>
        <v>0</v>
      </c>
      <c r="AF223" s="43"/>
      <c r="AG223" s="43">
        <f t="shared" si="213"/>
        <v>0</v>
      </c>
      <c r="AH223" s="43">
        <f t="shared" si="214"/>
        <v>0</v>
      </c>
      <c r="AI223" s="43">
        <f t="shared" si="215"/>
        <v>0</v>
      </c>
      <c r="AJ223" s="43">
        <f t="shared" si="216"/>
        <v>0</v>
      </c>
      <c r="AK223" s="43">
        <f t="shared" si="217"/>
        <v>0</v>
      </c>
      <c r="AL223" s="43">
        <f t="shared" si="218"/>
        <v>0</v>
      </c>
      <c r="AM223" s="57"/>
      <c r="AN223" s="43">
        <f t="shared" si="219"/>
        <v>0</v>
      </c>
      <c r="AO223" s="57"/>
      <c r="AP223" s="43">
        <f>IF(ISBLANK(Z223),0,VLOOKUP(Z223,Descrições!M1:N51,2,0))</f>
        <v>0</v>
      </c>
      <c r="AQ223" s="57"/>
      <c r="AR223" s="43">
        <f t="shared" si="220"/>
        <v>0</v>
      </c>
      <c r="AS223" s="57"/>
      <c r="AT223" s="43">
        <f t="shared" si="221"/>
        <v>0</v>
      </c>
      <c r="AU223" s="43"/>
      <c r="AV223" s="43">
        <f>MAX(M223:Q223)/R211</f>
        <v>0</v>
      </c>
      <c r="AW223" s="43"/>
      <c r="AX223" s="60">
        <f t="shared" si="222"/>
        <v>1</v>
      </c>
      <c r="AY223" s="57"/>
      <c r="AZ223" s="61">
        <f t="shared" si="223"/>
        <v>0</v>
      </c>
      <c r="BA223" s="57"/>
      <c r="BB223" s="61">
        <f t="shared" si="224"/>
        <v>0</v>
      </c>
      <c r="BC223" s="57"/>
      <c r="BD223" s="41">
        <f t="shared" si="225"/>
        <v>0</v>
      </c>
      <c r="BE223" s="57"/>
      <c r="BF223" s="57"/>
      <c r="BG223" s="57"/>
      <c r="BH223" s="57"/>
      <c r="BI223" s="57"/>
      <c r="BJ223" s="57"/>
      <c r="BK223" s="46"/>
      <c r="BL223" s="116" t="s">
        <v>148</v>
      </c>
      <c r="BM223" s="34">
        <f>CF209</f>
        <v>3</v>
      </c>
      <c r="BN223" s="132">
        <f>CF210</f>
        <v>0</v>
      </c>
      <c r="BO223" s="47"/>
      <c r="BP223" s="67"/>
      <c r="BQ223" s="71"/>
      <c r="BR223" s="78" t="s">
        <v>238</v>
      </c>
      <c r="BS223" s="213" t="str">
        <f>IF(ISBLANK(Planilha!D22),"-",Planilha!D22)</f>
        <v>Perna</v>
      </c>
      <c r="BT223" s="335" t="str">
        <f>IF(ISBLANK(Planilha!D62),"-",Planilha!D62)</f>
        <v>Bíceps</v>
      </c>
      <c r="BU223" s="336"/>
      <c r="BV223" s="213" t="str">
        <f>IF(ISBLANK(Planilha!D102),"-",Planilha!D102)</f>
        <v>Abdominal</v>
      </c>
      <c r="BW223" s="213" t="str">
        <f>IF(ISBLANK(Planilha!D142),"-",Planilha!D142)</f>
        <v>-</v>
      </c>
      <c r="BX223" s="213" t="str">
        <f>IF(ISBLANK(Planilha!D182),"-",Planilha!D182)</f>
        <v>-</v>
      </c>
      <c r="BY223" s="213" t="str">
        <f t="shared" si="231"/>
        <v>-</v>
      </c>
      <c r="BZ223" s="213" t="str">
        <f>IF(ISBLANK(Planilha!D262),"-",Planilha!D262)</f>
        <v>-</v>
      </c>
      <c r="CA223" s="47"/>
      <c r="CB223" s="6"/>
      <c r="CO223" s="53" t="str">
        <f t="shared" si="232"/>
        <v>1</v>
      </c>
      <c r="CP223" s="53" t="str">
        <f t="shared" si="233"/>
        <v>1</v>
      </c>
      <c r="CQ223" s="53" t="str">
        <f t="shared" si="234"/>
        <v>1</v>
      </c>
      <c r="CR223" s="53" t="str">
        <f t="shared" si="235"/>
        <v>0</v>
      </c>
      <c r="CS223" s="53" t="str">
        <f t="shared" si="236"/>
        <v>0</v>
      </c>
      <c r="CT223" s="53" t="str">
        <f t="shared" si="237"/>
        <v>0</v>
      </c>
      <c r="CU223" s="53" t="str">
        <f t="shared" si="238"/>
        <v>0</v>
      </c>
      <c r="CW223" s="167" t="str">
        <f t="shared" si="239"/>
        <v>1</v>
      </c>
      <c r="CX223" s="181" t="str">
        <f t="shared" si="240"/>
        <v>1</v>
      </c>
      <c r="CY223" s="181" t="str">
        <f t="shared" si="241"/>
        <v>1</v>
      </c>
      <c r="CZ223" s="181" t="str">
        <f t="shared" si="242"/>
        <v>0</v>
      </c>
      <c r="DA223" s="181" t="str">
        <f t="shared" si="243"/>
        <v>0</v>
      </c>
      <c r="DB223" s="181" t="str">
        <f t="shared" si="244"/>
        <v>0</v>
      </c>
      <c r="DC223" s="181" t="str">
        <f t="shared" si="245"/>
        <v>0</v>
      </c>
      <c r="DE223" s="175" t="str">
        <f t="shared" si="226"/>
        <v>0</v>
      </c>
      <c r="DF223" s="175" t="str">
        <f t="shared" si="227"/>
        <v>0</v>
      </c>
      <c r="DG223" s="175" t="str">
        <f t="shared" si="228"/>
        <v>0</v>
      </c>
      <c r="DH223" s="175" t="str">
        <f t="shared" si="229"/>
        <v>0</v>
      </c>
      <c r="DI223" s="175" t="str">
        <f t="shared" si="230"/>
        <v>0</v>
      </c>
      <c r="DK223">
        <f t="shared" si="246"/>
        <v>0</v>
      </c>
    </row>
    <row r="224" spans="1:118" x14ac:dyDescent="0.25">
      <c r="A224" s="65"/>
      <c r="B224" s="27"/>
      <c r="C224" s="29">
        <v>10</v>
      </c>
      <c r="D224" s="144"/>
      <c r="E224" s="283"/>
      <c r="F224" s="284"/>
      <c r="G224" s="139"/>
      <c r="H224" s="140"/>
      <c r="I224" s="140"/>
      <c r="J224" s="140"/>
      <c r="K224" s="140"/>
      <c r="L224" s="140"/>
      <c r="M224" s="209"/>
      <c r="N224" s="209"/>
      <c r="O224" s="209"/>
      <c r="P224" s="209"/>
      <c r="Q224" s="209"/>
      <c r="R224" s="141">
        <v>1</v>
      </c>
      <c r="S224" s="141"/>
      <c r="T224" s="141"/>
      <c r="U224" s="141"/>
      <c r="V224" s="141"/>
      <c r="W224" s="142">
        <f t="shared" si="211"/>
        <v>0</v>
      </c>
      <c r="X224" s="210">
        <f>IF(AX224&lt;Descrições!G22,"Não Alcançada",AV224)</f>
        <v>0</v>
      </c>
      <c r="Y224" s="143"/>
      <c r="Z224" s="143"/>
      <c r="AA224" s="28"/>
      <c r="AB224" s="65"/>
      <c r="AC224" s="27"/>
      <c r="AD224" s="5"/>
      <c r="AE224" s="43">
        <f t="shared" si="212"/>
        <v>0</v>
      </c>
      <c r="AF224" s="43"/>
      <c r="AG224" s="43">
        <f t="shared" si="213"/>
        <v>0</v>
      </c>
      <c r="AH224" s="43">
        <f t="shared" si="214"/>
        <v>0</v>
      </c>
      <c r="AI224" s="43">
        <f t="shared" si="215"/>
        <v>0</v>
      </c>
      <c r="AJ224" s="43">
        <f t="shared" si="216"/>
        <v>0</v>
      </c>
      <c r="AK224" s="43">
        <f t="shared" si="217"/>
        <v>0</v>
      </c>
      <c r="AL224" s="43">
        <f t="shared" si="218"/>
        <v>0</v>
      </c>
      <c r="AM224" s="57"/>
      <c r="AN224" s="43">
        <f t="shared" si="219"/>
        <v>0</v>
      </c>
      <c r="AO224" s="57"/>
      <c r="AP224" s="43">
        <f>IF(ISBLANK(Z224),0,VLOOKUP(Z224,Descrições!M1:N51,2,0))</f>
        <v>0</v>
      </c>
      <c r="AQ224" s="57"/>
      <c r="AR224" s="43">
        <f t="shared" si="220"/>
        <v>0</v>
      </c>
      <c r="AS224" s="57"/>
      <c r="AT224" s="43">
        <f t="shared" si="221"/>
        <v>0</v>
      </c>
      <c r="AU224" s="43"/>
      <c r="AV224" s="43">
        <f>MAX(M224:Q224)/R211</f>
        <v>0</v>
      </c>
      <c r="AW224" s="43"/>
      <c r="AX224" s="60">
        <f t="shared" si="222"/>
        <v>1</v>
      </c>
      <c r="AY224" s="57"/>
      <c r="AZ224" s="61">
        <f t="shared" si="223"/>
        <v>0</v>
      </c>
      <c r="BA224" s="57"/>
      <c r="BB224" s="61">
        <f t="shared" si="224"/>
        <v>0</v>
      </c>
      <c r="BC224" s="57"/>
      <c r="BD224" s="41">
        <f t="shared" si="225"/>
        <v>0</v>
      </c>
      <c r="BE224" s="57"/>
      <c r="BF224" s="57"/>
      <c r="BG224" s="57"/>
      <c r="BH224" s="57"/>
      <c r="BI224" s="57"/>
      <c r="BJ224" s="57"/>
      <c r="BK224" s="46"/>
      <c r="BL224" s="256" t="s">
        <v>143</v>
      </c>
      <c r="BM224" s="256"/>
      <c r="BN224" s="37">
        <f>E227</f>
        <v>0</v>
      </c>
      <c r="BO224" s="47"/>
      <c r="BP224" s="67"/>
      <c r="BQ224" s="71"/>
      <c r="BR224" s="78" t="s">
        <v>238</v>
      </c>
      <c r="BS224" s="213" t="str">
        <f>IF(ISBLANK(Planilha!D23),"-",Planilha!D23)</f>
        <v>Abdominal</v>
      </c>
      <c r="BT224" s="335" t="str">
        <f>IF(ISBLANK(Planilha!D63),"-",Planilha!D63)</f>
        <v>Bíceps</v>
      </c>
      <c r="BU224" s="336"/>
      <c r="BV224" s="213" t="str">
        <f>IF(ISBLANK(Planilha!D103),"-",Planilha!D103)</f>
        <v>Abdominal</v>
      </c>
      <c r="BW224" s="213" t="str">
        <f>IF(ISBLANK(Planilha!D143),"-",Planilha!D143)</f>
        <v>-</v>
      </c>
      <c r="BX224" s="213" t="str">
        <f>IF(ISBLANK(Planilha!D183),"-",Planilha!D183)</f>
        <v>-</v>
      </c>
      <c r="BY224" s="213" t="str">
        <f t="shared" si="231"/>
        <v>-</v>
      </c>
      <c r="BZ224" s="213" t="str">
        <f>IF(ISBLANK(Planilha!D263),"-",Planilha!D263)</f>
        <v>-</v>
      </c>
      <c r="CA224" s="47"/>
      <c r="CB224" s="6"/>
      <c r="CO224" s="53" t="str">
        <f t="shared" si="232"/>
        <v>1</v>
      </c>
      <c r="CP224" s="53" t="str">
        <f t="shared" si="233"/>
        <v>1</v>
      </c>
      <c r="CQ224" s="53" t="str">
        <f t="shared" si="234"/>
        <v>1</v>
      </c>
      <c r="CR224" s="53" t="str">
        <f t="shared" si="235"/>
        <v>0</v>
      </c>
      <c r="CS224" s="53" t="str">
        <f t="shared" si="236"/>
        <v>0</v>
      </c>
      <c r="CT224" s="53" t="str">
        <f t="shared" si="237"/>
        <v>0</v>
      </c>
      <c r="CU224" s="53" t="str">
        <f t="shared" si="238"/>
        <v>0</v>
      </c>
      <c r="CW224" s="167" t="str">
        <f t="shared" si="239"/>
        <v>1</v>
      </c>
      <c r="CX224" s="181" t="str">
        <f t="shared" si="240"/>
        <v>1</v>
      </c>
      <c r="CY224" s="181" t="str">
        <f t="shared" si="241"/>
        <v>1</v>
      </c>
      <c r="CZ224" s="181" t="str">
        <f t="shared" si="242"/>
        <v>0</v>
      </c>
      <c r="DA224" s="181" t="str">
        <f t="shared" si="243"/>
        <v>0</v>
      </c>
      <c r="DB224" s="181" t="str">
        <f t="shared" si="244"/>
        <v>0</v>
      </c>
      <c r="DC224" s="181" t="str">
        <f t="shared" si="245"/>
        <v>0</v>
      </c>
      <c r="DE224" s="175" t="str">
        <f t="shared" si="226"/>
        <v>0</v>
      </c>
      <c r="DF224" s="175" t="str">
        <f t="shared" si="227"/>
        <v>0</v>
      </c>
      <c r="DG224" s="175" t="str">
        <f t="shared" si="228"/>
        <v>0</v>
      </c>
      <c r="DH224" s="175" t="str">
        <f t="shared" si="229"/>
        <v>0</v>
      </c>
      <c r="DI224" s="175" t="str">
        <f t="shared" si="230"/>
        <v>0</v>
      </c>
      <c r="DK224">
        <f t="shared" si="246"/>
        <v>0</v>
      </c>
    </row>
    <row r="225" spans="1:115" x14ac:dyDescent="0.25">
      <c r="A225" s="65"/>
      <c r="B225" s="27"/>
      <c r="C225" s="29">
        <v>11</v>
      </c>
      <c r="D225" s="144"/>
      <c r="E225" s="283"/>
      <c r="F225" s="284"/>
      <c r="G225" s="139"/>
      <c r="H225" s="140"/>
      <c r="I225" s="140"/>
      <c r="J225" s="140"/>
      <c r="K225" s="140"/>
      <c r="L225" s="140"/>
      <c r="M225" s="209"/>
      <c r="N225" s="209"/>
      <c r="O225" s="209"/>
      <c r="P225" s="209"/>
      <c r="Q225" s="209"/>
      <c r="R225" s="141">
        <v>1</v>
      </c>
      <c r="S225" s="141"/>
      <c r="T225" s="141"/>
      <c r="U225" s="141"/>
      <c r="V225" s="141"/>
      <c r="W225" s="142">
        <f t="shared" si="211"/>
        <v>0</v>
      </c>
      <c r="X225" s="210">
        <f>IF(AX225&lt;Descrições!G22,"Não Alcançada",AV225)</f>
        <v>0</v>
      </c>
      <c r="Y225" s="143"/>
      <c r="Z225" s="143"/>
      <c r="AA225" s="28"/>
      <c r="AB225" s="65"/>
      <c r="AC225" s="27"/>
      <c r="AD225" s="5"/>
      <c r="AE225" s="43">
        <f t="shared" si="212"/>
        <v>0</v>
      </c>
      <c r="AF225" s="43"/>
      <c r="AG225" s="43">
        <f t="shared" si="213"/>
        <v>0</v>
      </c>
      <c r="AH225" s="43">
        <f t="shared" si="214"/>
        <v>0</v>
      </c>
      <c r="AI225" s="43">
        <f t="shared" si="215"/>
        <v>0</v>
      </c>
      <c r="AJ225" s="43">
        <f t="shared" si="216"/>
        <v>0</v>
      </c>
      <c r="AK225" s="43">
        <f t="shared" si="217"/>
        <v>0</v>
      </c>
      <c r="AL225" s="43">
        <f t="shared" si="218"/>
        <v>0</v>
      </c>
      <c r="AM225" s="57"/>
      <c r="AN225" s="43">
        <f t="shared" si="219"/>
        <v>0</v>
      </c>
      <c r="AO225" s="57"/>
      <c r="AP225" s="43">
        <f>IF(ISBLANK(Z225),0,VLOOKUP(Z225,Descrições!M1:N51,2,0))</f>
        <v>0</v>
      </c>
      <c r="AQ225" s="57"/>
      <c r="AR225" s="43">
        <f t="shared" si="220"/>
        <v>0</v>
      </c>
      <c r="AS225" s="57"/>
      <c r="AT225" s="43">
        <f t="shared" si="221"/>
        <v>0</v>
      </c>
      <c r="AU225" s="43"/>
      <c r="AV225" s="43">
        <f>MAX(M225:Q225)/R211</f>
        <v>0</v>
      </c>
      <c r="AW225" s="43"/>
      <c r="AX225" s="60">
        <f t="shared" si="222"/>
        <v>1</v>
      </c>
      <c r="AY225" s="57"/>
      <c r="AZ225" s="61">
        <f t="shared" si="223"/>
        <v>0</v>
      </c>
      <c r="BA225" s="57"/>
      <c r="BB225" s="61">
        <f t="shared" si="224"/>
        <v>0</v>
      </c>
      <c r="BC225" s="57"/>
      <c r="BD225" s="41">
        <f t="shared" si="225"/>
        <v>0</v>
      </c>
      <c r="BE225" s="57"/>
      <c r="BF225" s="57"/>
      <c r="BG225" s="57"/>
      <c r="BH225" s="57"/>
      <c r="BI225" s="57"/>
      <c r="BJ225" s="57"/>
      <c r="BK225" s="46"/>
      <c r="BL225" s="256" t="s">
        <v>144</v>
      </c>
      <c r="BM225" s="256"/>
      <c r="BN225" s="37">
        <f>E228</f>
        <v>0</v>
      </c>
      <c r="BO225" s="47"/>
      <c r="BP225" s="67"/>
      <c r="BQ225" s="71"/>
      <c r="BR225" s="78" t="s">
        <v>238</v>
      </c>
      <c r="BS225" s="213" t="str">
        <f>IF(ISBLANK(Planilha!D24),"-",Planilha!D24)</f>
        <v>Abdominal</v>
      </c>
      <c r="BT225" s="335" t="str">
        <f>IF(ISBLANK(Planilha!D64),"-",Planilha!D64)</f>
        <v>-</v>
      </c>
      <c r="BU225" s="336"/>
      <c r="BV225" s="213" t="str">
        <f>IF(ISBLANK(Planilha!D104),"-",Planilha!D104)</f>
        <v>-</v>
      </c>
      <c r="BW225" s="213" t="str">
        <f>IF(ISBLANK(Planilha!D144),"-",Planilha!D144)</f>
        <v>-</v>
      </c>
      <c r="BX225" s="213" t="str">
        <f>IF(ISBLANK(Planilha!D184),"-",Planilha!D184)</f>
        <v>-</v>
      </c>
      <c r="BY225" s="213" t="str">
        <f t="shared" si="231"/>
        <v>-</v>
      </c>
      <c r="BZ225" s="213" t="str">
        <f>IF(ISBLANK(Planilha!D264),"-",Planilha!D264)</f>
        <v>-</v>
      </c>
      <c r="CA225" s="47"/>
      <c r="CB225" s="6"/>
      <c r="CO225" s="53" t="str">
        <f t="shared" si="232"/>
        <v>1</v>
      </c>
      <c r="CP225" s="53" t="str">
        <f t="shared" si="233"/>
        <v>0</v>
      </c>
      <c r="CQ225" s="53" t="str">
        <f t="shared" si="234"/>
        <v>0</v>
      </c>
      <c r="CR225" s="53" t="str">
        <f t="shared" si="235"/>
        <v>0</v>
      </c>
      <c r="CS225" s="53" t="str">
        <f t="shared" si="236"/>
        <v>0</v>
      </c>
      <c r="CT225" s="53" t="str">
        <f t="shared" si="237"/>
        <v>0</v>
      </c>
      <c r="CU225" s="53" t="str">
        <f t="shared" si="238"/>
        <v>0</v>
      </c>
      <c r="CW225" s="167" t="str">
        <f t="shared" si="239"/>
        <v>1</v>
      </c>
      <c r="CX225" s="181" t="str">
        <f t="shared" si="240"/>
        <v>0</v>
      </c>
      <c r="CY225" s="181" t="str">
        <f t="shared" si="241"/>
        <v>0</v>
      </c>
      <c r="CZ225" s="181" t="str">
        <f t="shared" si="242"/>
        <v>0</v>
      </c>
      <c r="DA225" s="181" t="str">
        <f t="shared" si="243"/>
        <v>0</v>
      </c>
      <c r="DB225" s="181" t="str">
        <f t="shared" si="244"/>
        <v>0</v>
      </c>
      <c r="DC225" s="181" t="str">
        <f t="shared" si="245"/>
        <v>0</v>
      </c>
      <c r="DE225" s="175" t="str">
        <f t="shared" si="226"/>
        <v>0</v>
      </c>
      <c r="DF225" s="175" t="str">
        <f t="shared" si="227"/>
        <v>0</v>
      </c>
      <c r="DG225" s="175" t="str">
        <f t="shared" si="228"/>
        <v>0</v>
      </c>
      <c r="DH225" s="175" t="str">
        <f t="shared" si="229"/>
        <v>0</v>
      </c>
      <c r="DI225" s="175" t="str">
        <f t="shared" si="230"/>
        <v>0</v>
      </c>
      <c r="DK225">
        <f t="shared" si="246"/>
        <v>0</v>
      </c>
    </row>
    <row r="226" spans="1:115" x14ac:dyDescent="0.25">
      <c r="A226" s="65"/>
      <c r="B226" s="27"/>
      <c r="C226" s="29">
        <v>12</v>
      </c>
      <c r="D226" s="144"/>
      <c r="E226" s="283"/>
      <c r="F226" s="284"/>
      <c r="G226" s="139"/>
      <c r="H226" s="140"/>
      <c r="I226" s="140"/>
      <c r="J226" s="140"/>
      <c r="K226" s="140"/>
      <c r="L226" s="140"/>
      <c r="M226" s="209"/>
      <c r="N226" s="209"/>
      <c r="O226" s="209"/>
      <c r="P226" s="209"/>
      <c r="Q226" s="209"/>
      <c r="R226" s="141">
        <v>1</v>
      </c>
      <c r="S226" s="141"/>
      <c r="T226" s="141"/>
      <c r="U226" s="141"/>
      <c r="V226" s="141"/>
      <c r="W226" s="142">
        <f t="shared" si="211"/>
        <v>0</v>
      </c>
      <c r="X226" s="210">
        <f>IF(AX226&lt;Descrições!G22,"Não Alcançada",AV226)</f>
        <v>0</v>
      </c>
      <c r="Y226" s="143"/>
      <c r="Z226" s="143"/>
      <c r="AA226" s="28"/>
      <c r="AB226" s="65"/>
      <c r="AC226" s="27"/>
      <c r="AD226" s="5"/>
      <c r="AE226" s="43">
        <f t="shared" si="212"/>
        <v>0</v>
      </c>
      <c r="AF226" s="43"/>
      <c r="AG226" s="43">
        <f t="shared" si="213"/>
        <v>0</v>
      </c>
      <c r="AH226" s="43">
        <f t="shared" si="214"/>
        <v>0</v>
      </c>
      <c r="AI226" s="43">
        <f t="shared" si="215"/>
        <v>0</v>
      </c>
      <c r="AJ226" s="43">
        <f t="shared" si="216"/>
        <v>0</v>
      </c>
      <c r="AK226" s="43">
        <f t="shared" si="217"/>
        <v>0</v>
      </c>
      <c r="AL226" s="43">
        <f t="shared" si="218"/>
        <v>0</v>
      </c>
      <c r="AM226" s="57"/>
      <c r="AN226" s="43">
        <f t="shared" si="219"/>
        <v>0</v>
      </c>
      <c r="AO226" s="57"/>
      <c r="AP226" s="43">
        <f>IF(ISBLANK(Z226),0,VLOOKUP(Z226,Descrições!M1:N51,2,0))</f>
        <v>0</v>
      </c>
      <c r="AQ226" s="57"/>
      <c r="AR226" s="43">
        <f t="shared" si="220"/>
        <v>0</v>
      </c>
      <c r="AS226" s="57"/>
      <c r="AT226" s="43">
        <f t="shared" si="221"/>
        <v>0</v>
      </c>
      <c r="AU226" s="43"/>
      <c r="AV226" s="43">
        <f>MAX(M226:Q226)/R211</f>
        <v>0</v>
      </c>
      <c r="AW226" s="43"/>
      <c r="AX226" s="60">
        <f t="shared" si="222"/>
        <v>1</v>
      </c>
      <c r="AY226" s="57"/>
      <c r="AZ226" s="61">
        <f t="shared" si="223"/>
        <v>0</v>
      </c>
      <c r="BA226" s="57"/>
      <c r="BB226" s="61">
        <f t="shared" si="224"/>
        <v>0</v>
      </c>
      <c r="BC226" s="57"/>
      <c r="BD226" s="41">
        <f t="shared" si="225"/>
        <v>0</v>
      </c>
      <c r="BE226" s="57"/>
      <c r="BF226" s="57"/>
      <c r="BG226" s="57"/>
      <c r="BH226" s="57"/>
      <c r="BI226" s="57"/>
      <c r="BJ226" s="57"/>
      <c r="BK226" s="46"/>
      <c r="BL226" s="256" t="s">
        <v>145</v>
      </c>
      <c r="BM226" s="256"/>
      <c r="BN226" s="37">
        <f>E229</f>
        <v>0</v>
      </c>
      <c r="BO226" s="47"/>
      <c r="BP226" s="67"/>
      <c r="BQ226" s="71"/>
      <c r="BR226" s="78" t="s">
        <v>238</v>
      </c>
      <c r="BS226" s="213" t="str">
        <f>IF(ISBLANK(Planilha!D25),"-",Planilha!D25)</f>
        <v>-</v>
      </c>
      <c r="BT226" s="335" t="str">
        <f>IF(ISBLANK(Planilha!D65),"-",Planilha!D65)</f>
        <v>-</v>
      </c>
      <c r="BU226" s="336"/>
      <c r="BV226" s="213" t="str">
        <f>IF(ISBLANK(Planilha!D105),"-",Planilha!D105)</f>
        <v>-</v>
      </c>
      <c r="BW226" s="213" t="str">
        <f>IF(ISBLANK(Planilha!D145),"-",Planilha!D145)</f>
        <v>-</v>
      </c>
      <c r="BX226" s="213" t="str">
        <f>IF(ISBLANK(Planilha!D185),"-",Planilha!D185)</f>
        <v>-</v>
      </c>
      <c r="BY226" s="213" t="str">
        <f t="shared" si="231"/>
        <v>-</v>
      </c>
      <c r="BZ226" s="213" t="str">
        <f>IF(ISBLANK(Planilha!D265),"-",Planilha!D265)</f>
        <v>-</v>
      </c>
      <c r="CA226" s="47"/>
      <c r="CB226" s="6"/>
      <c r="CO226" s="53" t="str">
        <f t="shared" si="232"/>
        <v>0</v>
      </c>
      <c r="CP226" s="53" t="str">
        <f t="shared" si="233"/>
        <v>0</v>
      </c>
      <c r="CQ226" s="53" t="str">
        <f t="shared" si="234"/>
        <v>0</v>
      </c>
      <c r="CR226" s="53" t="str">
        <f t="shared" si="235"/>
        <v>0</v>
      </c>
      <c r="CS226" s="53" t="str">
        <f t="shared" si="236"/>
        <v>0</v>
      </c>
      <c r="CT226" s="53" t="str">
        <f t="shared" si="237"/>
        <v>0</v>
      </c>
      <c r="CU226" s="53" t="str">
        <f t="shared" si="238"/>
        <v>0</v>
      </c>
      <c r="CW226" s="167" t="str">
        <f t="shared" si="239"/>
        <v>0</v>
      </c>
      <c r="CX226" s="181" t="str">
        <f t="shared" si="240"/>
        <v>0</v>
      </c>
      <c r="CY226" s="181" t="str">
        <f t="shared" si="241"/>
        <v>0</v>
      </c>
      <c r="CZ226" s="181" t="str">
        <f t="shared" si="242"/>
        <v>0</v>
      </c>
      <c r="DA226" s="181" t="str">
        <f t="shared" si="243"/>
        <v>0</v>
      </c>
      <c r="DB226" s="181" t="str">
        <f t="shared" si="244"/>
        <v>0</v>
      </c>
      <c r="DC226" s="181" t="str">
        <f t="shared" si="245"/>
        <v>0</v>
      </c>
      <c r="DE226" s="175" t="str">
        <f t="shared" si="226"/>
        <v>0</v>
      </c>
      <c r="DF226" s="175" t="str">
        <f t="shared" si="227"/>
        <v>0</v>
      </c>
      <c r="DG226" s="175" t="str">
        <f t="shared" si="228"/>
        <v>0</v>
      </c>
      <c r="DH226" s="175" t="str">
        <f t="shared" si="229"/>
        <v>0</v>
      </c>
      <c r="DI226" s="175" t="str">
        <f t="shared" si="230"/>
        <v>0</v>
      </c>
      <c r="DK226">
        <f t="shared" si="246"/>
        <v>0</v>
      </c>
    </row>
    <row r="227" spans="1:115" x14ac:dyDescent="0.25">
      <c r="A227" s="65"/>
      <c r="B227" s="27"/>
      <c r="C227" s="29" t="s">
        <v>108</v>
      </c>
      <c r="D227" s="144"/>
      <c r="E227" s="285"/>
      <c r="F227" s="286"/>
      <c r="G227" s="287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  <c r="X227" s="295"/>
      <c r="Y227" s="295"/>
      <c r="Z227" s="288"/>
      <c r="AA227" s="28"/>
      <c r="AB227" s="65"/>
      <c r="AC227" s="27"/>
      <c r="AD227" s="5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43">
        <f>SUM(AT215+AT216+AT217+AT218+AT219+AT220+AT221+AT222+AT223+AT224+AT225+AT226)</f>
        <v>0</v>
      </c>
      <c r="AU227" s="57"/>
      <c r="AV227" s="57"/>
      <c r="AW227" s="57"/>
      <c r="AX227" s="57"/>
      <c r="AY227" s="57"/>
      <c r="AZ227" s="57"/>
      <c r="BA227" s="57"/>
      <c r="BB227" s="57"/>
      <c r="BC227" s="57"/>
      <c r="BD227" s="42">
        <f>SUM(BD215:BD226)/60</f>
        <v>0</v>
      </c>
      <c r="BE227" s="57"/>
      <c r="BF227" s="57"/>
      <c r="BG227" s="57"/>
      <c r="BH227" s="57"/>
      <c r="BI227" s="57"/>
      <c r="BJ227" s="57"/>
      <c r="BK227" s="46"/>
      <c r="BL227" s="274" t="s">
        <v>152</v>
      </c>
      <c r="BM227" s="274"/>
      <c r="BN227" s="54">
        <f>BJ216/60</f>
        <v>0</v>
      </c>
      <c r="BO227" s="47"/>
      <c r="BP227" s="67"/>
      <c r="BQ227" s="71"/>
      <c r="BR227" s="78" t="s">
        <v>238</v>
      </c>
      <c r="BS227" s="213" t="str">
        <f>IF(ISBLANK(Planilha!D26),"-",Planilha!D26)</f>
        <v>-</v>
      </c>
      <c r="BT227" s="335" t="str">
        <f>IF(ISBLANK(Planilha!D66),"-",Planilha!D66)</f>
        <v>-</v>
      </c>
      <c r="BU227" s="336"/>
      <c r="BV227" s="213" t="str">
        <f>IF(ISBLANK(Planilha!D106),"-",Planilha!D106)</f>
        <v>-</v>
      </c>
      <c r="BW227" s="213" t="str">
        <f>IF(ISBLANK(Planilha!D146),"-",Planilha!D146)</f>
        <v>-</v>
      </c>
      <c r="BX227" s="213" t="str">
        <f>IF(ISBLANK(Planilha!D186),"-",Planilha!D186)</f>
        <v>-</v>
      </c>
      <c r="BY227" s="213" t="str">
        <f t="shared" si="231"/>
        <v>-</v>
      </c>
      <c r="BZ227" s="213" t="str">
        <f>IF(ISBLANK(Planilha!D266),"-",Planilha!D266)</f>
        <v>-</v>
      </c>
      <c r="CA227" s="47"/>
      <c r="CB227" s="6"/>
      <c r="CO227" s="53" t="str">
        <f t="shared" si="232"/>
        <v>0</v>
      </c>
      <c r="CP227" s="53" t="str">
        <f t="shared" si="233"/>
        <v>0</v>
      </c>
      <c r="CQ227" s="53" t="str">
        <f t="shared" si="234"/>
        <v>0</v>
      </c>
      <c r="CR227" s="53" t="str">
        <f t="shared" si="235"/>
        <v>0</v>
      </c>
      <c r="CS227" s="53" t="str">
        <f t="shared" si="236"/>
        <v>0</v>
      </c>
      <c r="CT227" s="53" t="str">
        <f t="shared" si="237"/>
        <v>0</v>
      </c>
      <c r="CU227" s="53" t="str">
        <f t="shared" si="238"/>
        <v>0</v>
      </c>
      <c r="CW227" s="167" t="str">
        <f t="shared" si="239"/>
        <v>0</v>
      </c>
      <c r="CX227" s="181" t="str">
        <f t="shared" si="240"/>
        <v>0</v>
      </c>
      <c r="CY227" s="181" t="str">
        <f t="shared" si="241"/>
        <v>0</v>
      </c>
      <c r="CZ227" s="181" t="str">
        <f t="shared" si="242"/>
        <v>0</v>
      </c>
      <c r="DA227" s="181" t="str">
        <f t="shared" si="243"/>
        <v>0</v>
      </c>
      <c r="DB227" s="181" t="str">
        <f t="shared" si="244"/>
        <v>0</v>
      </c>
      <c r="DC227" s="181" t="str">
        <f t="shared" si="245"/>
        <v>0</v>
      </c>
      <c r="DE227" s="175"/>
      <c r="DF227" s="175"/>
      <c r="DG227" s="175"/>
      <c r="DH227" s="175"/>
      <c r="DI227" s="175"/>
    </row>
    <row r="228" spans="1:115" x14ac:dyDescent="0.25">
      <c r="A228" s="65"/>
      <c r="B228" s="27"/>
      <c r="C228" s="29" t="s">
        <v>101</v>
      </c>
      <c r="D228" s="144"/>
      <c r="E228" s="287"/>
      <c r="F228" s="288"/>
      <c r="G228" s="279"/>
      <c r="H228" s="279"/>
      <c r="I228" s="279"/>
      <c r="J228" s="279"/>
      <c r="K228" s="279"/>
      <c r="L228" s="279"/>
      <c r="M228" s="279"/>
      <c r="N228" s="279"/>
      <c r="O228" s="279"/>
      <c r="P228" s="279"/>
      <c r="Q228" s="279"/>
      <c r="R228" s="279"/>
      <c r="S228" s="279"/>
      <c r="T228" s="279"/>
      <c r="U228" s="279"/>
      <c r="V228" s="279"/>
      <c r="W228" s="279"/>
      <c r="X228" s="279"/>
      <c r="Y228" s="279"/>
      <c r="Z228" s="279"/>
      <c r="AA228" s="28"/>
      <c r="AB228" s="65"/>
      <c r="AC228" s="27"/>
      <c r="AD228" s="5"/>
      <c r="AE228" s="57"/>
      <c r="AF228" s="57"/>
      <c r="AG228" s="57"/>
      <c r="AH228" s="57"/>
      <c r="AI228" s="57"/>
      <c r="AJ228" s="57"/>
      <c r="AK228" s="57"/>
      <c r="AL228" s="57"/>
      <c r="AM228" s="57"/>
      <c r="AN228" s="43">
        <f t="shared" ref="AN228:AN239" si="247">H215+I215+J215+K215+L215</f>
        <v>0</v>
      </c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46"/>
      <c r="BL228" s="274" t="s">
        <v>151</v>
      </c>
      <c r="BM228" s="274"/>
      <c r="BN228" s="81">
        <f>CF208</f>
        <v>0</v>
      </c>
      <c r="BO228" s="47"/>
      <c r="BP228" s="67"/>
      <c r="BQ228" s="71"/>
      <c r="BR228" s="78" t="s">
        <v>479</v>
      </c>
      <c r="BS228" s="214" t="str">
        <f>IF(CO28=BM7,CO28,"Não Exato")</f>
        <v>Não Exato</v>
      </c>
      <c r="BT228" s="281" t="str">
        <f>IF(CP28=BM47,CP28,"Não Exato")</f>
        <v>Não Exato</v>
      </c>
      <c r="BU228" s="282"/>
      <c r="BV228" s="214">
        <f>IF(CQ28=BM87,CQ28,"Não Exato")</f>
        <v>9</v>
      </c>
      <c r="BW228" s="214" t="str">
        <f>IF(CR28=BM127,CR28,"Não Exato")</f>
        <v>Não Exato</v>
      </c>
      <c r="BX228" s="214" t="str">
        <f>IF(CS28=BM167,CS28,"Não Exato")</f>
        <v>Não Exato</v>
      </c>
      <c r="BY228" s="214" t="str">
        <f>IF(CT28=BM207,CT28,"Não Exato")</f>
        <v>Não Exato</v>
      </c>
      <c r="BZ228" s="214" t="str">
        <f>IF(CU28=BM247,CU28,"Não Exato")</f>
        <v>Não Exato</v>
      </c>
      <c r="CA228" s="47"/>
      <c r="CB228" s="6"/>
      <c r="CO228" s="52">
        <f t="shared" ref="CO228:CU228" si="248">SUM(CO216+CO217+CO218+CO219+CO220+CO221+CO222+CO223+CO224+CO225+CO226+CO227)</f>
        <v>10</v>
      </c>
      <c r="CP228" s="52">
        <f t="shared" si="248"/>
        <v>9</v>
      </c>
      <c r="CQ228" s="52">
        <f t="shared" si="248"/>
        <v>9</v>
      </c>
      <c r="CR228" s="52">
        <f t="shared" si="248"/>
        <v>6</v>
      </c>
      <c r="CS228" s="52">
        <f t="shared" si="248"/>
        <v>0</v>
      </c>
      <c r="CT228" s="52">
        <f t="shared" si="248"/>
        <v>0</v>
      </c>
      <c r="CU228" s="52">
        <f t="shared" si="248"/>
        <v>0</v>
      </c>
      <c r="DB228" s="181" t="str">
        <f t="shared" si="244"/>
        <v>1</v>
      </c>
      <c r="DE228" s="175"/>
      <c r="DF228" s="175"/>
      <c r="DG228" s="175"/>
      <c r="DH228" s="175"/>
      <c r="DI228" s="175"/>
    </row>
    <row r="229" spans="1:115" x14ac:dyDescent="0.25">
      <c r="A229" s="65"/>
      <c r="B229" s="27"/>
      <c r="C229" s="29" t="s">
        <v>31</v>
      </c>
      <c r="D229" s="144"/>
      <c r="E229" s="287"/>
      <c r="F229" s="288"/>
      <c r="G229" s="279"/>
      <c r="H229" s="279"/>
      <c r="I229" s="279"/>
      <c r="J229" s="279"/>
      <c r="K229" s="279"/>
      <c r="L229" s="279"/>
      <c r="M229" s="279"/>
      <c r="N229" s="279"/>
      <c r="O229" s="279"/>
      <c r="P229" s="279"/>
      <c r="Q229" s="279"/>
      <c r="R229" s="279"/>
      <c r="S229" s="279"/>
      <c r="T229" s="279"/>
      <c r="U229" s="279"/>
      <c r="V229" s="279"/>
      <c r="W229" s="279"/>
      <c r="X229" s="279"/>
      <c r="Y229" s="279"/>
      <c r="Z229" s="279"/>
      <c r="AA229" s="28"/>
      <c r="AB229" s="65"/>
      <c r="AC229" s="27"/>
      <c r="AD229" s="69"/>
      <c r="AE229" s="64"/>
      <c r="AF229" s="64"/>
      <c r="AG229" s="57"/>
      <c r="AH229" s="57"/>
      <c r="AI229" s="57"/>
      <c r="AJ229" s="57"/>
      <c r="AK229" s="57"/>
      <c r="AL229" s="57"/>
      <c r="AM229" s="57"/>
      <c r="AN229" s="43">
        <f t="shared" si="247"/>
        <v>0</v>
      </c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6"/>
      <c r="BL229" s="67"/>
      <c r="BM229" s="67"/>
      <c r="BN229" s="67"/>
      <c r="BO229" s="67"/>
      <c r="BP229" s="44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47"/>
      <c r="CB229" s="6"/>
      <c r="DE229" s="175"/>
      <c r="DF229" s="175"/>
      <c r="DG229" s="175"/>
      <c r="DH229" s="175"/>
      <c r="DI229" s="175"/>
    </row>
    <row r="230" spans="1:115" x14ac:dyDescent="0.25">
      <c r="A230" s="65"/>
      <c r="B230" s="27"/>
      <c r="C230" s="277" t="s">
        <v>102</v>
      </c>
      <c r="D230" s="277"/>
      <c r="E230" s="333" t="str">
        <f>IF(Planilha!E30=0," ",Planilha!E30)</f>
        <v xml:space="preserve"> </v>
      </c>
      <c r="F230" s="334"/>
      <c r="G230" s="272" t="s">
        <v>35</v>
      </c>
      <c r="H230" s="272"/>
      <c r="I230" s="272"/>
      <c r="J230" s="289"/>
      <c r="K230" s="289"/>
      <c r="L230" s="289"/>
      <c r="M230" s="289"/>
      <c r="N230" s="289"/>
      <c r="O230" s="289"/>
      <c r="P230" s="289"/>
      <c r="Q230" s="278" t="s">
        <v>376</v>
      </c>
      <c r="R230" s="278"/>
      <c r="S230" s="278"/>
      <c r="T230" s="278"/>
      <c r="U230" s="278"/>
      <c r="V230" s="278"/>
      <c r="W230" s="188" t="s">
        <v>583</v>
      </c>
      <c r="X230" s="277" t="s">
        <v>264</v>
      </c>
      <c r="Y230" s="277"/>
      <c r="Z230" s="88">
        <f>SUM(W215:W226)</f>
        <v>0</v>
      </c>
      <c r="AA230" s="28"/>
      <c r="AB230" s="65"/>
      <c r="AC230" s="27"/>
      <c r="AD230" s="5"/>
      <c r="AE230" s="57"/>
      <c r="AF230" s="57"/>
      <c r="AG230" s="57"/>
      <c r="AH230" s="57"/>
      <c r="AI230" s="57"/>
      <c r="AJ230" s="57"/>
      <c r="AK230" s="57"/>
      <c r="AL230" s="57"/>
      <c r="AM230" s="57"/>
      <c r="AN230" s="43">
        <f t="shared" si="247"/>
        <v>0</v>
      </c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6"/>
      <c r="BL230" s="268" t="s">
        <v>102</v>
      </c>
      <c r="BM230" s="268"/>
      <c r="BN230" s="269" t="str">
        <f>IF(E230=0,"-",E230)</f>
        <v xml:space="preserve"> </v>
      </c>
      <c r="BO230" s="269"/>
      <c r="BP230" s="269"/>
      <c r="BQ230" s="269"/>
      <c r="BR230" s="76" t="s">
        <v>8</v>
      </c>
      <c r="BS230" s="270" t="str">
        <f>E213</f>
        <v>2015-01/01/F</v>
      </c>
      <c r="BT230" s="271"/>
      <c r="BU230" s="123">
        <f>F213</f>
        <v>2</v>
      </c>
      <c r="BV230" s="272" t="s">
        <v>242</v>
      </c>
      <c r="BW230" s="273"/>
      <c r="BX230" s="265"/>
      <c r="BY230" s="265"/>
      <c r="BZ230" s="80"/>
      <c r="CA230" s="47"/>
      <c r="CB230" s="6"/>
      <c r="DE230" s="175"/>
      <c r="DF230" s="175"/>
      <c r="DG230" s="175"/>
      <c r="DH230" s="175"/>
      <c r="DI230" s="175"/>
    </row>
    <row r="231" spans="1:115" x14ac:dyDescent="0.25">
      <c r="A231" s="65"/>
      <c r="B231" s="27"/>
      <c r="C231" s="277" t="s">
        <v>34</v>
      </c>
      <c r="D231" s="277"/>
      <c r="E231" s="333" t="str">
        <f>IF(Planilha!E31=0," ",Planilha!E31)</f>
        <v xml:space="preserve"> </v>
      </c>
      <c r="F231" s="334"/>
      <c r="G231" s="272"/>
      <c r="H231" s="272"/>
      <c r="I231" s="272"/>
      <c r="J231" s="289"/>
      <c r="K231" s="289"/>
      <c r="L231" s="289"/>
      <c r="M231" s="289"/>
      <c r="N231" s="289"/>
      <c r="O231" s="289"/>
      <c r="P231" s="289"/>
      <c r="Q231" s="278" t="s">
        <v>377</v>
      </c>
      <c r="R231" s="278"/>
      <c r="S231" s="278"/>
      <c r="T231" s="278"/>
      <c r="U231" s="278"/>
      <c r="V231" s="278"/>
      <c r="W231" s="188"/>
      <c r="X231" s="277" t="s">
        <v>265</v>
      </c>
      <c r="Y231" s="277"/>
      <c r="Z231" s="88">
        <f>BH215/60</f>
        <v>0</v>
      </c>
      <c r="AA231" s="28"/>
      <c r="AB231" s="65"/>
      <c r="AC231" s="27"/>
      <c r="AD231" s="5"/>
      <c r="AE231" s="57"/>
      <c r="AF231" s="57"/>
      <c r="AG231" s="57"/>
      <c r="AH231" s="57"/>
      <c r="AI231" s="57"/>
      <c r="AJ231" s="57"/>
      <c r="AK231" s="57"/>
      <c r="AL231" s="57"/>
      <c r="AM231" s="57"/>
      <c r="AN231" s="43">
        <f t="shared" si="247"/>
        <v>0</v>
      </c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268" t="s">
        <v>240</v>
      </c>
      <c r="BM231" s="268"/>
      <c r="BN231" s="269" t="str">
        <f>IF(E231=0,"-",E231)</f>
        <v xml:space="preserve"> </v>
      </c>
      <c r="BO231" s="269"/>
      <c r="BP231" s="269"/>
      <c r="BQ231" s="269"/>
      <c r="BR231" s="76" t="s">
        <v>241</v>
      </c>
      <c r="BS231" s="292" t="str">
        <f>IF(Z213=0,"-",Z213)</f>
        <v>20/08/07 - 20/09/07</v>
      </c>
      <c r="BT231" s="293"/>
      <c r="BU231" s="294"/>
      <c r="BV231" s="273"/>
      <c r="BW231" s="273"/>
      <c r="BX231" s="265"/>
      <c r="BY231" s="265"/>
      <c r="BZ231" s="80"/>
      <c r="CA231" s="6"/>
      <c r="CB231" s="6"/>
      <c r="DE231" s="175"/>
      <c r="DF231" s="175"/>
      <c r="DG231" s="175"/>
      <c r="DH231" s="175"/>
      <c r="DI231" s="175"/>
    </row>
    <row r="232" spans="1:115" x14ac:dyDescent="0.25">
      <c r="A232" s="65"/>
      <c r="B232" s="331" t="s">
        <v>585</v>
      </c>
      <c r="C232" s="332"/>
      <c r="D232" s="332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98" t="s">
        <v>333</v>
      </c>
      <c r="AA232" s="215" t="s">
        <v>586</v>
      </c>
      <c r="AB232" s="65"/>
      <c r="AC232" s="27"/>
      <c r="AD232" s="145" t="s">
        <v>585</v>
      </c>
      <c r="AE232" s="146"/>
      <c r="AF232" s="146"/>
      <c r="AG232" s="147"/>
      <c r="AH232" s="147"/>
      <c r="AI232" s="147"/>
      <c r="AJ232" s="147"/>
      <c r="AK232" s="147"/>
      <c r="AL232" s="147"/>
      <c r="AM232" s="147"/>
      <c r="AN232" s="148">
        <f t="shared" si="247"/>
        <v>0</v>
      </c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  <c r="BI232" s="147"/>
      <c r="BJ232" s="147"/>
      <c r="BK232" s="147"/>
      <c r="BL232" s="149"/>
      <c r="BM232" s="149"/>
      <c r="BN232" s="149"/>
      <c r="BO232" s="149"/>
      <c r="BP232" s="149"/>
      <c r="BQ232" s="149"/>
      <c r="BR232" s="149"/>
      <c r="BS232" s="149"/>
      <c r="BT232" s="149"/>
      <c r="BU232" s="149"/>
      <c r="BV232" s="149"/>
      <c r="BW232" s="149"/>
      <c r="BX232" s="149"/>
      <c r="BY232" s="149"/>
      <c r="BZ232" s="99" t="s">
        <v>333</v>
      </c>
      <c r="CA232" s="216" t="s">
        <v>587</v>
      </c>
      <c r="CB232" s="6"/>
      <c r="DE232" s="175"/>
      <c r="DF232" s="175"/>
      <c r="DG232" s="175"/>
      <c r="DH232" s="175"/>
      <c r="DI232" s="175"/>
    </row>
    <row r="233" spans="1:115" x14ac:dyDescent="0.25">
      <c r="A233" s="31"/>
      <c r="B233" s="31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2"/>
      <c r="AC233" s="73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74">
        <f t="shared" si="247"/>
        <v>0</v>
      </c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8"/>
      <c r="CB233" s="9"/>
      <c r="DE233" s="175"/>
      <c r="DF233" s="175"/>
      <c r="DG233" s="175"/>
      <c r="DH233" s="175"/>
      <c r="DI233" s="175"/>
    </row>
    <row r="234" spans="1:115" hidden="1" x14ac:dyDescent="0.25">
      <c r="A234" s="17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43">
        <f t="shared" si="247"/>
        <v>0</v>
      </c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20"/>
      <c r="BL234" s="20"/>
      <c r="BM234" s="20"/>
      <c r="BN234" s="20"/>
      <c r="BO234" s="20"/>
      <c r="BP234" s="20"/>
      <c r="DE234" s="175"/>
      <c r="DF234" s="175"/>
      <c r="DG234" s="175"/>
      <c r="DH234" s="175"/>
      <c r="DI234" s="175"/>
    </row>
    <row r="235" spans="1:115" hidden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43">
        <f t="shared" si="247"/>
        <v>0</v>
      </c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DE235" s="175"/>
      <c r="DF235" s="175"/>
      <c r="DG235" s="175"/>
      <c r="DH235" s="175"/>
      <c r="DI235" s="175"/>
    </row>
    <row r="236" spans="1:115" hidden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43">
        <f t="shared" si="247"/>
        <v>0</v>
      </c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DE236" s="175"/>
      <c r="DF236" s="175"/>
      <c r="DG236" s="175"/>
      <c r="DH236" s="175"/>
      <c r="DI236" s="175"/>
    </row>
    <row r="237" spans="1:115" hidden="1" x14ac:dyDescent="0.25">
      <c r="E237" s="115"/>
      <c r="F237" s="115"/>
      <c r="Y237" s="18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43">
        <f t="shared" si="247"/>
        <v>0</v>
      </c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DE237" s="175"/>
      <c r="DF237" s="175"/>
      <c r="DG237" s="175"/>
      <c r="DH237" s="175"/>
      <c r="DI237" s="175"/>
    </row>
    <row r="238" spans="1:115" hidden="1" x14ac:dyDescent="0.25"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43">
        <f t="shared" si="247"/>
        <v>0</v>
      </c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DE238" s="175"/>
      <c r="DF238" s="175"/>
      <c r="DG238" s="175"/>
      <c r="DH238" s="175"/>
      <c r="DI238" s="175"/>
    </row>
    <row r="239" spans="1:115" hidden="1" x14ac:dyDescent="0.25"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43">
        <f t="shared" si="247"/>
        <v>0</v>
      </c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DE239" s="175"/>
      <c r="DF239" s="175"/>
      <c r="DG239" s="175"/>
      <c r="DH239" s="175"/>
      <c r="DI239" s="175"/>
    </row>
    <row r="240" spans="1:115" hidden="1" x14ac:dyDescent="0.25">
      <c r="AG240" s="21"/>
      <c r="DE240" s="175"/>
      <c r="DF240" s="175"/>
      <c r="DG240" s="175"/>
      <c r="DH240" s="175"/>
      <c r="DI240" s="175"/>
    </row>
    <row r="241" spans="1:118" x14ac:dyDescent="0.2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27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8"/>
      <c r="CB241" s="6"/>
      <c r="DE241" s="175"/>
      <c r="DF241" s="175"/>
      <c r="DG241" s="175"/>
      <c r="DH241" s="175"/>
      <c r="DI241" s="175"/>
    </row>
    <row r="242" spans="1:118" x14ac:dyDescent="0.25">
      <c r="A242" s="65"/>
      <c r="B242" s="24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6"/>
      <c r="AB242" s="65"/>
      <c r="AC242" s="27"/>
      <c r="AD242" s="2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44"/>
      <c r="BL242" s="44"/>
      <c r="BM242" s="44"/>
      <c r="BN242" s="44"/>
      <c r="BO242" s="45"/>
      <c r="BP242" s="67"/>
      <c r="BQ242" s="70"/>
      <c r="BR242" s="44"/>
      <c r="BS242" s="44"/>
      <c r="BT242" s="44"/>
      <c r="BU242" s="44"/>
      <c r="BV242" s="44"/>
      <c r="BW242" s="44"/>
      <c r="BX242" s="44"/>
      <c r="BY242" s="44"/>
      <c r="BZ242" s="44"/>
      <c r="CA242" s="45"/>
      <c r="CB242" s="6"/>
      <c r="CD242" s="124"/>
      <c r="CE242" s="125"/>
      <c r="CF242" s="125"/>
      <c r="CG242" s="126"/>
      <c r="CH242" s="193"/>
      <c r="CI242" s="124"/>
      <c r="CJ242" s="125"/>
      <c r="CK242" s="125"/>
      <c r="CL242" s="125"/>
      <c r="CM242" s="126"/>
      <c r="DE242" s="175"/>
      <c r="DF242" s="175"/>
      <c r="DG242" s="175"/>
      <c r="DH242" s="175"/>
      <c r="DI242" s="175"/>
    </row>
    <row r="243" spans="1:118" ht="15.75" x14ac:dyDescent="0.25">
      <c r="A243" s="65"/>
      <c r="B243" s="27"/>
      <c r="C243" s="302" t="s">
        <v>10</v>
      </c>
      <c r="D243" s="303"/>
      <c r="E243" s="303"/>
      <c r="F243" s="303"/>
      <c r="G243" s="303"/>
      <c r="H243" s="303"/>
      <c r="I243" s="303"/>
      <c r="J243" s="303"/>
      <c r="K243" s="303"/>
      <c r="L243" s="303"/>
      <c r="M243" s="303"/>
      <c r="N243" s="303"/>
      <c r="O243" s="303"/>
      <c r="P243" s="303"/>
      <c r="Q243" s="303"/>
      <c r="R243" s="303"/>
      <c r="S243" s="303"/>
      <c r="T243" s="303"/>
      <c r="U243" s="303"/>
      <c r="V243" s="303"/>
      <c r="W243" s="303"/>
      <c r="X243" s="303"/>
      <c r="Y243" s="303"/>
      <c r="Z243" s="304"/>
      <c r="AA243" s="28"/>
      <c r="AB243" s="65"/>
      <c r="AC243" s="27"/>
      <c r="AD243" s="5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46"/>
      <c r="BL243" s="262" t="s">
        <v>371</v>
      </c>
      <c r="BM243" s="263"/>
      <c r="BN243" s="85" t="str">
        <f>Z250</f>
        <v>G</v>
      </c>
      <c r="BO243" s="47"/>
      <c r="BP243" s="67"/>
      <c r="BQ243" s="71"/>
      <c r="BR243" s="105"/>
      <c r="BS243" s="106"/>
      <c r="BT243" s="106"/>
      <c r="BU243" s="106"/>
      <c r="BV243" s="106"/>
      <c r="BW243" s="106"/>
      <c r="BX243" s="106"/>
      <c r="BY243" s="106"/>
      <c r="BZ243" s="107"/>
      <c r="CA243" s="47"/>
      <c r="CB243" s="6"/>
      <c r="CD243" s="127"/>
      <c r="CE243" s="264" t="s">
        <v>141</v>
      </c>
      <c r="CF243" s="264"/>
      <c r="CG243" s="128"/>
      <c r="CH243" s="193"/>
      <c r="CI243" s="127"/>
      <c r="CJ243" s="180" t="s">
        <v>454</v>
      </c>
      <c r="CK243" s="180" t="s">
        <v>456</v>
      </c>
      <c r="CL243" s="180" t="s">
        <v>455</v>
      </c>
      <c r="CM243" s="128"/>
      <c r="CN243" s="115">
        <f>CF244*60</f>
        <v>2400</v>
      </c>
      <c r="DE243" s="175"/>
      <c r="DF243" s="175"/>
      <c r="DG243" s="175"/>
      <c r="DH243" s="175"/>
      <c r="DI243" s="175"/>
    </row>
    <row r="244" spans="1:118" x14ac:dyDescent="0.25">
      <c r="A244" s="65"/>
      <c r="B244" s="27"/>
      <c r="C244" s="305"/>
      <c r="D244" s="306"/>
      <c r="E244" s="306"/>
      <c r="F244" s="306"/>
      <c r="G244" s="306"/>
      <c r="H244" s="306"/>
      <c r="I244" s="306"/>
      <c r="J244" s="306"/>
      <c r="K244" s="306"/>
      <c r="L244" s="306"/>
      <c r="M244" s="306"/>
      <c r="N244" s="306"/>
      <c r="O244" s="306"/>
      <c r="P244" s="306"/>
      <c r="Q244" s="306"/>
      <c r="R244" s="306"/>
      <c r="S244" s="306"/>
      <c r="T244" s="306"/>
      <c r="U244" s="306"/>
      <c r="V244" s="306"/>
      <c r="W244" s="306"/>
      <c r="X244" s="306"/>
      <c r="Y244" s="306"/>
      <c r="Z244" s="307"/>
      <c r="AA244" s="28"/>
      <c r="AB244" s="65"/>
      <c r="AC244" s="27"/>
      <c r="AD244" s="5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46"/>
      <c r="BL244" s="256" t="s">
        <v>153</v>
      </c>
      <c r="BM244" s="256"/>
      <c r="BN244" s="81">
        <f>CN245</f>
        <v>40</v>
      </c>
      <c r="BO244" s="47"/>
      <c r="BP244" s="67"/>
      <c r="BQ244" s="71"/>
      <c r="BR244" s="108"/>
      <c r="BS244" s="109"/>
      <c r="BT244" s="109"/>
      <c r="BU244" s="109"/>
      <c r="BV244" s="109"/>
      <c r="BW244" s="109"/>
      <c r="BX244" s="109"/>
      <c r="BY244" s="109"/>
      <c r="BZ244" s="110"/>
      <c r="CA244" s="47"/>
      <c r="CB244" s="6"/>
      <c r="CD244" s="127"/>
      <c r="CE244" s="33" t="s">
        <v>140</v>
      </c>
      <c r="CF244" s="187">
        <v>40</v>
      </c>
      <c r="CG244" s="128"/>
      <c r="CH244" s="193"/>
      <c r="CI244" s="127"/>
      <c r="CJ244" s="33" t="s">
        <v>452</v>
      </c>
      <c r="CK244" s="195">
        <f>DM255</f>
        <v>0</v>
      </c>
      <c r="CL244" s="199">
        <f>CK244/60</f>
        <v>0</v>
      </c>
      <c r="CM244" s="128"/>
      <c r="CN244" s="115">
        <f>CF248*60</f>
        <v>0</v>
      </c>
      <c r="DE244" s="175"/>
      <c r="DF244" s="175"/>
      <c r="DG244" s="175"/>
      <c r="DH244" s="175"/>
      <c r="DI244" s="175"/>
    </row>
    <row r="245" spans="1:118" x14ac:dyDescent="0.25">
      <c r="A245" s="65"/>
      <c r="B245" s="27"/>
      <c r="C245" s="305"/>
      <c r="D245" s="306"/>
      <c r="E245" s="306"/>
      <c r="F245" s="306"/>
      <c r="G245" s="306"/>
      <c r="H245" s="306"/>
      <c r="I245" s="306"/>
      <c r="J245" s="306"/>
      <c r="K245" s="306"/>
      <c r="L245" s="306"/>
      <c r="M245" s="306"/>
      <c r="N245" s="306"/>
      <c r="O245" s="306"/>
      <c r="P245" s="306"/>
      <c r="Q245" s="306"/>
      <c r="R245" s="306"/>
      <c r="S245" s="306"/>
      <c r="T245" s="306"/>
      <c r="U245" s="306"/>
      <c r="V245" s="306"/>
      <c r="W245" s="306"/>
      <c r="X245" s="306"/>
      <c r="Y245" s="306"/>
      <c r="Z245" s="307"/>
      <c r="AA245" s="28"/>
      <c r="AB245" s="65"/>
      <c r="AC245" s="27"/>
      <c r="AD245" s="5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46"/>
      <c r="BL245" s="114" t="s">
        <v>154</v>
      </c>
      <c r="BM245" s="81">
        <f>IF(ISNUMBER(BN260+BN267),SUM(BN260+BN267),"-")</f>
        <v>0</v>
      </c>
      <c r="BN245" s="54" t="str">
        <f>IF(BM245=BN244,"Exato","Não Exato")</f>
        <v>Não Exato</v>
      </c>
      <c r="BO245" s="47"/>
      <c r="BP245" s="67"/>
      <c r="BQ245" s="71"/>
      <c r="BR245" s="111"/>
      <c r="BS245" s="112"/>
      <c r="BT245" s="112"/>
      <c r="BU245" s="112"/>
      <c r="BV245" s="112"/>
      <c r="BW245" s="112"/>
      <c r="BX245" s="112"/>
      <c r="BY245" s="112"/>
      <c r="BZ245" s="113"/>
      <c r="CA245" s="47"/>
      <c r="CB245" s="6"/>
      <c r="CD245" s="127"/>
      <c r="CE245" s="33" t="s">
        <v>461</v>
      </c>
      <c r="CF245" s="79">
        <v>9</v>
      </c>
      <c r="CG245" s="128"/>
      <c r="CH245" s="193"/>
      <c r="CI245" s="127"/>
      <c r="CJ245" s="33" t="s">
        <v>453</v>
      </c>
      <c r="CK245" s="197">
        <f>CL245*60</f>
        <v>2400</v>
      </c>
      <c r="CL245" s="197">
        <f>CF244</f>
        <v>40</v>
      </c>
      <c r="CM245" s="128"/>
      <c r="CN245" s="133">
        <f>SUM(CF244+CF248)</f>
        <v>40</v>
      </c>
      <c r="DE245" s="175"/>
      <c r="DF245" s="175"/>
      <c r="DG245" s="175"/>
      <c r="DH245" s="175"/>
      <c r="DI245" s="175"/>
    </row>
    <row r="246" spans="1:118" x14ac:dyDescent="0.25">
      <c r="A246" s="65"/>
      <c r="B246" s="27"/>
      <c r="C246" s="308"/>
      <c r="D246" s="309"/>
      <c r="E246" s="309"/>
      <c r="F246" s="309"/>
      <c r="G246" s="309"/>
      <c r="H246" s="309"/>
      <c r="I246" s="309"/>
      <c r="J246" s="309"/>
      <c r="K246" s="309"/>
      <c r="L246" s="309"/>
      <c r="M246" s="309"/>
      <c r="N246" s="309"/>
      <c r="O246" s="309"/>
      <c r="P246" s="309"/>
      <c r="Q246" s="309"/>
      <c r="R246" s="309"/>
      <c r="S246" s="309"/>
      <c r="T246" s="309"/>
      <c r="U246" s="309"/>
      <c r="V246" s="309"/>
      <c r="W246" s="309"/>
      <c r="X246" s="309"/>
      <c r="Y246" s="309"/>
      <c r="Z246" s="310"/>
      <c r="AA246" s="28"/>
      <c r="AB246" s="65"/>
      <c r="AC246" s="27"/>
      <c r="AD246" s="5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46"/>
      <c r="BL246" s="264" t="s">
        <v>186</v>
      </c>
      <c r="BM246" s="264"/>
      <c r="BN246" s="118" t="s">
        <v>142</v>
      </c>
      <c r="BO246" s="47"/>
      <c r="BP246" s="67"/>
      <c r="BQ246" s="72"/>
      <c r="BR246" s="50"/>
      <c r="BS246" s="50"/>
      <c r="BT246" s="50"/>
      <c r="BU246" s="50"/>
      <c r="BV246" s="50"/>
      <c r="BW246" s="50"/>
      <c r="BX246" s="50"/>
      <c r="BY246" s="50"/>
      <c r="BZ246" s="50"/>
      <c r="CA246" s="51"/>
      <c r="CB246" s="6"/>
      <c r="CD246" s="127"/>
      <c r="CE246" s="33" t="s">
        <v>150</v>
      </c>
      <c r="CF246" s="186">
        <f>CN243/CF245</f>
        <v>266.66666666666669</v>
      </c>
      <c r="CG246" s="128"/>
      <c r="CH246" s="193"/>
      <c r="CI246" s="129"/>
      <c r="CJ246" s="130"/>
      <c r="CK246" s="130"/>
      <c r="CL246" s="130"/>
      <c r="CM246" s="131"/>
      <c r="DE246" s="175"/>
      <c r="DF246" s="175"/>
      <c r="DG246" s="175"/>
      <c r="DH246" s="175"/>
      <c r="DI246" s="175"/>
    </row>
    <row r="247" spans="1:118" x14ac:dyDescent="0.25">
      <c r="A247" s="65"/>
      <c r="B247" s="27"/>
      <c r="C247" s="311" t="s">
        <v>9</v>
      </c>
      <c r="D247" s="312"/>
      <c r="E247" s="312"/>
      <c r="F247" s="312"/>
      <c r="G247" s="312"/>
      <c r="H247" s="312"/>
      <c r="I247" s="312"/>
      <c r="J247" s="312"/>
      <c r="K247" s="312"/>
      <c r="L247" s="312"/>
      <c r="M247" s="312"/>
      <c r="N247" s="312"/>
      <c r="O247" s="312"/>
      <c r="P247" s="312"/>
      <c r="Q247" s="312"/>
      <c r="R247" s="312"/>
      <c r="S247" s="312"/>
      <c r="T247" s="312"/>
      <c r="U247" s="312"/>
      <c r="V247" s="312"/>
      <c r="W247" s="312"/>
      <c r="X247" s="312"/>
      <c r="Y247" s="312"/>
      <c r="Z247" s="313"/>
      <c r="AA247" s="28"/>
      <c r="AB247" s="65"/>
      <c r="AC247" s="27"/>
      <c r="AD247" s="38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46"/>
      <c r="BL247" s="33" t="s">
        <v>139</v>
      </c>
      <c r="BM247" s="34">
        <f>CF245</f>
        <v>9</v>
      </c>
      <c r="BN247" s="207">
        <f>CF246</f>
        <v>266.66666666666669</v>
      </c>
      <c r="BO247" s="4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  <c r="CB247" s="6"/>
      <c r="CD247" s="127"/>
      <c r="CE247" s="264" t="s">
        <v>146</v>
      </c>
      <c r="CF247" s="264"/>
      <c r="CG247" s="128"/>
      <c r="CH247" s="193"/>
      <c r="CI247" s="193"/>
      <c r="CJ247" s="193"/>
      <c r="CK247" s="193"/>
      <c r="CL247" s="193"/>
      <c r="CM247" s="193"/>
      <c r="CP247" s="134"/>
      <c r="DE247" s="175"/>
      <c r="DF247" s="175"/>
      <c r="DG247" s="175"/>
      <c r="DH247" s="175"/>
      <c r="DI247" s="175"/>
    </row>
    <row r="248" spans="1:118" x14ac:dyDescent="0.25">
      <c r="A248" s="65"/>
      <c r="B248" s="27"/>
      <c r="C248" s="314"/>
      <c r="D248" s="315"/>
      <c r="E248" s="315"/>
      <c r="F248" s="315"/>
      <c r="G248" s="315"/>
      <c r="H248" s="315"/>
      <c r="I248" s="315"/>
      <c r="J248" s="315"/>
      <c r="K248" s="315"/>
      <c r="L248" s="315"/>
      <c r="M248" s="315"/>
      <c r="N248" s="315"/>
      <c r="O248" s="315"/>
      <c r="P248" s="315"/>
      <c r="Q248" s="315"/>
      <c r="R248" s="315"/>
      <c r="S248" s="315"/>
      <c r="T248" s="315"/>
      <c r="U248" s="315"/>
      <c r="V248" s="315"/>
      <c r="W248" s="315"/>
      <c r="X248" s="315"/>
      <c r="Y248" s="315"/>
      <c r="Z248" s="316"/>
      <c r="AA248" s="28"/>
      <c r="AB248" s="65"/>
      <c r="AC248" s="27"/>
      <c r="AD248" s="5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46"/>
      <c r="BL248" s="256" t="s">
        <v>464</v>
      </c>
      <c r="BM248" s="256"/>
      <c r="BN248" s="35">
        <f t="shared" ref="BN248:BN259" si="249">BD255</f>
        <v>0</v>
      </c>
      <c r="BO248" s="47"/>
      <c r="BP248" s="67"/>
      <c r="BQ248" s="70"/>
      <c r="BR248" s="44"/>
      <c r="BS248" s="44"/>
      <c r="BT248" s="44"/>
      <c r="BU248" s="44"/>
      <c r="BV248" s="44"/>
      <c r="BW248" s="44"/>
      <c r="BX248" s="44"/>
      <c r="BY248" s="44"/>
      <c r="BZ248" s="44"/>
      <c r="CA248" s="45"/>
      <c r="CB248" s="6"/>
      <c r="CD248" s="127"/>
      <c r="CE248" s="33" t="s">
        <v>140</v>
      </c>
      <c r="CF248" s="187"/>
      <c r="CG248" s="128"/>
      <c r="CH248" s="193"/>
      <c r="CI248" s="193"/>
      <c r="CJ248" s="193"/>
      <c r="CK248" s="193"/>
      <c r="CL248" s="193"/>
      <c r="CM248" s="193"/>
      <c r="DE248" s="175"/>
      <c r="DF248" s="175"/>
      <c r="DG248" s="175"/>
      <c r="DH248" s="175"/>
      <c r="DI248" s="175"/>
    </row>
    <row r="249" spans="1:118" ht="15.75" x14ac:dyDescent="0.25">
      <c r="A249" s="65"/>
      <c r="B249" s="27"/>
      <c r="C249" s="317"/>
      <c r="D249" s="318"/>
      <c r="E249" s="318"/>
      <c r="F249" s="318"/>
      <c r="G249" s="318"/>
      <c r="H249" s="318"/>
      <c r="I249" s="318"/>
      <c r="J249" s="318"/>
      <c r="K249" s="318"/>
      <c r="L249" s="318"/>
      <c r="M249" s="318"/>
      <c r="N249" s="318"/>
      <c r="O249" s="318"/>
      <c r="P249" s="318"/>
      <c r="Q249" s="318"/>
      <c r="R249" s="318"/>
      <c r="S249" s="318"/>
      <c r="T249" s="318"/>
      <c r="U249" s="318"/>
      <c r="V249" s="318"/>
      <c r="W249" s="318"/>
      <c r="X249" s="318"/>
      <c r="Y249" s="318"/>
      <c r="Z249" s="319"/>
      <c r="AA249" s="28"/>
      <c r="AB249" s="65"/>
      <c r="AC249" s="27"/>
      <c r="AD249" s="5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46"/>
      <c r="BL249" s="256" t="s">
        <v>465</v>
      </c>
      <c r="BM249" s="256"/>
      <c r="BN249" s="35">
        <f t="shared" si="249"/>
        <v>0</v>
      </c>
      <c r="BO249" s="47"/>
      <c r="BP249" s="67"/>
      <c r="BQ249" s="71"/>
      <c r="BR249" s="267" t="s">
        <v>239</v>
      </c>
      <c r="BS249" s="267"/>
      <c r="BT249" s="267"/>
      <c r="BU249" s="267"/>
      <c r="BV249" s="267"/>
      <c r="BW249" s="267"/>
      <c r="BX249" s="267"/>
      <c r="BY249" s="267"/>
      <c r="BZ249" s="267"/>
      <c r="CA249" s="47"/>
      <c r="CB249" s="6"/>
      <c r="CD249" s="127"/>
      <c r="CE249" s="33" t="s">
        <v>148</v>
      </c>
      <c r="CF249" s="79">
        <v>3</v>
      </c>
      <c r="CG249" s="128"/>
      <c r="CH249" s="193"/>
      <c r="CI249" s="193"/>
      <c r="CJ249" s="193"/>
      <c r="CK249" s="193"/>
      <c r="CL249" s="193"/>
      <c r="CM249" s="193"/>
      <c r="DE249" s="175"/>
      <c r="DF249" s="175"/>
      <c r="DG249" s="175"/>
      <c r="DH249" s="175"/>
      <c r="DI249" s="175"/>
    </row>
    <row r="250" spans="1:118" x14ac:dyDescent="0.25">
      <c r="A250" s="65"/>
      <c r="B250" s="27"/>
      <c r="C250" s="258" t="s">
        <v>267</v>
      </c>
      <c r="D250" s="326"/>
      <c r="E250" s="323" t="str">
        <f>IF(VLOOKUP(E251,Matrículas!D4:AK20,3,0)=0,"-",VLOOKUP(E251,Matrículas!D4:AK20,3,0))</f>
        <v>Juliana Malacarne</v>
      </c>
      <c r="F250" s="323"/>
      <c r="G250" s="120" t="s">
        <v>268</v>
      </c>
      <c r="H250" s="269" t="str">
        <f>IF(VLOOKUP(E251,Matrículas!D4:AK20,9,0)=0,"-",VLOOKUP(E251,Matrículas!D4:AK20,9,0))</f>
        <v>-</v>
      </c>
      <c r="I250" s="269"/>
      <c r="J250" s="269"/>
      <c r="K250" s="269"/>
      <c r="L250" s="269"/>
      <c r="M250" s="258" t="s">
        <v>263</v>
      </c>
      <c r="N250" s="258"/>
      <c r="O250" s="258"/>
      <c r="P250" s="258"/>
      <c r="Q250" s="258"/>
      <c r="R250" s="327" t="str">
        <f>VLOOKUP(E251,Matrículas!D4:AK20,14,0)</f>
        <v>1,57</v>
      </c>
      <c r="S250" s="327"/>
      <c r="T250" s="327"/>
      <c r="U250" s="327"/>
      <c r="V250" s="327"/>
      <c r="W250" s="119" t="s">
        <v>7</v>
      </c>
      <c r="X250" s="212" t="str">
        <f>X10</f>
        <v>Força Máxima</v>
      </c>
      <c r="Y250" s="120" t="s">
        <v>11</v>
      </c>
      <c r="Z250" s="136" t="str">
        <f>Descrições!A15</f>
        <v>G</v>
      </c>
      <c r="AA250" s="28"/>
      <c r="AB250" s="65"/>
      <c r="AC250" s="27"/>
      <c r="AD250" s="5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46"/>
      <c r="BL250" s="256" t="s">
        <v>466</v>
      </c>
      <c r="BM250" s="256"/>
      <c r="BN250" s="35">
        <f t="shared" si="249"/>
        <v>0</v>
      </c>
      <c r="BO250" s="47"/>
      <c r="BP250" s="67"/>
      <c r="BQ250" s="71"/>
      <c r="BR250" s="168" t="str">
        <f>H252</f>
        <v>1 X 1 X 1 X 1 X 1 X 1 X 1</v>
      </c>
      <c r="BS250" s="266" t="str">
        <f>IF(VLOOKUP(BR250,Descrições!B126:C135,2,0)=0,"-",VLOOKUP(BR250,Descrições!B126:C135,2,0))</f>
        <v>Alta intensidade, porem coerente com ótimas condições anabólicas.</v>
      </c>
      <c r="BT250" s="266"/>
      <c r="BU250" s="266"/>
      <c r="BV250" s="266"/>
      <c r="BW250" s="266"/>
      <c r="BX250" s="266"/>
      <c r="BY250" s="266"/>
      <c r="BZ250" s="266"/>
      <c r="CA250" s="47"/>
      <c r="CB250" s="6"/>
      <c r="CD250" s="127"/>
      <c r="CE250" s="33" t="s">
        <v>149</v>
      </c>
      <c r="CF250" s="186">
        <f>CN244/CF249</f>
        <v>0</v>
      </c>
      <c r="CG250" s="128"/>
      <c r="CH250" s="193"/>
      <c r="CI250" s="193"/>
      <c r="CJ250" s="193"/>
      <c r="CK250" s="193"/>
      <c r="CL250" s="193"/>
      <c r="CM250" s="193"/>
      <c r="DE250" s="175"/>
      <c r="DF250" s="175"/>
      <c r="DG250" s="175"/>
      <c r="DH250" s="175"/>
      <c r="DI250" s="175"/>
    </row>
    <row r="251" spans="1:118" x14ac:dyDescent="0.25">
      <c r="A251" s="65"/>
      <c r="B251" s="27"/>
      <c r="C251" s="258" t="s">
        <v>252</v>
      </c>
      <c r="D251" s="258"/>
      <c r="E251" s="333" t="str">
        <f>E11</f>
        <v>2015-01</v>
      </c>
      <c r="F251" s="334"/>
      <c r="G251" s="120" t="s">
        <v>269</v>
      </c>
      <c r="H251" s="269" t="str">
        <f>IF(VLOOKUP(E251,Matrículas!D4:AK20,16,0)=0,"-",VLOOKUP(E251,Matrículas!D4:AK20,16,0))</f>
        <v>-</v>
      </c>
      <c r="I251" s="269"/>
      <c r="J251" s="269"/>
      <c r="K251" s="269"/>
      <c r="L251" s="269"/>
      <c r="M251" s="258" t="s">
        <v>262</v>
      </c>
      <c r="N251" s="258"/>
      <c r="O251" s="258"/>
      <c r="P251" s="258"/>
      <c r="Q251" s="258"/>
      <c r="R251" s="269" t="str">
        <f>VLOOKUP(E251,Matrículas!D4:AK20,15,0)</f>
        <v>53</v>
      </c>
      <c r="S251" s="269"/>
      <c r="T251" s="269"/>
      <c r="U251" s="269"/>
      <c r="V251" s="269"/>
      <c r="W251" s="119" t="s">
        <v>1</v>
      </c>
      <c r="X251" s="212" t="str">
        <f>X11</f>
        <v>Misto</v>
      </c>
      <c r="Y251" s="120" t="s">
        <v>27</v>
      </c>
      <c r="Z251" s="121"/>
      <c r="AA251" s="28"/>
      <c r="AB251" s="65"/>
      <c r="AC251" s="27"/>
      <c r="AD251" s="5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46"/>
      <c r="BL251" s="256" t="s">
        <v>467</v>
      </c>
      <c r="BM251" s="256"/>
      <c r="BN251" s="35">
        <f t="shared" si="249"/>
        <v>0</v>
      </c>
      <c r="BO251" s="47"/>
      <c r="BP251" s="67"/>
      <c r="BQ251" s="71"/>
      <c r="BR251" s="77" t="s">
        <v>233</v>
      </c>
      <c r="BS251" s="77" t="s">
        <v>6</v>
      </c>
      <c r="BT251" s="296" t="s">
        <v>16</v>
      </c>
      <c r="BU251" s="297"/>
      <c r="BV251" s="77" t="s">
        <v>17</v>
      </c>
      <c r="BW251" s="77" t="s">
        <v>18</v>
      </c>
      <c r="BX251" s="77" t="s">
        <v>19</v>
      </c>
      <c r="BY251" s="77" t="s">
        <v>20</v>
      </c>
      <c r="BZ251" s="77" t="s">
        <v>21</v>
      </c>
      <c r="CA251" s="47"/>
      <c r="CB251" s="6"/>
      <c r="CD251" s="129"/>
      <c r="CE251" s="130"/>
      <c r="CF251" s="130"/>
      <c r="CG251" s="131"/>
      <c r="CH251" s="193"/>
      <c r="CI251" s="193"/>
      <c r="CJ251" s="193"/>
      <c r="CK251" s="193"/>
      <c r="CL251" s="193"/>
      <c r="CM251" s="193"/>
      <c r="DE251" s="175"/>
      <c r="DF251" s="175"/>
      <c r="DG251" s="175"/>
      <c r="DH251" s="175"/>
      <c r="DI251" s="175"/>
    </row>
    <row r="252" spans="1:118" x14ac:dyDescent="0.25">
      <c r="A252" s="65"/>
      <c r="B252" s="27"/>
      <c r="C252" s="258" t="s">
        <v>259</v>
      </c>
      <c r="D252" s="258"/>
      <c r="E252" s="152" t="str">
        <f>IF(VLOOKUP(E251,Matrículas!D4:AK20,11,0)=0,"-",VLOOKUP(E251,Matrículas!D4:AK20,11,0))</f>
        <v>2015-01/01</v>
      </c>
      <c r="F252" s="151">
        <f>IF(VLOOKUP(E251,Matrículas!D4:AK20,12,0)=0,"-",VLOOKUP(E251,Matrículas!D4:AK20,12,0))</f>
        <v>2</v>
      </c>
      <c r="G252" s="119" t="s">
        <v>232</v>
      </c>
      <c r="H252" s="280" t="str">
        <f>H12</f>
        <v>1 X 1 X 1 X 1 X 1 X 1 X 1</v>
      </c>
      <c r="I252" s="280"/>
      <c r="J252" s="280"/>
      <c r="K252" s="280"/>
      <c r="L252" s="280"/>
      <c r="M252" s="258" t="s">
        <v>110</v>
      </c>
      <c r="N252" s="258"/>
      <c r="O252" s="258"/>
      <c r="P252" s="258"/>
      <c r="Q252" s="258"/>
      <c r="R252" s="269" t="str">
        <f>IF(VLOOKUP(E251,Matrículas!D4:AK20,4,0)=0,"-",VLOOKUP(E251,Matrículas!D4:AK20,4,0))</f>
        <v>Feminino</v>
      </c>
      <c r="S252" s="269"/>
      <c r="T252" s="269"/>
      <c r="U252" s="269"/>
      <c r="V252" s="269"/>
      <c r="W252" s="119" t="s">
        <v>13</v>
      </c>
      <c r="X252" s="121"/>
      <c r="Y252" s="120" t="s">
        <v>28</v>
      </c>
      <c r="Z252" s="212" t="str">
        <f>Z12</f>
        <v>37°</v>
      </c>
      <c r="AA252" s="28"/>
      <c r="AB252" s="65"/>
      <c r="AC252" s="27"/>
      <c r="AD252" s="5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46"/>
      <c r="BL252" s="256" t="s">
        <v>468</v>
      </c>
      <c r="BM252" s="256"/>
      <c r="BN252" s="35">
        <f t="shared" si="249"/>
        <v>0</v>
      </c>
      <c r="BO252" s="47"/>
      <c r="BP252" s="67"/>
      <c r="BQ252" s="71"/>
      <c r="BR252" s="78" t="s">
        <v>234</v>
      </c>
      <c r="BS252" s="183" t="str">
        <f>IF(ISBLANK(BS12),"-",BS12)</f>
        <v>A</v>
      </c>
      <c r="BT252" s="337" t="str">
        <f>IF(ISBLANK(BT12),"-",BT12)</f>
        <v>Off</v>
      </c>
      <c r="BU252" s="338"/>
      <c r="BV252" s="183" t="str">
        <f>IF(ISBLANK(BV12),"-",BV12)</f>
        <v>B</v>
      </c>
      <c r="BW252" s="183" t="str">
        <f>IF(ISBLANK(BW12),"-",BW12)</f>
        <v>Off</v>
      </c>
      <c r="BX252" s="183" t="str">
        <f>IF(ISBLANK(BX12),"-",BX12)</f>
        <v>C</v>
      </c>
      <c r="BY252" s="183" t="str">
        <f>IF(ISBLANK(BY12),"-",BY12)</f>
        <v>Off</v>
      </c>
      <c r="BZ252" s="183" t="str">
        <f>IF(ISBLANK(BZ12),"-",BZ12)</f>
        <v>D</v>
      </c>
      <c r="CA252" s="47"/>
      <c r="CB252" s="6"/>
      <c r="DE252" s="175"/>
      <c r="DF252" s="175"/>
      <c r="DG252" s="175"/>
      <c r="DH252" s="175"/>
      <c r="DI252" s="175"/>
    </row>
    <row r="253" spans="1:118" x14ac:dyDescent="0.25">
      <c r="A253" s="65"/>
      <c r="B253" s="27"/>
      <c r="C253" s="320" t="s">
        <v>8</v>
      </c>
      <c r="D253" s="320"/>
      <c r="E253" s="89" t="str">
        <f>IF(VLOOKUP(E251,Matrículas!D4:AK20,33,0)=0,"-",VLOOKUP(E251,Matrículas!D4:AK20,33,0))</f>
        <v>2015-01/01/G</v>
      </c>
      <c r="F253" s="90">
        <f>IF(VLOOKUP(E251,Matrículas!D4:AK20,34,0)=0,"-",VLOOKUP(E251,Matrículas!D4:AK20,34,0))</f>
        <v>2</v>
      </c>
      <c r="G253" s="119" t="s">
        <v>113</v>
      </c>
      <c r="H253" s="280" t="str">
        <f>H13</f>
        <v>Intermediario</v>
      </c>
      <c r="I253" s="280"/>
      <c r="J253" s="280"/>
      <c r="K253" s="280"/>
      <c r="L253" s="280"/>
      <c r="M253" s="320" t="s">
        <v>14</v>
      </c>
      <c r="N253" s="320"/>
      <c r="O253" s="320"/>
      <c r="P253" s="320"/>
      <c r="Q253" s="320"/>
      <c r="R253" s="259">
        <f>(R251)/(R250^2)</f>
        <v>21.501886486267189</v>
      </c>
      <c r="S253" s="260"/>
      <c r="T253" s="328" t="str">
        <f>IF(R253&lt;Descrições!B117,Descrições!C117,IF(Planilha!R13&lt;Descrições!B118,Descrições!C118,IF(Planilha!R13&lt;Descrições!B119,Descrições!C119,IF(Planilha!R13&lt;Descrições!B120,Descrições!C120,IF(Planilha!R13&lt;Descrições!B121,Descrições!C121,IF(Planilha!R13&lt;Descrições!B122,Descrições!C122,IF(Planilha!R13&lt;Descrições!B123,Descrições!C123,IF(Planilha!R13&gt;Descrições!B124,Descrições!C124))))))))</f>
        <v>Saudável</v>
      </c>
      <c r="U253" s="329"/>
      <c r="V253" s="330"/>
      <c r="W253" s="119" t="s">
        <v>185</v>
      </c>
      <c r="X253" s="135" t="e">
        <f>(Z270-W271)*100/W271</f>
        <v>#DIV/0!</v>
      </c>
      <c r="Y253" s="120" t="s">
        <v>12</v>
      </c>
      <c r="Z253" s="171" t="str">
        <f>IF(Z13=0,"-",Z13)</f>
        <v>20/08/07 - 20/09/07</v>
      </c>
      <c r="AA253" s="28"/>
      <c r="AB253" s="65"/>
      <c r="AC253" s="27"/>
      <c r="AD253" s="5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46"/>
      <c r="BL253" s="256" t="s">
        <v>469</v>
      </c>
      <c r="BM253" s="256"/>
      <c r="BN253" s="35">
        <f t="shared" si="249"/>
        <v>0</v>
      </c>
      <c r="BO253" s="47"/>
      <c r="BP253" s="67"/>
      <c r="BQ253" s="71"/>
      <c r="BR253" s="78" t="s">
        <v>235</v>
      </c>
      <c r="BS253" s="183" t="str">
        <f t="shared" ref="BS253:BT255" si="250">IF(ISBLANK(BS13),"-",BS13)</f>
        <v>Off</v>
      </c>
      <c r="BT253" s="337" t="str">
        <f t="shared" si="250"/>
        <v>A</v>
      </c>
      <c r="BU253" s="338"/>
      <c r="BV253" s="183" t="str">
        <f t="shared" ref="BV253:BZ255" si="251">IF(ISBLANK(BV13),"-",BV13)</f>
        <v>Off</v>
      </c>
      <c r="BW253" s="183" t="str">
        <f t="shared" si="251"/>
        <v>B</v>
      </c>
      <c r="BX253" s="183" t="str">
        <f t="shared" si="251"/>
        <v>Off</v>
      </c>
      <c r="BY253" s="183" t="str">
        <f t="shared" si="251"/>
        <v>C</v>
      </c>
      <c r="BZ253" s="183" t="str">
        <f t="shared" si="251"/>
        <v>Off</v>
      </c>
      <c r="CA253" s="47"/>
      <c r="CB253" s="6"/>
      <c r="DE253" s="175"/>
      <c r="DF253" s="175"/>
      <c r="DG253" s="175"/>
      <c r="DH253" s="175"/>
      <c r="DI253" s="175"/>
    </row>
    <row r="254" spans="1:118" x14ac:dyDescent="0.25">
      <c r="A254" s="65"/>
      <c r="B254" s="27"/>
      <c r="C254" s="122" t="s">
        <v>15</v>
      </c>
      <c r="D254" s="122" t="s">
        <v>104</v>
      </c>
      <c r="E254" s="290" t="s">
        <v>105</v>
      </c>
      <c r="F254" s="291"/>
      <c r="G254" s="122" t="s">
        <v>2</v>
      </c>
      <c r="H254" s="277" t="s">
        <v>29</v>
      </c>
      <c r="I254" s="277"/>
      <c r="J254" s="277"/>
      <c r="K254" s="277"/>
      <c r="L254" s="277"/>
      <c r="M254" s="277" t="s">
        <v>3</v>
      </c>
      <c r="N254" s="277"/>
      <c r="O254" s="277"/>
      <c r="P254" s="277"/>
      <c r="Q254" s="277"/>
      <c r="R254" s="277" t="s">
        <v>103</v>
      </c>
      <c r="S254" s="277"/>
      <c r="T254" s="277"/>
      <c r="U254" s="277"/>
      <c r="V254" s="277"/>
      <c r="W254" s="122" t="s">
        <v>4</v>
      </c>
      <c r="X254" s="122" t="s">
        <v>109</v>
      </c>
      <c r="Y254" s="122" t="s">
        <v>30</v>
      </c>
      <c r="Z254" s="122" t="s">
        <v>5</v>
      </c>
      <c r="AA254" s="28"/>
      <c r="AB254" s="65"/>
      <c r="AC254" s="27"/>
      <c r="AD254" s="5"/>
      <c r="AE254" s="117" t="s">
        <v>130</v>
      </c>
      <c r="AF254" s="57"/>
      <c r="AG254" s="261" t="s">
        <v>128</v>
      </c>
      <c r="AH254" s="261"/>
      <c r="AI254" s="261"/>
      <c r="AJ254" s="261"/>
      <c r="AK254" s="261"/>
      <c r="AL254" s="117" t="s">
        <v>129</v>
      </c>
      <c r="AM254" s="117"/>
      <c r="AN254" s="117" t="s">
        <v>132</v>
      </c>
      <c r="AO254" s="57"/>
      <c r="AP254" s="117" t="s">
        <v>125</v>
      </c>
      <c r="AQ254" s="57"/>
      <c r="AR254" s="117" t="s">
        <v>133</v>
      </c>
      <c r="AS254" s="57"/>
      <c r="AT254" s="59" t="s">
        <v>131</v>
      </c>
      <c r="AU254" s="117"/>
      <c r="AV254" s="117" t="s">
        <v>126</v>
      </c>
      <c r="AW254" s="117"/>
      <c r="AX254" s="117" t="s">
        <v>127</v>
      </c>
      <c r="AY254" s="57"/>
      <c r="AZ254" s="117" t="s">
        <v>138</v>
      </c>
      <c r="BA254" s="57"/>
      <c r="BB254" s="117" t="s">
        <v>134</v>
      </c>
      <c r="BC254" s="57"/>
      <c r="BD254" s="117" t="s">
        <v>135</v>
      </c>
      <c r="BE254" s="57"/>
      <c r="BF254" s="117" t="s">
        <v>136</v>
      </c>
      <c r="BG254" s="57"/>
      <c r="BH254" s="117" t="s">
        <v>137</v>
      </c>
      <c r="BI254" s="117"/>
      <c r="BJ254" s="117"/>
      <c r="BK254" s="48"/>
      <c r="BL254" s="256" t="s">
        <v>470</v>
      </c>
      <c r="BM254" s="256"/>
      <c r="BN254" s="35">
        <f t="shared" si="249"/>
        <v>0</v>
      </c>
      <c r="BO254" s="47"/>
      <c r="BP254" s="67"/>
      <c r="BQ254" s="71"/>
      <c r="BR254" s="78" t="s">
        <v>236</v>
      </c>
      <c r="BS254" s="183" t="str">
        <f t="shared" si="250"/>
        <v>-</v>
      </c>
      <c r="BT254" s="337" t="str">
        <f t="shared" si="250"/>
        <v>-</v>
      </c>
      <c r="BU254" s="338"/>
      <c r="BV254" s="183" t="str">
        <f t="shared" si="251"/>
        <v>-</v>
      </c>
      <c r="BW254" s="183" t="str">
        <f t="shared" si="251"/>
        <v>-</v>
      </c>
      <c r="BX254" s="183" t="str">
        <f t="shared" si="251"/>
        <v>-</v>
      </c>
      <c r="BY254" s="183" t="str">
        <f t="shared" si="251"/>
        <v>-</v>
      </c>
      <c r="BZ254" s="183" t="str">
        <f t="shared" si="251"/>
        <v>-</v>
      </c>
      <c r="CA254" s="47"/>
      <c r="CB254" s="6"/>
      <c r="DE254" s="175"/>
      <c r="DF254" s="175"/>
      <c r="DG254" s="175"/>
      <c r="DH254" s="175"/>
      <c r="DI254" s="175"/>
    </row>
    <row r="255" spans="1:118" x14ac:dyDescent="0.25">
      <c r="A255" s="65"/>
      <c r="B255" s="27"/>
      <c r="C255" s="29">
        <v>1</v>
      </c>
      <c r="D255" s="144"/>
      <c r="E255" s="283"/>
      <c r="F255" s="284"/>
      <c r="G255" s="139"/>
      <c r="H255" s="140"/>
      <c r="I255" s="140"/>
      <c r="J255" s="140"/>
      <c r="K255" s="140"/>
      <c r="L255" s="140"/>
      <c r="M255" s="209"/>
      <c r="N255" s="209"/>
      <c r="O255" s="209"/>
      <c r="P255" s="209"/>
      <c r="Q255" s="209"/>
      <c r="R255" s="141">
        <v>1</v>
      </c>
      <c r="S255" s="141"/>
      <c r="T255" s="141"/>
      <c r="U255" s="141"/>
      <c r="V255" s="141"/>
      <c r="W255" s="142">
        <f t="shared" ref="W255:W266" si="252">IF(G255="SIM",AE255*2,AE255)</f>
        <v>0</v>
      </c>
      <c r="X255" s="210">
        <f>IF(AX255&lt;Descrições!G22,"Não Alcançada",AV255)</f>
        <v>0</v>
      </c>
      <c r="Y255" s="143"/>
      <c r="Z255" s="143"/>
      <c r="AA255" s="28"/>
      <c r="AB255" s="65"/>
      <c r="AC255" s="27"/>
      <c r="AD255" s="5"/>
      <c r="AE255" s="43">
        <f t="shared" ref="AE255:AE266" si="253">H255*M255+I255*N255+J255*O255+K255*P255+L255*Q255</f>
        <v>0</v>
      </c>
      <c r="AF255" s="43"/>
      <c r="AG255" s="43">
        <f t="shared" ref="AG255:AG266" si="254">IF(ISNUMBER(H255),"1",0)</f>
        <v>0</v>
      </c>
      <c r="AH255" s="43">
        <f t="shared" ref="AH255:AH266" si="255">IF(ISNUMBER(I255),"1",0)</f>
        <v>0</v>
      </c>
      <c r="AI255" s="43">
        <f t="shared" ref="AI255:AI266" si="256">IF(ISNUMBER(J255),"1",0)</f>
        <v>0</v>
      </c>
      <c r="AJ255" s="43">
        <f t="shared" ref="AJ255:AJ266" si="257">IF(ISNUMBER(K255),"1",0)</f>
        <v>0</v>
      </c>
      <c r="AK255" s="43">
        <f t="shared" ref="AK255:AK266" si="258">IF(ISNUMBER(L255),"1",0)</f>
        <v>0</v>
      </c>
      <c r="AL255" s="43">
        <f t="shared" ref="AL255:AL266" si="259">AG255+AH255+AI255+AJ255+AK255</f>
        <v>0</v>
      </c>
      <c r="AM255" s="57"/>
      <c r="AN255" s="43">
        <f t="shared" ref="AN255:AN266" si="260">AN268</f>
        <v>0</v>
      </c>
      <c r="AO255" s="57"/>
      <c r="AP255" s="43">
        <f>IF(ISBLANK(Z255),0,VLOOKUP(Z255,Descrições!M1:N51,2,0))</f>
        <v>0</v>
      </c>
      <c r="AQ255" s="57"/>
      <c r="AR255" s="43">
        <f t="shared" ref="AR255:AR266" si="261">Y255</f>
        <v>0</v>
      </c>
      <c r="AS255" s="57"/>
      <c r="AT255" s="43">
        <f t="shared" ref="AT255:AT266" si="262">IF(ISTEXT(E255),"1",0)</f>
        <v>0</v>
      </c>
      <c r="AU255" s="43"/>
      <c r="AV255" s="43">
        <f>MAX(M255:Q255)/R251</f>
        <v>0</v>
      </c>
      <c r="AW255" s="43"/>
      <c r="AX255" s="60">
        <f t="shared" ref="AX255:AX266" si="263">MAX(R255:V255)</f>
        <v>1</v>
      </c>
      <c r="AY255" s="57"/>
      <c r="AZ255" s="61">
        <f t="shared" ref="AZ255:AZ266" si="264">IF(G255="SIM",(AN255*AP255)*2,AN255*AP255)</f>
        <v>0</v>
      </c>
      <c r="BA255" s="57"/>
      <c r="BB255" s="61">
        <f t="shared" ref="BB255:BB266" si="265">AL255*AR255</f>
        <v>0</v>
      </c>
      <c r="BC255" s="57"/>
      <c r="BD255" s="41">
        <f t="shared" ref="BD255:BD266" si="266">AZ255+BB255</f>
        <v>0</v>
      </c>
      <c r="BE255" s="57"/>
      <c r="BF255" s="61">
        <f>IF(ISTEXT(E267),"0",E267)</f>
        <v>0</v>
      </c>
      <c r="BG255" s="57"/>
      <c r="BH255" s="117">
        <f>BD255+BD256+BD257+BD258+BD259+BD260+BD261+BD262+BD263+BD264+BD265+BD266+BF258</f>
        <v>0</v>
      </c>
      <c r="BI255" s="117"/>
      <c r="BJ255" s="57">
        <f>SUM(BN248:BN259)</f>
        <v>0</v>
      </c>
      <c r="BK255" s="48"/>
      <c r="BL255" s="256" t="s">
        <v>471</v>
      </c>
      <c r="BM255" s="256"/>
      <c r="BN255" s="35">
        <f t="shared" si="249"/>
        <v>0</v>
      </c>
      <c r="BO255" s="47"/>
      <c r="BP255" s="67"/>
      <c r="BQ255" s="71"/>
      <c r="BR255" s="78" t="s">
        <v>11</v>
      </c>
      <c r="BS255" s="77" t="str">
        <f t="shared" si="250"/>
        <v>A</v>
      </c>
      <c r="BT255" s="296" t="str">
        <f t="shared" si="250"/>
        <v>B</v>
      </c>
      <c r="BU255" s="297"/>
      <c r="BV255" s="77" t="str">
        <f t="shared" si="251"/>
        <v>C</v>
      </c>
      <c r="BW255" s="77" t="str">
        <f t="shared" si="251"/>
        <v>D</v>
      </c>
      <c r="BX255" s="77" t="str">
        <f t="shared" si="251"/>
        <v>-</v>
      </c>
      <c r="BY255" s="77" t="str">
        <f t="shared" si="251"/>
        <v>-</v>
      </c>
      <c r="BZ255" s="77" t="str">
        <f t="shared" si="251"/>
        <v>-</v>
      </c>
      <c r="CA255" s="47"/>
      <c r="CB255" s="6"/>
      <c r="CO255" s="55" t="str">
        <f>BS255</f>
        <v>A</v>
      </c>
      <c r="CP255" s="55" t="str">
        <f>BT255</f>
        <v>B</v>
      </c>
      <c r="CQ255" s="55" t="str">
        <f>BV255</f>
        <v>C</v>
      </c>
      <c r="CR255" s="55" t="str">
        <f>BW255</f>
        <v>D</v>
      </c>
      <c r="CS255" s="55" t="str">
        <f>BX255</f>
        <v>-</v>
      </c>
      <c r="CT255" s="55" t="str">
        <f>BY255</f>
        <v>-</v>
      </c>
      <c r="CU255" s="55" t="str">
        <f>BZ255</f>
        <v>-</v>
      </c>
      <c r="DE255" s="175" t="str">
        <f t="shared" ref="DE255:DE266" si="267">IF(ISBLANK(H255),"0",(H255*AP255)+Y255)</f>
        <v>0</v>
      </c>
      <c r="DF255" s="175" t="str">
        <f t="shared" ref="DF255:DF266" si="268">IF(ISBLANK(I255),"0",(I255*AP255)+Y255)</f>
        <v>0</v>
      </c>
      <c r="DG255" s="175" t="str">
        <f t="shared" ref="DG255:DG266" si="269">IF(ISBLANK(J255),"0",(J255*AP255)+Y255)</f>
        <v>0</v>
      </c>
      <c r="DH255" s="175" t="str">
        <f t="shared" ref="DH255:DH266" si="270">IF(ISBLANK(K255),"0",(K255*AP255)+Y255)</f>
        <v>0</v>
      </c>
      <c r="DI255" s="175" t="str">
        <f t="shared" ref="DI255:DI266" si="271">IF(ISBLANK(L255),"0",(L255*AP255)+Y255)</f>
        <v>0</v>
      </c>
      <c r="DK255">
        <f>DE255+DF255+DG255+DH255+DI255</f>
        <v>0</v>
      </c>
      <c r="DM255">
        <f>IF(SUM(DK255:DK266)=DN255,SUM(DK255:DK266),"Erro na Programação")</f>
        <v>0</v>
      </c>
      <c r="DN255" s="194">
        <f>BJ255</f>
        <v>0</v>
      </c>
    </row>
    <row r="256" spans="1:118" x14ac:dyDescent="0.25">
      <c r="A256" s="65"/>
      <c r="B256" s="27"/>
      <c r="C256" s="29">
        <v>2</v>
      </c>
      <c r="D256" s="144"/>
      <c r="E256" s="283"/>
      <c r="F256" s="284"/>
      <c r="G256" s="139"/>
      <c r="H256" s="140"/>
      <c r="I256" s="140"/>
      <c r="J256" s="140"/>
      <c r="K256" s="140"/>
      <c r="L256" s="140"/>
      <c r="M256" s="208"/>
      <c r="N256" s="208"/>
      <c r="O256" s="208"/>
      <c r="P256" s="209"/>
      <c r="Q256" s="209"/>
      <c r="R256" s="141">
        <v>1</v>
      </c>
      <c r="S256" s="141"/>
      <c r="T256" s="141"/>
      <c r="U256" s="141"/>
      <c r="V256" s="141"/>
      <c r="W256" s="142">
        <f t="shared" si="252"/>
        <v>0</v>
      </c>
      <c r="X256" s="210">
        <f>IF(AX256&lt;Descrições!G22,"Não Alcançada",AV256)</f>
        <v>0</v>
      </c>
      <c r="Y256" s="143"/>
      <c r="Z256" s="143"/>
      <c r="AA256" s="28"/>
      <c r="AB256" s="65"/>
      <c r="AC256" s="27"/>
      <c r="AD256" s="5"/>
      <c r="AE256" s="43">
        <f t="shared" si="253"/>
        <v>0</v>
      </c>
      <c r="AF256" s="43"/>
      <c r="AG256" s="43">
        <f t="shared" si="254"/>
        <v>0</v>
      </c>
      <c r="AH256" s="43">
        <f t="shared" si="255"/>
        <v>0</v>
      </c>
      <c r="AI256" s="43">
        <f t="shared" si="256"/>
        <v>0</v>
      </c>
      <c r="AJ256" s="43">
        <f t="shared" si="257"/>
        <v>0</v>
      </c>
      <c r="AK256" s="43">
        <f t="shared" si="258"/>
        <v>0</v>
      </c>
      <c r="AL256" s="43">
        <f t="shared" si="259"/>
        <v>0</v>
      </c>
      <c r="AM256" s="57"/>
      <c r="AN256" s="43">
        <f t="shared" si="260"/>
        <v>0</v>
      </c>
      <c r="AO256" s="57"/>
      <c r="AP256" s="43">
        <f>IF(ISBLANK(Z256),0,VLOOKUP(Z256,Descrições!M1:N51,2,0))</f>
        <v>0</v>
      </c>
      <c r="AQ256" s="57"/>
      <c r="AR256" s="43">
        <f t="shared" si="261"/>
        <v>0</v>
      </c>
      <c r="AS256" s="57"/>
      <c r="AT256" s="43">
        <f t="shared" si="262"/>
        <v>0</v>
      </c>
      <c r="AU256" s="43"/>
      <c r="AV256" s="43">
        <f>MAX(M256:Q256)/R251</f>
        <v>0</v>
      </c>
      <c r="AW256" s="43"/>
      <c r="AX256" s="60">
        <f t="shared" si="263"/>
        <v>1</v>
      </c>
      <c r="AY256" s="57"/>
      <c r="AZ256" s="61">
        <f t="shared" si="264"/>
        <v>0</v>
      </c>
      <c r="BA256" s="57"/>
      <c r="BB256" s="61">
        <f t="shared" si="265"/>
        <v>0</v>
      </c>
      <c r="BC256" s="57"/>
      <c r="BD256" s="41">
        <f t="shared" si="266"/>
        <v>0</v>
      </c>
      <c r="BE256" s="57"/>
      <c r="BF256" s="61">
        <f>IF(ISTEXT(E268),"0",E268)</f>
        <v>0</v>
      </c>
      <c r="BG256" s="57"/>
      <c r="BH256" s="57"/>
      <c r="BI256" s="57"/>
      <c r="BJ256" s="57">
        <f>SUM(BN264:BN266)</f>
        <v>0</v>
      </c>
      <c r="BK256" s="46"/>
      <c r="BL256" s="256" t="s">
        <v>472</v>
      </c>
      <c r="BM256" s="256"/>
      <c r="BN256" s="35">
        <f t="shared" si="249"/>
        <v>0</v>
      </c>
      <c r="BO256" s="47"/>
      <c r="BP256" s="67"/>
      <c r="BQ256" s="71"/>
      <c r="BR256" s="78" t="s">
        <v>238</v>
      </c>
      <c r="BS256" s="213" t="str">
        <f>IF(ISBLANK(Planilha!D15),"-",Planilha!D15)</f>
        <v>Coxa (Ant)</v>
      </c>
      <c r="BT256" s="335" t="str">
        <f>IF(ISBLANK(Planilha!D55),"-",Planilha!D55)</f>
        <v>Peito</v>
      </c>
      <c r="BU256" s="336"/>
      <c r="BV256" s="213" t="str">
        <f>IF(ISBLANK(Planilha!D95),"-",Planilha!D95)</f>
        <v>Coxa (Ant)</v>
      </c>
      <c r="BW256" s="213" t="str">
        <f>IF(ISBLANK(Planilha!D135),"-",Planilha!D135)</f>
        <v>Costa</v>
      </c>
      <c r="BX256" s="213" t="str">
        <f>IF(ISBLANK(Planilha!D175),"-",Planilha!D175)</f>
        <v>-</v>
      </c>
      <c r="BY256" s="213" t="str">
        <f>IF(ISBLANK(Planilha!D215),"-",Planilha!D215)</f>
        <v>-</v>
      </c>
      <c r="BZ256" s="213" t="str">
        <f t="shared" ref="BZ256:BZ267" si="272">IF(ISBLANK(D255),"-",D255)</f>
        <v>-</v>
      </c>
      <c r="CA256" s="47"/>
      <c r="CB256" s="6"/>
      <c r="CO256" s="53" t="str">
        <f t="shared" ref="CO256:CO267" si="273">CW256</f>
        <v>1</v>
      </c>
      <c r="CP256" s="53" t="str">
        <f t="shared" ref="CP256:CP267" si="274">CX256</f>
        <v>1</v>
      </c>
      <c r="CQ256" s="53" t="str">
        <f t="shared" ref="CQ256:CQ267" si="275">CY256</f>
        <v>1</v>
      </c>
      <c r="CR256" s="53" t="str">
        <f t="shared" ref="CR256:CR267" si="276">CZ256</f>
        <v>1</v>
      </c>
      <c r="CS256" s="53" t="str">
        <f t="shared" ref="CS256:CS267" si="277">DA256</f>
        <v>0</v>
      </c>
      <c r="CT256" s="53" t="str">
        <f t="shared" ref="CT256:CT267" si="278">DB256</f>
        <v>0</v>
      </c>
      <c r="CU256" s="53" t="str">
        <f t="shared" ref="CU256:CU267" si="279">DC256</f>
        <v>0</v>
      </c>
      <c r="CW256" s="167" t="str">
        <f t="shared" ref="CW256:CW267" si="280">IF(BS256="-","0","1")</f>
        <v>1</v>
      </c>
      <c r="CX256" s="181" t="str">
        <f t="shared" ref="CX256:CX267" si="281">IF(BT256="-","0","1")</f>
        <v>1</v>
      </c>
      <c r="CY256" s="181" t="str">
        <f t="shared" ref="CY256:CY267" si="282">IF(BV256="-","0","1")</f>
        <v>1</v>
      </c>
      <c r="CZ256" s="181" t="str">
        <f t="shared" ref="CZ256:CZ267" si="283">IF(BW256="-","0","1")</f>
        <v>1</v>
      </c>
      <c r="DA256" s="181" t="str">
        <f t="shared" ref="DA256:DA267" si="284">IF(BX256="-","0","1")</f>
        <v>0</v>
      </c>
      <c r="DB256" s="181" t="str">
        <f t="shared" ref="DB256:DB267" si="285">IF(BY256="-","0","1")</f>
        <v>0</v>
      </c>
      <c r="DC256" s="181" t="str">
        <f t="shared" ref="DC256:DC268" si="286">IF(BZ256="-","0","1")</f>
        <v>0</v>
      </c>
      <c r="DE256" s="175" t="str">
        <f t="shared" si="267"/>
        <v>0</v>
      </c>
      <c r="DF256" s="175" t="str">
        <f t="shared" si="268"/>
        <v>0</v>
      </c>
      <c r="DG256" s="175" t="str">
        <f t="shared" si="269"/>
        <v>0</v>
      </c>
      <c r="DH256" s="175" t="str">
        <f t="shared" si="270"/>
        <v>0</v>
      </c>
      <c r="DI256" s="175" t="str">
        <f t="shared" si="271"/>
        <v>0</v>
      </c>
      <c r="DK256">
        <f t="shared" ref="DK256:DK266" si="287">DE256+DF256+DG256+DH256+DI256</f>
        <v>0</v>
      </c>
      <c r="DM256" s="184">
        <f>DM255/60</f>
        <v>0</v>
      </c>
    </row>
    <row r="257" spans="1:115" x14ac:dyDescent="0.25">
      <c r="A257" s="65"/>
      <c r="B257" s="27"/>
      <c r="C257" s="29">
        <v>3</v>
      </c>
      <c r="D257" s="144"/>
      <c r="E257" s="283"/>
      <c r="F257" s="284"/>
      <c r="G257" s="139"/>
      <c r="H257" s="140"/>
      <c r="I257" s="140"/>
      <c r="J257" s="140"/>
      <c r="K257" s="140"/>
      <c r="L257" s="140"/>
      <c r="M257" s="209"/>
      <c r="N257" s="209"/>
      <c r="O257" s="209"/>
      <c r="P257" s="209"/>
      <c r="Q257" s="209"/>
      <c r="R257" s="141">
        <v>1</v>
      </c>
      <c r="S257" s="141"/>
      <c r="T257" s="141"/>
      <c r="U257" s="141"/>
      <c r="V257" s="141"/>
      <c r="W257" s="142">
        <f t="shared" si="252"/>
        <v>0</v>
      </c>
      <c r="X257" s="210">
        <f>IF(AX257&lt;Descrições!G22,"Não Alcançada",AV257)</f>
        <v>0</v>
      </c>
      <c r="Y257" s="143"/>
      <c r="Z257" s="143"/>
      <c r="AA257" s="28"/>
      <c r="AB257" s="65"/>
      <c r="AC257" s="27"/>
      <c r="AD257" s="5"/>
      <c r="AE257" s="43">
        <f t="shared" si="253"/>
        <v>0</v>
      </c>
      <c r="AF257" s="43"/>
      <c r="AG257" s="43">
        <f t="shared" si="254"/>
        <v>0</v>
      </c>
      <c r="AH257" s="43">
        <f t="shared" si="255"/>
        <v>0</v>
      </c>
      <c r="AI257" s="43">
        <f t="shared" si="256"/>
        <v>0</v>
      </c>
      <c r="AJ257" s="43">
        <f t="shared" si="257"/>
        <v>0</v>
      </c>
      <c r="AK257" s="43">
        <f t="shared" si="258"/>
        <v>0</v>
      </c>
      <c r="AL257" s="43">
        <f t="shared" si="259"/>
        <v>0</v>
      </c>
      <c r="AM257" s="57"/>
      <c r="AN257" s="43">
        <f t="shared" si="260"/>
        <v>0</v>
      </c>
      <c r="AO257" s="57"/>
      <c r="AP257" s="43">
        <f>IF(ISBLANK(Z257),0,VLOOKUP(Z257,Descrições!M1:N51,2,0))</f>
        <v>0</v>
      </c>
      <c r="AQ257" s="57"/>
      <c r="AR257" s="43">
        <f t="shared" si="261"/>
        <v>0</v>
      </c>
      <c r="AS257" s="57"/>
      <c r="AT257" s="43">
        <f t="shared" si="262"/>
        <v>0</v>
      </c>
      <c r="AU257" s="43"/>
      <c r="AV257" s="43">
        <f>MAX(M257:Q257)/R251</f>
        <v>0</v>
      </c>
      <c r="AW257" s="43"/>
      <c r="AX257" s="60">
        <f t="shared" si="263"/>
        <v>1</v>
      </c>
      <c r="AY257" s="57"/>
      <c r="AZ257" s="61">
        <f t="shared" si="264"/>
        <v>0</v>
      </c>
      <c r="BA257" s="57"/>
      <c r="BB257" s="61">
        <f t="shared" si="265"/>
        <v>0</v>
      </c>
      <c r="BC257" s="57"/>
      <c r="BD257" s="41">
        <f t="shared" si="266"/>
        <v>0</v>
      </c>
      <c r="BE257" s="57"/>
      <c r="BF257" s="61">
        <f>IF(ISTEXT(E269),"0",E269)</f>
        <v>0</v>
      </c>
      <c r="BG257" s="57"/>
      <c r="BH257" s="57"/>
      <c r="BI257" s="57"/>
      <c r="BJ257" s="57"/>
      <c r="BK257" s="46"/>
      <c r="BL257" s="256" t="s">
        <v>473</v>
      </c>
      <c r="BM257" s="256"/>
      <c r="BN257" s="35">
        <f t="shared" si="249"/>
        <v>0</v>
      </c>
      <c r="BO257" s="47"/>
      <c r="BP257" s="67"/>
      <c r="BQ257" s="71"/>
      <c r="BR257" s="78" t="s">
        <v>238</v>
      </c>
      <c r="BS257" s="213" t="str">
        <f>IF(ISBLANK(Planilha!D16),"-",Planilha!D16)</f>
        <v>Coxa (Ant)</v>
      </c>
      <c r="BT257" s="335" t="str">
        <f>IF(ISBLANK(Planilha!D56),"-",Planilha!D56)</f>
        <v>Peito</v>
      </c>
      <c r="BU257" s="336"/>
      <c r="BV257" s="213" t="str">
        <f>IF(ISBLANK(Planilha!D96),"-",Planilha!D96)</f>
        <v>Coxa (Ant)</v>
      </c>
      <c r="BW257" s="213" t="str">
        <f>IF(ISBLANK(Planilha!D136),"-",Planilha!D136)</f>
        <v>Costa</v>
      </c>
      <c r="BX257" s="213" t="str">
        <f>IF(ISBLANK(Planilha!D176),"-",Planilha!D176)</f>
        <v>-</v>
      </c>
      <c r="BY257" s="213" t="str">
        <f>IF(ISBLANK(Planilha!D216),"-",Planilha!D216)</f>
        <v>-</v>
      </c>
      <c r="BZ257" s="213" t="str">
        <f t="shared" si="272"/>
        <v>-</v>
      </c>
      <c r="CA257" s="47"/>
      <c r="CB257" s="6"/>
      <c r="CO257" s="53" t="str">
        <f t="shared" si="273"/>
        <v>1</v>
      </c>
      <c r="CP257" s="53" t="str">
        <f t="shared" si="274"/>
        <v>1</v>
      </c>
      <c r="CQ257" s="53" t="str">
        <f t="shared" si="275"/>
        <v>1</v>
      </c>
      <c r="CR257" s="53" t="str">
        <f t="shared" si="276"/>
        <v>1</v>
      </c>
      <c r="CS257" s="53" t="str">
        <f t="shared" si="277"/>
        <v>0</v>
      </c>
      <c r="CT257" s="53" t="str">
        <f t="shared" si="278"/>
        <v>0</v>
      </c>
      <c r="CU257" s="53" t="str">
        <f t="shared" si="279"/>
        <v>0</v>
      </c>
      <c r="CW257" s="167" t="str">
        <f t="shared" si="280"/>
        <v>1</v>
      </c>
      <c r="CX257" s="181" t="str">
        <f t="shared" si="281"/>
        <v>1</v>
      </c>
      <c r="CY257" s="181" t="str">
        <f t="shared" si="282"/>
        <v>1</v>
      </c>
      <c r="CZ257" s="181" t="str">
        <f t="shared" si="283"/>
        <v>1</v>
      </c>
      <c r="DA257" s="181" t="str">
        <f t="shared" si="284"/>
        <v>0</v>
      </c>
      <c r="DB257" s="181" t="str">
        <f t="shared" si="285"/>
        <v>0</v>
      </c>
      <c r="DC257" s="181" t="str">
        <f t="shared" si="286"/>
        <v>0</v>
      </c>
      <c r="DE257" s="175" t="str">
        <f t="shared" si="267"/>
        <v>0</v>
      </c>
      <c r="DF257" s="175" t="str">
        <f t="shared" si="268"/>
        <v>0</v>
      </c>
      <c r="DG257" s="175" t="str">
        <f t="shared" si="269"/>
        <v>0</v>
      </c>
      <c r="DH257" s="175" t="str">
        <f t="shared" si="270"/>
        <v>0</v>
      </c>
      <c r="DI257" s="175" t="str">
        <f t="shared" si="271"/>
        <v>0</v>
      </c>
      <c r="DK257">
        <f t="shared" si="287"/>
        <v>0</v>
      </c>
    </row>
    <row r="258" spans="1:115" x14ac:dyDescent="0.25">
      <c r="A258" s="65"/>
      <c r="B258" s="27"/>
      <c r="C258" s="29">
        <v>4</v>
      </c>
      <c r="D258" s="144"/>
      <c r="E258" s="283"/>
      <c r="F258" s="284"/>
      <c r="G258" s="139"/>
      <c r="H258" s="140"/>
      <c r="I258" s="140"/>
      <c r="J258" s="140"/>
      <c r="K258" s="140"/>
      <c r="L258" s="140"/>
      <c r="M258" s="209"/>
      <c r="N258" s="209"/>
      <c r="O258" s="209"/>
      <c r="P258" s="209"/>
      <c r="Q258" s="209"/>
      <c r="R258" s="141">
        <v>1</v>
      </c>
      <c r="S258" s="141"/>
      <c r="T258" s="141"/>
      <c r="U258" s="141"/>
      <c r="V258" s="141"/>
      <c r="W258" s="142">
        <f t="shared" si="252"/>
        <v>0</v>
      </c>
      <c r="X258" s="210">
        <f>IF(AX258&lt;Descrições!G22,"Não Alcançada",AV258)</f>
        <v>0</v>
      </c>
      <c r="Y258" s="143"/>
      <c r="Z258" s="143"/>
      <c r="AA258" s="28"/>
      <c r="AB258" s="65"/>
      <c r="AC258" s="27"/>
      <c r="AD258" s="5"/>
      <c r="AE258" s="43">
        <f t="shared" si="253"/>
        <v>0</v>
      </c>
      <c r="AF258" s="43"/>
      <c r="AG258" s="43">
        <f t="shared" si="254"/>
        <v>0</v>
      </c>
      <c r="AH258" s="43">
        <f t="shared" si="255"/>
        <v>0</v>
      </c>
      <c r="AI258" s="43">
        <f t="shared" si="256"/>
        <v>0</v>
      </c>
      <c r="AJ258" s="43">
        <f t="shared" si="257"/>
        <v>0</v>
      </c>
      <c r="AK258" s="43">
        <f t="shared" si="258"/>
        <v>0</v>
      </c>
      <c r="AL258" s="43">
        <f t="shared" si="259"/>
        <v>0</v>
      </c>
      <c r="AM258" s="57"/>
      <c r="AN258" s="43">
        <f t="shared" si="260"/>
        <v>0</v>
      </c>
      <c r="AO258" s="57"/>
      <c r="AP258" s="43">
        <f>IF(ISBLANK(Z258),0,VLOOKUP(Z258,Descrições!M1:N51,2,0))</f>
        <v>0</v>
      </c>
      <c r="AQ258" s="57"/>
      <c r="AR258" s="43">
        <f t="shared" si="261"/>
        <v>0</v>
      </c>
      <c r="AS258" s="57"/>
      <c r="AT258" s="43">
        <f t="shared" si="262"/>
        <v>0</v>
      </c>
      <c r="AU258" s="43"/>
      <c r="AV258" s="43">
        <f>MAX(M258:Q258)/R251</f>
        <v>0</v>
      </c>
      <c r="AW258" s="43"/>
      <c r="AX258" s="60">
        <f t="shared" si="263"/>
        <v>1</v>
      </c>
      <c r="AY258" s="57"/>
      <c r="AZ258" s="61">
        <f t="shared" si="264"/>
        <v>0</v>
      </c>
      <c r="BA258" s="57"/>
      <c r="BB258" s="61">
        <f t="shared" si="265"/>
        <v>0</v>
      </c>
      <c r="BC258" s="57"/>
      <c r="BD258" s="41">
        <f t="shared" si="266"/>
        <v>0</v>
      </c>
      <c r="BE258" s="57"/>
      <c r="BF258" s="62">
        <f>BF255+BF256+BF257</f>
        <v>0</v>
      </c>
      <c r="BG258" s="57"/>
      <c r="BH258" s="57"/>
      <c r="BI258" s="57"/>
      <c r="BJ258" s="57"/>
      <c r="BK258" s="46"/>
      <c r="BL258" s="256" t="s">
        <v>474</v>
      </c>
      <c r="BM258" s="256"/>
      <c r="BN258" s="35">
        <f t="shared" si="249"/>
        <v>0</v>
      </c>
      <c r="BO258" s="47"/>
      <c r="BP258" s="67"/>
      <c r="BQ258" s="71"/>
      <c r="BR258" s="78" t="s">
        <v>238</v>
      </c>
      <c r="BS258" s="213" t="str">
        <f>IF(ISBLANK(Planilha!D17),"-",Planilha!D17)</f>
        <v>Coxa (Ant)</v>
      </c>
      <c r="BT258" s="335" t="str">
        <f>IF(ISBLANK(Planilha!D57),"-",Planilha!D57)</f>
        <v>Peito</v>
      </c>
      <c r="BU258" s="336"/>
      <c r="BV258" s="213" t="str">
        <f>IF(ISBLANK(Planilha!D97),"-",Planilha!D97)</f>
        <v>Coxa (Ant)</v>
      </c>
      <c r="BW258" s="213" t="str">
        <f>IF(ISBLANK(Planilha!D137),"-",Planilha!D137)</f>
        <v>Costa</v>
      </c>
      <c r="BX258" s="213" t="str">
        <f>IF(ISBLANK(Planilha!D177),"-",Planilha!D177)</f>
        <v>-</v>
      </c>
      <c r="BY258" s="213" t="str">
        <f>IF(ISBLANK(Planilha!D217),"-",Planilha!D217)</f>
        <v>-</v>
      </c>
      <c r="BZ258" s="213" t="str">
        <f t="shared" si="272"/>
        <v>-</v>
      </c>
      <c r="CA258" s="47"/>
      <c r="CB258" s="6"/>
      <c r="CO258" s="53" t="str">
        <f t="shared" si="273"/>
        <v>1</v>
      </c>
      <c r="CP258" s="53" t="str">
        <f t="shared" si="274"/>
        <v>1</v>
      </c>
      <c r="CQ258" s="53" t="str">
        <f t="shared" si="275"/>
        <v>1</v>
      </c>
      <c r="CR258" s="53" t="str">
        <f t="shared" si="276"/>
        <v>1</v>
      </c>
      <c r="CS258" s="53" t="str">
        <f t="shared" si="277"/>
        <v>0</v>
      </c>
      <c r="CT258" s="53" t="str">
        <f t="shared" si="278"/>
        <v>0</v>
      </c>
      <c r="CU258" s="53" t="str">
        <f t="shared" si="279"/>
        <v>0</v>
      </c>
      <c r="CW258" s="167" t="str">
        <f t="shared" si="280"/>
        <v>1</v>
      </c>
      <c r="CX258" s="181" t="str">
        <f t="shared" si="281"/>
        <v>1</v>
      </c>
      <c r="CY258" s="181" t="str">
        <f t="shared" si="282"/>
        <v>1</v>
      </c>
      <c r="CZ258" s="181" t="str">
        <f t="shared" si="283"/>
        <v>1</v>
      </c>
      <c r="DA258" s="181" t="str">
        <f t="shared" si="284"/>
        <v>0</v>
      </c>
      <c r="DB258" s="181" t="str">
        <f t="shared" si="285"/>
        <v>0</v>
      </c>
      <c r="DC258" s="181" t="str">
        <f t="shared" si="286"/>
        <v>0</v>
      </c>
      <c r="DE258" s="175" t="str">
        <f t="shared" si="267"/>
        <v>0</v>
      </c>
      <c r="DF258" s="175" t="str">
        <f t="shared" si="268"/>
        <v>0</v>
      </c>
      <c r="DG258" s="175" t="str">
        <f t="shared" si="269"/>
        <v>0</v>
      </c>
      <c r="DH258" s="175" t="str">
        <f t="shared" si="270"/>
        <v>0</v>
      </c>
      <c r="DI258" s="175" t="str">
        <f t="shared" si="271"/>
        <v>0</v>
      </c>
      <c r="DK258">
        <f t="shared" si="287"/>
        <v>0</v>
      </c>
    </row>
    <row r="259" spans="1:115" x14ac:dyDescent="0.25">
      <c r="A259" s="65"/>
      <c r="B259" s="27"/>
      <c r="C259" s="29">
        <v>5</v>
      </c>
      <c r="D259" s="144"/>
      <c r="E259" s="283"/>
      <c r="F259" s="284"/>
      <c r="G259" s="139"/>
      <c r="H259" s="140"/>
      <c r="I259" s="140"/>
      <c r="J259" s="140"/>
      <c r="K259" s="140"/>
      <c r="L259" s="140"/>
      <c r="M259" s="209"/>
      <c r="N259" s="209"/>
      <c r="O259" s="209"/>
      <c r="P259" s="209"/>
      <c r="Q259" s="209"/>
      <c r="R259" s="141">
        <v>1</v>
      </c>
      <c r="S259" s="141"/>
      <c r="T259" s="141"/>
      <c r="U259" s="141"/>
      <c r="V259" s="141"/>
      <c r="W259" s="142">
        <f t="shared" si="252"/>
        <v>0</v>
      </c>
      <c r="X259" s="210">
        <f>IF(AX259&lt;Descrições!G22,"Não Alcançada",AV259)</f>
        <v>0</v>
      </c>
      <c r="Y259" s="143"/>
      <c r="Z259" s="143"/>
      <c r="AA259" s="28"/>
      <c r="AB259" s="65"/>
      <c r="AC259" s="27"/>
      <c r="AD259" s="5"/>
      <c r="AE259" s="43">
        <f t="shared" si="253"/>
        <v>0</v>
      </c>
      <c r="AF259" s="43"/>
      <c r="AG259" s="43">
        <f t="shared" si="254"/>
        <v>0</v>
      </c>
      <c r="AH259" s="43">
        <f t="shared" si="255"/>
        <v>0</v>
      </c>
      <c r="AI259" s="43">
        <f t="shared" si="256"/>
        <v>0</v>
      </c>
      <c r="AJ259" s="43">
        <f t="shared" si="257"/>
        <v>0</v>
      </c>
      <c r="AK259" s="43">
        <f t="shared" si="258"/>
        <v>0</v>
      </c>
      <c r="AL259" s="43">
        <f t="shared" si="259"/>
        <v>0</v>
      </c>
      <c r="AM259" s="57"/>
      <c r="AN259" s="43">
        <f t="shared" si="260"/>
        <v>0</v>
      </c>
      <c r="AO259" s="57"/>
      <c r="AP259" s="43">
        <f>IF(ISBLANK(Z259),0,VLOOKUP(Z259,Descrições!M1:N51,2,0))</f>
        <v>0</v>
      </c>
      <c r="AQ259" s="57"/>
      <c r="AR259" s="43">
        <f t="shared" si="261"/>
        <v>0</v>
      </c>
      <c r="AS259" s="57"/>
      <c r="AT259" s="43">
        <f t="shared" si="262"/>
        <v>0</v>
      </c>
      <c r="AU259" s="43"/>
      <c r="AV259" s="43">
        <f>MAX(M259:Q259)/R251</f>
        <v>0</v>
      </c>
      <c r="AW259" s="43"/>
      <c r="AX259" s="60">
        <f t="shared" si="263"/>
        <v>1</v>
      </c>
      <c r="AY259" s="57"/>
      <c r="AZ259" s="61">
        <f t="shared" si="264"/>
        <v>0</v>
      </c>
      <c r="BA259" s="57"/>
      <c r="BB259" s="61">
        <f t="shared" si="265"/>
        <v>0</v>
      </c>
      <c r="BC259" s="57"/>
      <c r="BD259" s="41">
        <f t="shared" si="266"/>
        <v>0</v>
      </c>
      <c r="BE259" s="57"/>
      <c r="BF259" s="57"/>
      <c r="BG259" s="57"/>
      <c r="BH259" s="57"/>
      <c r="BI259" s="57"/>
      <c r="BJ259" s="57"/>
      <c r="BK259" s="46"/>
      <c r="BL259" s="256" t="s">
        <v>475</v>
      </c>
      <c r="BM259" s="256"/>
      <c r="BN259" s="35">
        <f t="shared" si="249"/>
        <v>0</v>
      </c>
      <c r="BO259" s="47"/>
      <c r="BP259" s="67"/>
      <c r="BQ259" s="71"/>
      <c r="BR259" s="78" t="s">
        <v>238</v>
      </c>
      <c r="BS259" s="213" t="str">
        <f>IF(ISBLANK(Planilha!D18),"-",Planilha!D18)</f>
        <v>Coxa (Pos)</v>
      </c>
      <c r="BT259" s="335" t="str">
        <f>IF(ISBLANK(Planilha!D58),"-",Planilha!D58)</f>
        <v>Peito</v>
      </c>
      <c r="BU259" s="336"/>
      <c r="BV259" s="213" t="str">
        <f>IF(ISBLANK(Planilha!D98),"-",Planilha!D98)</f>
        <v>Coxa (Pos)</v>
      </c>
      <c r="BW259" s="213" t="str">
        <f>IF(ISBLANK(Planilha!D138),"-",Planilha!D138)</f>
        <v>Costa</v>
      </c>
      <c r="BX259" s="213" t="str">
        <f>IF(ISBLANK(Planilha!D178),"-",Planilha!D178)</f>
        <v>-</v>
      </c>
      <c r="BY259" s="213" t="str">
        <f>IF(ISBLANK(Planilha!D218),"-",Planilha!D218)</f>
        <v>-</v>
      </c>
      <c r="BZ259" s="213" t="str">
        <f t="shared" si="272"/>
        <v>-</v>
      </c>
      <c r="CA259" s="47"/>
      <c r="CB259" s="6"/>
      <c r="CO259" s="53" t="str">
        <f t="shared" si="273"/>
        <v>1</v>
      </c>
      <c r="CP259" s="53" t="str">
        <f t="shared" si="274"/>
        <v>1</v>
      </c>
      <c r="CQ259" s="53" t="str">
        <f t="shared" si="275"/>
        <v>1</v>
      </c>
      <c r="CR259" s="53" t="str">
        <f t="shared" si="276"/>
        <v>1</v>
      </c>
      <c r="CS259" s="53" t="str">
        <f t="shared" si="277"/>
        <v>0</v>
      </c>
      <c r="CT259" s="53" t="str">
        <f t="shared" si="278"/>
        <v>0</v>
      </c>
      <c r="CU259" s="53" t="str">
        <f t="shared" si="279"/>
        <v>0</v>
      </c>
      <c r="CW259" s="167" t="str">
        <f t="shared" si="280"/>
        <v>1</v>
      </c>
      <c r="CX259" s="181" t="str">
        <f t="shared" si="281"/>
        <v>1</v>
      </c>
      <c r="CY259" s="181" t="str">
        <f t="shared" si="282"/>
        <v>1</v>
      </c>
      <c r="CZ259" s="181" t="str">
        <f t="shared" si="283"/>
        <v>1</v>
      </c>
      <c r="DA259" s="181" t="str">
        <f t="shared" si="284"/>
        <v>0</v>
      </c>
      <c r="DB259" s="181" t="str">
        <f t="shared" si="285"/>
        <v>0</v>
      </c>
      <c r="DC259" s="181" t="str">
        <f t="shared" si="286"/>
        <v>0</v>
      </c>
      <c r="DE259" s="175" t="str">
        <f t="shared" si="267"/>
        <v>0</v>
      </c>
      <c r="DF259" s="175" t="str">
        <f t="shared" si="268"/>
        <v>0</v>
      </c>
      <c r="DG259" s="175" t="str">
        <f t="shared" si="269"/>
        <v>0</v>
      </c>
      <c r="DH259" s="175" t="str">
        <f t="shared" si="270"/>
        <v>0</v>
      </c>
      <c r="DI259" s="175" t="str">
        <f t="shared" si="271"/>
        <v>0</v>
      </c>
      <c r="DK259">
        <f t="shared" si="287"/>
        <v>0</v>
      </c>
    </row>
    <row r="260" spans="1:115" x14ac:dyDescent="0.25">
      <c r="A260" s="65"/>
      <c r="B260" s="27"/>
      <c r="C260" s="29">
        <v>6</v>
      </c>
      <c r="D260" s="144"/>
      <c r="E260" s="283"/>
      <c r="F260" s="284"/>
      <c r="G260" s="139"/>
      <c r="H260" s="140"/>
      <c r="I260" s="140"/>
      <c r="J260" s="140"/>
      <c r="K260" s="140"/>
      <c r="L260" s="140"/>
      <c r="M260" s="209"/>
      <c r="N260" s="209"/>
      <c r="O260" s="209"/>
      <c r="P260" s="209"/>
      <c r="Q260" s="209"/>
      <c r="R260" s="141">
        <v>1</v>
      </c>
      <c r="S260" s="141"/>
      <c r="T260" s="141"/>
      <c r="U260" s="141"/>
      <c r="V260" s="141"/>
      <c r="W260" s="142">
        <f t="shared" si="252"/>
        <v>0</v>
      </c>
      <c r="X260" s="210">
        <f>IF(AX260&lt;Descrições!G22,"Não Alcançada",AV260)</f>
        <v>0</v>
      </c>
      <c r="Y260" s="143"/>
      <c r="Z260" s="143"/>
      <c r="AA260" s="28"/>
      <c r="AB260" s="65"/>
      <c r="AC260" s="27"/>
      <c r="AD260" s="5"/>
      <c r="AE260" s="43">
        <f t="shared" si="253"/>
        <v>0</v>
      </c>
      <c r="AF260" s="43"/>
      <c r="AG260" s="43">
        <f t="shared" si="254"/>
        <v>0</v>
      </c>
      <c r="AH260" s="43">
        <f t="shared" si="255"/>
        <v>0</v>
      </c>
      <c r="AI260" s="43">
        <f t="shared" si="256"/>
        <v>0</v>
      </c>
      <c r="AJ260" s="43">
        <f t="shared" si="257"/>
        <v>0</v>
      </c>
      <c r="AK260" s="43">
        <f t="shared" si="258"/>
        <v>0</v>
      </c>
      <c r="AL260" s="43">
        <f t="shared" si="259"/>
        <v>0</v>
      </c>
      <c r="AM260" s="57"/>
      <c r="AN260" s="43">
        <f t="shared" si="260"/>
        <v>0</v>
      </c>
      <c r="AO260" s="57"/>
      <c r="AP260" s="43">
        <f>IF(ISBLANK(Z260),0,VLOOKUP(Z260,Descrições!M1:N51,2,0))</f>
        <v>0</v>
      </c>
      <c r="AQ260" s="57"/>
      <c r="AR260" s="43">
        <f t="shared" si="261"/>
        <v>0</v>
      </c>
      <c r="AS260" s="57"/>
      <c r="AT260" s="43">
        <f t="shared" si="262"/>
        <v>0</v>
      </c>
      <c r="AU260" s="43"/>
      <c r="AV260" s="43">
        <f>MAX(M260:Q260)/R251</f>
        <v>0</v>
      </c>
      <c r="AW260" s="43"/>
      <c r="AX260" s="60">
        <f t="shared" si="263"/>
        <v>1</v>
      </c>
      <c r="AY260" s="57"/>
      <c r="AZ260" s="61">
        <f t="shared" si="264"/>
        <v>0</v>
      </c>
      <c r="BA260" s="57"/>
      <c r="BB260" s="61">
        <f t="shared" si="265"/>
        <v>0</v>
      </c>
      <c r="BC260" s="57"/>
      <c r="BD260" s="41">
        <f t="shared" si="266"/>
        <v>0</v>
      </c>
      <c r="BE260" s="57"/>
      <c r="BF260" s="57"/>
      <c r="BG260" s="57"/>
      <c r="BH260" s="63"/>
      <c r="BI260" s="63"/>
      <c r="BJ260" s="63"/>
      <c r="BK260" s="49"/>
      <c r="BL260" s="274" t="s">
        <v>152</v>
      </c>
      <c r="BM260" s="274"/>
      <c r="BN260" s="81">
        <f>BJ255/60</f>
        <v>0</v>
      </c>
      <c r="BO260" s="47"/>
      <c r="BP260" s="67"/>
      <c r="BQ260" s="71"/>
      <c r="BR260" s="78" t="s">
        <v>238</v>
      </c>
      <c r="BS260" s="213" t="str">
        <f>IF(ISBLANK(Planilha!D19),"-",Planilha!D19)</f>
        <v>Coxa (Pos)</v>
      </c>
      <c r="BT260" s="335" t="str">
        <f>IF(ISBLANK(Planilha!D59),"-",Planilha!D59)</f>
        <v>Ombro (Cla/Acr)</v>
      </c>
      <c r="BU260" s="336"/>
      <c r="BV260" s="213" t="str">
        <f>IF(ISBLANK(Planilha!D99),"-",Planilha!D99)</f>
        <v>Coxa (Pos)</v>
      </c>
      <c r="BW260" s="213" t="str">
        <f>IF(ISBLANK(Planilha!D139),"-",Planilha!D139)</f>
        <v>Tríceps</v>
      </c>
      <c r="BX260" s="213" t="str">
        <f>IF(ISBLANK(Planilha!D179),"-",Planilha!D179)</f>
        <v>-</v>
      </c>
      <c r="BY260" s="213" t="str">
        <f>IF(ISBLANK(Planilha!D219),"-",Planilha!D219)</f>
        <v>-</v>
      </c>
      <c r="BZ260" s="213" t="str">
        <f t="shared" si="272"/>
        <v>-</v>
      </c>
      <c r="CA260" s="47"/>
      <c r="CB260" s="6"/>
      <c r="CO260" s="53" t="str">
        <f t="shared" si="273"/>
        <v>1</v>
      </c>
      <c r="CP260" s="53" t="str">
        <f t="shared" si="274"/>
        <v>1</v>
      </c>
      <c r="CQ260" s="53" t="str">
        <f t="shared" si="275"/>
        <v>1</v>
      </c>
      <c r="CR260" s="53" t="str">
        <f t="shared" si="276"/>
        <v>1</v>
      </c>
      <c r="CS260" s="53" t="str">
        <f t="shared" si="277"/>
        <v>0</v>
      </c>
      <c r="CT260" s="53" t="str">
        <f t="shared" si="278"/>
        <v>0</v>
      </c>
      <c r="CU260" s="53" t="str">
        <f t="shared" si="279"/>
        <v>0</v>
      </c>
      <c r="CW260" s="167" t="str">
        <f t="shared" si="280"/>
        <v>1</v>
      </c>
      <c r="CX260" s="181" t="str">
        <f t="shared" si="281"/>
        <v>1</v>
      </c>
      <c r="CY260" s="181" t="str">
        <f t="shared" si="282"/>
        <v>1</v>
      </c>
      <c r="CZ260" s="181" t="str">
        <f t="shared" si="283"/>
        <v>1</v>
      </c>
      <c r="DA260" s="181" t="str">
        <f t="shared" si="284"/>
        <v>0</v>
      </c>
      <c r="DB260" s="181" t="str">
        <f t="shared" si="285"/>
        <v>0</v>
      </c>
      <c r="DC260" s="181" t="str">
        <f t="shared" si="286"/>
        <v>0</v>
      </c>
      <c r="DE260" s="175" t="str">
        <f t="shared" si="267"/>
        <v>0</v>
      </c>
      <c r="DF260" s="175" t="str">
        <f t="shared" si="268"/>
        <v>0</v>
      </c>
      <c r="DG260" s="175" t="str">
        <f t="shared" si="269"/>
        <v>0</v>
      </c>
      <c r="DH260" s="175" t="str">
        <f t="shared" si="270"/>
        <v>0</v>
      </c>
      <c r="DI260" s="175" t="str">
        <f t="shared" si="271"/>
        <v>0</v>
      </c>
      <c r="DK260">
        <f t="shared" si="287"/>
        <v>0</v>
      </c>
    </row>
    <row r="261" spans="1:115" x14ac:dyDescent="0.25">
      <c r="A261" s="65"/>
      <c r="B261" s="27"/>
      <c r="C261" s="29">
        <v>7</v>
      </c>
      <c r="D261" s="144"/>
      <c r="E261" s="283"/>
      <c r="F261" s="284"/>
      <c r="G261" s="139"/>
      <c r="H261" s="140"/>
      <c r="I261" s="140"/>
      <c r="J261" s="140"/>
      <c r="K261" s="140"/>
      <c r="L261" s="140"/>
      <c r="M261" s="209"/>
      <c r="N261" s="209"/>
      <c r="O261" s="209"/>
      <c r="P261" s="209"/>
      <c r="Q261" s="209"/>
      <c r="R261" s="141">
        <v>1</v>
      </c>
      <c r="S261" s="141"/>
      <c r="T261" s="141"/>
      <c r="U261" s="141"/>
      <c r="V261" s="141"/>
      <c r="W261" s="142">
        <f t="shared" si="252"/>
        <v>0</v>
      </c>
      <c r="X261" s="210">
        <f>IF(AX261&lt;Descrições!G22,"Não Alcançada",AV261)</f>
        <v>0</v>
      </c>
      <c r="Y261" s="143"/>
      <c r="Z261" s="143"/>
      <c r="AA261" s="28"/>
      <c r="AB261" s="65"/>
      <c r="AC261" s="27"/>
      <c r="AD261" s="5"/>
      <c r="AE261" s="43">
        <f t="shared" si="253"/>
        <v>0</v>
      </c>
      <c r="AF261" s="43"/>
      <c r="AG261" s="43">
        <f t="shared" si="254"/>
        <v>0</v>
      </c>
      <c r="AH261" s="43">
        <f t="shared" si="255"/>
        <v>0</v>
      </c>
      <c r="AI261" s="43">
        <f t="shared" si="256"/>
        <v>0</v>
      </c>
      <c r="AJ261" s="43">
        <f t="shared" si="257"/>
        <v>0</v>
      </c>
      <c r="AK261" s="43">
        <f t="shared" si="258"/>
        <v>0</v>
      </c>
      <c r="AL261" s="43">
        <f t="shared" si="259"/>
        <v>0</v>
      </c>
      <c r="AM261" s="57"/>
      <c r="AN261" s="43">
        <f t="shared" si="260"/>
        <v>0</v>
      </c>
      <c r="AO261" s="57"/>
      <c r="AP261" s="43">
        <f>IF(ISBLANK(Z261),0,VLOOKUP(Z261,Descrições!M1:N51,2,0))</f>
        <v>0</v>
      </c>
      <c r="AQ261" s="57"/>
      <c r="AR261" s="43">
        <f t="shared" si="261"/>
        <v>0</v>
      </c>
      <c r="AS261" s="57"/>
      <c r="AT261" s="43">
        <f t="shared" si="262"/>
        <v>0</v>
      </c>
      <c r="AU261" s="43"/>
      <c r="AV261" s="43">
        <f>MAX(M261:Q261)/R251</f>
        <v>0</v>
      </c>
      <c r="AW261" s="43"/>
      <c r="AX261" s="60">
        <f t="shared" si="263"/>
        <v>1</v>
      </c>
      <c r="AY261" s="57"/>
      <c r="AZ261" s="61">
        <f t="shared" si="264"/>
        <v>0</v>
      </c>
      <c r="BA261" s="57"/>
      <c r="BB261" s="61">
        <f t="shared" si="265"/>
        <v>0</v>
      </c>
      <c r="BC261" s="57"/>
      <c r="BD261" s="41">
        <f t="shared" si="266"/>
        <v>0</v>
      </c>
      <c r="BE261" s="57"/>
      <c r="BF261" s="57"/>
      <c r="BG261" s="57"/>
      <c r="BH261" s="57"/>
      <c r="BI261" s="57"/>
      <c r="BJ261" s="57"/>
      <c r="BK261" s="46"/>
      <c r="BL261" s="274" t="s">
        <v>151</v>
      </c>
      <c r="BM261" s="274"/>
      <c r="BN261" s="81">
        <f>CF244</f>
        <v>40</v>
      </c>
      <c r="BO261" s="47"/>
      <c r="BP261" s="67"/>
      <c r="BQ261" s="71"/>
      <c r="BR261" s="78" t="s">
        <v>238</v>
      </c>
      <c r="BS261" s="213" t="str">
        <f>IF(ISBLANK(Planilha!D20),"-",Planilha!D20)</f>
        <v>Coxa (Pos)</v>
      </c>
      <c r="BT261" s="335" t="str">
        <f>IF(ISBLANK(Planilha!D60),"-",Planilha!D60)</f>
        <v xml:space="preserve">Trapézio </v>
      </c>
      <c r="BU261" s="336"/>
      <c r="BV261" s="213" t="str">
        <f>IF(ISBLANK(Planilha!D100),"-",Planilha!D100)</f>
        <v>Perna</v>
      </c>
      <c r="BW261" s="213" t="str">
        <f>IF(ISBLANK(Planilha!D140),"-",Planilha!D140)</f>
        <v>Tríceps</v>
      </c>
      <c r="BX261" s="213" t="str">
        <f>IF(ISBLANK(Planilha!D180),"-",Planilha!D180)</f>
        <v>-</v>
      </c>
      <c r="BY261" s="213" t="str">
        <f>IF(ISBLANK(Planilha!D220),"-",Planilha!D220)</f>
        <v>-</v>
      </c>
      <c r="BZ261" s="213" t="str">
        <f t="shared" si="272"/>
        <v>-</v>
      </c>
      <c r="CA261" s="47"/>
      <c r="CB261" s="6"/>
      <c r="CO261" s="53" t="str">
        <f t="shared" si="273"/>
        <v>1</v>
      </c>
      <c r="CP261" s="53" t="str">
        <f t="shared" si="274"/>
        <v>1</v>
      </c>
      <c r="CQ261" s="53" t="str">
        <f t="shared" si="275"/>
        <v>1</v>
      </c>
      <c r="CR261" s="53" t="str">
        <f t="shared" si="276"/>
        <v>1</v>
      </c>
      <c r="CS261" s="53" t="str">
        <f t="shared" si="277"/>
        <v>0</v>
      </c>
      <c r="CT261" s="53" t="str">
        <f t="shared" si="278"/>
        <v>0</v>
      </c>
      <c r="CU261" s="53" t="str">
        <f t="shared" si="279"/>
        <v>0</v>
      </c>
      <c r="CW261" s="167" t="str">
        <f t="shared" si="280"/>
        <v>1</v>
      </c>
      <c r="CX261" s="181" t="str">
        <f t="shared" si="281"/>
        <v>1</v>
      </c>
      <c r="CY261" s="181" t="str">
        <f t="shared" si="282"/>
        <v>1</v>
      </c>
      <c r="CZ261" s="181" t="str">
        <f t="shared" si="283"/>
        <v>1</v>
      </c>
      <c r="DA261" s="181" t="str">
        <f t="shared" si="284"/>
        <v>0</v>
      </c>
      <c r="DB261" s="181" t="str">
        <f t="shared" si="285"/>
        <v>0</v>
      </c>
      <c r="DC261" s="181" t="str">
        <f t="shared" si="286"/>
        <v>0</v>
      </c>
      <c r="DE261" s="175" t="str">
        <f t="shared" si="267"/>
        <v>0</v>
      </c>
      <c r="DF261" s="175" t="str">
        <f t="shared" si="268"/>
        <v>0</v>
      </c>
      <c r="DG261" s="175" t="str">
        <f t="shared" si="269"/>
        <v>0</v>
      </c>
      <c r="DH261" s="175" t="str">
        <f t="shared" si="270"/>
        <v>0</v>
      </c>
      <c r="DI261" s="175" t="str">
        <f t="shared" si="271"/>
        <v>0</v>
      </c>
      <c r="DK261">
        <f t="shared" si="287"/>
        <v>0</v>
      </c>
    </row>
    <row r="262" spans="1:115" x14ac:dyDescent="0.25">
      <c r="A262" s="65"/>
      <c r="B262" s="27"/>
      <c r="C262" s="29">
        <v>8</v>
      </c>
      <c r="D262" s="144"/>
      <c r="E262" s="283"/>
      <c r="F262" s="284"/>
      <c r="G262" s="139"/>
      <c r="H262" s="140"/>
      <c r="I262" s="140"/>
      <c r="J262" s="140"/>
      <c r="K262" s="140"/>
      <c r="L262" s="140"/>
      <c r="M262" s="209"/>
      <c r="N262" s="209"/>
      <c r="O262" s="209"/>
      <c r="P262" s="209"/>
      <c r="Q262" s="209"/>
      <c r="R262" s="141">
        <v>1</v>
      </c>
      <c r="S262" s="141"/>
      <c r="T262" s="141"/>
      <c r="U262" s="141"/>
      <c r="V262" s="141"/>
      <c r="W262" s="142">
        <f t="shared" si="252"/>
        <v>0</v>
      </c>
      <c r="X262" s="210">
        <f>IF(AX262&lt;Descrições!G22,"Não Alcançada",AV262)</f>
        <v>0</v>
      </c>
      <c r="Y262" s="143"/>
      <c r="Z262" s="143"/>
      <c r="AA262" s="28"/>
      <c r="AB262" s="65"/>
      <c r="AC262" s="27"/>
      <c r="AD262" s="5"/>
      <c r="AE262" s="43">
        <f t="shared" si="253"/>
        <v>0</v>
      </c>
      <c r="AF262" s="43"/>
      <c r="AG262" s="43">
        <f t="shared" si="254"/>
        <v>0</v>
      </c>
      <c r="AH262" s="43">
        <f t="shared" si="255"/>
        <v>0</v>
      </c>
      <c r="AI262" s="43">
        <f t="shared" si="256"/>
        <v>0</v>
      </c>
      <c r="AJ262" s="43">
        <f t="shared" si="257"/>
        <v>0</v>
      </c>
      <c r="AK262" s="43">
        <f t="shared" si="258"/>
        <v>0</v>
      </c>
      <c r="AL262" s="43">
        <f t="shared" si="259"/>
        <v>0</v>
      </c>
      <c r="AM262" s="57"/>
      <c r="AN262" s="43">
        <f t="shared" si="260"/>
        <v>0</v>
      </c>
      <c r="AO262" s="57"/>
      <c r="AP262" s="43">
        <f>IF(ISBLANK(Z262),0,VLOOKUP(Z262,Descrições!M1:N51,2,0))</f>
        <v>0</v>
      </c>
      <c r="AQ262" s="57"/>
      <c r="AR262" s="43">
        <f t="shared" si="261"/>
        <v>0</v>
      </c>
      <c r="AS262" s="57"/>
      <c r="AT262" s="43">
        <f t="shared" si="262"/>
        <v>0</v>
      </c>
      <c r="AU262" s="43"/>
      <c r="AV262" s="43">
        <f>MAX(M262:Q262)/R251</f>
        <v>0</v>
      </c>
      <c r="AW262" s="43"/>
      <c r="AX262" s="60">
        <f t="shared" si="263"/>
        <v>1</v>
      </c>
      <c r="AY262" s="57"/>
      <c r="AZ262" s="61">
        <f t="shared" si="264"/>
        <v>0</v>
      </c>
      <c r="BA262" s="57"/>
      <c r="BB262" s="61">
        <f t="shared" si="265"/>
        <v>0</v>
      </c>
      <c r="BC262" s="57"/>
      <c r="BD262" s="41">
        <f t="shared" si="266"/>
        <v>0</v>
      </c>
      <c r="BE262" s="57"/>
      <c r="BF262" s="57"/>
      <c r="BG262" s="57"/>
      <c r="BH262" s="57"/>
      <c r="BI262" s="57"/>
      <c r="BJ262" s="57"/>
      <c r="BK262" s="46"/>
      <c r="BL262" s="264" t="s">
        <v>147</v>
      </c>
      <c r="BM262" s="264"/>
      <c r="BN262" s="118" t="s">
        <v>142</v>
      </c>
      <c r="BO262" s="47"/>
      <c r="BP262" s="67"/>
      <c r="BQ262" s="71"/>
      <c r="BR262" s="78" t="s">
        <v>238</v>
      </c>
      <c r="BS262" s="213" t="str">
        <f>IF(ISBLANK(Planilha!D21),"-",Planilha!D21)</f>
        <v>Perna</v>
      </c>
      <c r="BT262" s="335" t="str">
        <f>IF(ISBLANK(Planilha!D61),"-",Planilha!D61)</f>
        <v>Ombro (Cla/Acr)</v>
      </c>
      <c r="BU262" s="336"/>
      <c r="BV262" s="213" t="str">
        <f>IF(ISBLANK(Planilha!D101),"-",Planilha!D101)</f>
        <v>Perna</v>
      </c>
      <c r="BW262" s="213" t="str">
        <f>IF(ISBLANK(Planilha!D141),"-",Planilha!D141)</f>
        <v>-</v>
      </c>
      <c r="BX262" s="213" t="str">
        <f>IF(ISBLANK(Planilha!D181),"-",Planilha!D181)</f>
        <v>-</v>
      </c>
      <c r="BY262" s="213" t="str">
        <f>IF(ISBLANK(Planilha!D221),"-",Planilha!D221)</f>
        <v>-</v>
      </c>
      <c r="BZ262" s="213" t="str">
        <f t="shared" si="272"/>
        <v>-</v>
      </c>
      <c r="CA262" s="47"/>
      <c r="CB262" s="6"/>
      <c r="CO262" s="53" t="str">
        <f t="shared" si="273"/>
        <v>1</v>
      </c>
      <c r="CP262" s="53" t="str">
        <f t="shared" si="274"/>
        <v>1</v>
      </c>
      <c r="CQ262" s="53" t="str">
        <f t="shared" si="275"/>
        <v>1</v>
      </c>
      <c r="CR262" s="53" t="str">
        <f t="shared" si="276"/>
        <v>0</v>
      </c>
      <c r="CS262" s="53" t="str">
        <f t="shared" si="277"/>
        <v>0</v>
      </c>
      <c r="CT262" s="53" t="str">
        <f t="shared" si="278"/>
        <v>0</v>
      </c>
      <c r="CU262" s="53" t="str">
        <f t="shared" si="279"/>
        <v>0</v>
      </c>
      <c r="CW262" s="167" t="str">
        <f t="shared" si="280"/>
        <v>1</v>
      </c>
      <c r="CX262" s="181" t="str">
        <f t="shared" si="281"/>
        <v>1</v>
      </c>
      <c r="CY262" s="181" t="str">
        <f t="shared" si="282"/>
        <v>1</v>
      </c>
      <c r="CZ262" s="181" t="str">
        <f t="shared" si="283"/>
        <v>0</v>
      </c>
      <c r="DA262" s="181" t="str">
        <f t="shared" si="284"/>
        <v>0</v>
      </c>
      <c r="DB262" s="181" t="str">
        <f t="shared" si="285"/>
        <v>0</v>
      </c>
      <c r="DC262" s="181" t="str">
        <f t="shared" si="286"/>
        <v>0</v>
      </c>
      <c r="DE262" s="175" t="str">
        <f t="shared" si="267"/>
        <v>0</v>
      </c>
      <c r="DF262" s="175" t="str">
        <f t="shared" si="268"/>
        <v>0</v>
      </c>
      <c r="DG262" s="175" t="str">
        <f t="shared" si="269"/>
        <v>0</v>
      </c>
      <c r="DH262" s="175" t="str">
        <f t="shared" si="270"/>
        <v>0</v>
      </c>
      <c r="DI262" s="175" t="str">
        <f t="shared" si="271"/>
        <v>0</v>
      </c>
      <c r="DK262">
        <f t="shared" si="287"/>
        <v>0</v>
      </c>
    </row>
    <row r="263" spans="1:115" x14ac:dyDescent="0.25">
      <c r="A263" s="65"/>
      <c r="B263" s="27"/>
      <c r="C263" s="29">
        <v>9</v>
      </c>
      <c r="D263" s="144"/>
      <c r="E263" s="283"/>
      <c r="F263" s="284"/>
      <c r="G263" s="139"/>
      <c r="H263" s="140"/>
      <c r="I263" s="140"/>
      <c r="J263" s="140"/>
      <c r="K263" s="140"/>
      <c r="L263" s="140"/>
      <c r="M263" s="209"/>
      <c r="N263" s="209"/>
      <c r="O263" s="209"/>
      <c r="P263" s="209"/>
      <c r="Q263" s="209"/>
      <c r="R263" s="141">
        <v>1</v>
      </c>
      <c r="S263" s="141"/>
      <c r="T263" s="141"/>
      <c r="U263" s="141"/>
      <c r="V263" s="141"/>
      <c r="W263" s="142">
        <f t="shared" si="252"/>
        <v>0</v>
      </c>
      <c r="X263" s="210">
        <f>IF(AX263&lt;Descrições!G22,"Não Alcançada",AV263)</f>
        <v>0</v>
      </c>
      <c r="Y263" s="143"/>
      <c r="Z263" s="143"/>
      <c r="AA263" s="28"/>
      <c r="AB263" s="65"/>
      <c r="AC263" s="27"/>
      <c r="AD263" s="5"/>
      <c r="AE263" s="43">
        <f t="shared" si="253"/>
        <v>0</v>
      </c>
      <c r="AF263" s="43"/>
      <c r="AG263" s="43">
        <f t="shared" si="254"/>
        <v>0</v>
      </c>
      <c r="AH263" s="43">
        <f t="shared" si="255"/>
        <v>0</v>
      </c>
      <c r="AI263" s="43">
        <f t="shared" si="256"/>
        <v>0</v>
      </c>
      <c r="AJ263" s="43">
        <f t="shared" si="257"/>
        <v>0</v>
      </c>
      <c r="AK263" s="43">
        <f t="shared" si="258"/>
        <v>0</v>
      </c>
      <c r="AL263" s="43">
        <f t="shared" si="259"/>
        <v>0</v>
      </c>
      <c r="AM263" s="57"/>
      <c r="AN263" s="43">
        <f t="shared" si="260"/>
        <v>0</v>
      </c>
      <c r="AO263" s="57"/>
      <c r="AP263" s="43">
        <f>IF(ISBLANK(Z263),0,VLOOKUP(Z263,Descrições!M1:N51,2,0))</f>
        <v>0</v>
      </c>
      <c r="AQ263" s="57"/>
      <c r="AR263" s="43">
        <f t="shared" si="261"/>
        <v>0</v>
      </c>
      <c r="AS263" s="57"/>
      <c r="AT263" s="43">
        <f t="shared" si="262"/>
        <v>0</v>
      </c>
      <c r="AU263" s="43"/>
      <c r="AV263" s="43">
        <f>MAX(M263:Q263)/R251</f>
        <v>0</v>
      </c>
      <c r="AW263" s="43"/>
      <c r="AX263" s="60">
        <f t="shared" si="263"/>
        <v>1</v>
      </c>
      <c r="AY263" s="57"/>
      <c r="AZ263" s="61">
        <f t="shared" si="264"/>
        <v>0</v>
      </c>
      <c r="BA263" s="57"/>
      <c r="BB263" s="61">
        <f t="shared" si="265"/>
        <v>0</v>
      </c>
      <c r="BC263" s="57"/>
      <c r="BD263" s="41">
        <f t="shared" si="266"/>
        <v>0</v>
      </c>
      <c r="BE263" s="57"/>
      <c r="BF263" s="57"/>
      <c r="BG263" s="57"/>
      <c r="BH263" s="57"/>
      <c r="BI263" s="57"/>
      <c r="BJ263" s="57"/>
      <c r="BK263" s="46"/>
      <c r="BL263" s="116" t="s">
        <v>148</v>
      </c>
      <c r="BM263" s="34">
        <f>CF249</f>
        <v>3</v>
      </c>
      <c r="BN263" s="132">
        <f>CF250</f>
        <v>0</v>
      </c>
      <c r="BO263" s="47"/>
      <c r="BP263" s="67"/>
      <c r="BQ263" s="71"/>
      <c r="BR263" s="78" t="s">
        <v>238</v>
      </c>
      <c r="BS263" s="213" t="str">
        <f>IF(ISBLANK(Planilha!D22),"-",Planilha!D22)</f>
        <v>Perna</v>
      </c>
      <c r="BT263" s="335" t="str">
        <f>IF(ISBLANK(Planilha!D62),"-",Planilha!D62)</f>
        <v>Bíceps</v>
      </c>
      <c r="BU263" s="336"/>
      <c r="BV263" s="213" t="str">
        <f>IF(ISBLANK(Planilha!D102),"-",Planilha!D102)</f>
        <v>Abdominal</v>
      </c>
      <c r="BW263" s="213" t="str">
        <f>IF(ISBLANK(Planilha!D142),"-",Planilha!D142)</f>
        <v>-</v>
      </c>
      <c r="BX263" s="213" t="str">
        <f>IF(ISBLANK(Planilha!D182),"-",Planilha!D182)</f>
        <v>-</v>
      </c>
      <c r="BY263" s="213" t="str">
        <f>IF(ISBLANK(Planilha!D222),"-",Planilha!D222)</f>
        <v>-</v>
      </c>
      <c r="BZ263" s="213" t="str">
        <f t="shared" si="272"/>
        <v>-</v>
      </c>
      <c r="CA263" s="47"/>
      <c r="CB263" s="6"/>
      <c r="CO263" s="53" t="str">
        <f t="shared" si="273"/>
        <v>1</v>
      </c>
      <c r="CP263" s="53" t="str">
        <f t="shared" si="274"/>
        <v>1</v>
      </c>
      <c r="CQ263" s="53" t="str">
        <f t="shared" si="275"/>
        <v>1</v>
      </c>
      <c r="CR263" s="53" t="str">
        <f t="shared" si="276"/>
        <v>0</v>
      </c>
      <c r="CS263" s="53" t="str">
        <f t="shared" si="277"/>
        <v>0</v>
      </c>
      <c r="CT263" s="53" t="str">
        <f t="shared" si="278"/>
        <v>0</v>
      </c>
      <c r="CU263" s="53" t="str">
        <f t="shared" si="279"/>
        <v>0</v>
      </c>
      <c r="CW263" s="167" t="str">
        <f t="shared" si="280"/>
        <v>1</v>
      </c>
      <c r="CX263" s="181" t="str">
        <f t="shared" si="281"/>
        <v>1</v>
      </c>
      <c r="CY263" s="181" t="str">
        <f t="shared" si="282"/>
        <v>1</v>
      </c>
      <c r="CZ263" s="181" t="str">
        <f t="shared" si="283"/>
        <v>0</v>
      </c>
      <c r="DA263" s="181" t="str">
        <f t="shared" si="284"/>
        <v>0</v>
      </c>
      <c r="DB263" s="181" t="str">
        <f t="shared" si="285"/>
        <v>0</v>
      </c>
      <c r="DC263" s="181" t="str">
        <f t="shared" si="286"/>
        <v>0</v>
      </c>
      <c r="DE263" s="175" t="str">
        <f t="shared" si="267"/>
        <v>0</v>
      </c>
      <c r="DF263" s="175" t="str">
        <f t="shared" si="268"/>
        <v>0</v>
      </c>
      <c r="DG263" s="175" t="str">
        <f t="shared" si="269"/>
        <v>0</v>
      </c>
      <c r="DH263" s="175" t="str">
        <f t="shared" si="270"/>
        <v>0</v>
      </c>
      <c r="DI263" s="175" t="str">
        <f t="shared" si="271"/>
        <v>0</v>
      </c>
      <c r="DK263">
        <f t="shared" si="287"/>
        <v>0</v>
      </c>
    </row>
    <row r="264" spans="1:115" x14ac:dyDescent="0.25">
      <c r="A264" s="65"/>
      <c r="B264" s="27"/>
      <c r="C264" s="29">
        <v>10</v>
      </c>
      <c r="D264" s="144"/>
      <c r="E264" s="283"/>
      <c r="F264" s="284"/>
      <c r="G264" s="139"/>
      <c r="H264" s="140"/>
      <c r="I264" s="140"/>
      <c r="J264" s="140"/>
      <c r="K264" s="140"/>
      <c r="L264" s="140"/>
      <c r="M264" s="209"/>
      <c r="N264" s="209"/>
      <c r="O264" s="209"/>
      <c r="P264" s="209"/>
      <c r="Q264" s="209"/>
      <c r="R264" s="141">
        <v>1</v>
      </c>
      <c r="S264" s="141"/>
      <c r="T264" s="141"/>
      <c r="U264" s="141"/>
      <c r="V264" s="141"/>
      <c r="W264" s="142">
        <f t="shared" si="252"/>
        <v>0</v>
      </c>
      <c r="X264" s="210">
        <f>IF(AX264&lt;Descrições!G22,"Não Alcançada",AV264)</f>
        <v>0</v>
      </c>
      <c r="Y264" s="143"/>
      <c r="Z264" s="143"/>
      <c r="AA264" s="28"/>
      <c r="AB264" s="65"/>
      <c r="AC264" s="27"/>
      <c r="AD264" s="5"/>
      <c r="AE264" s="43">
        <f t="shared" si="253"/>
        <v>0</v>
      </c>
      <c r="AF264" s="43"/>
      <c r="AG264" s="43">
        <f t="shared" si="254"/>
        <v>0</v>
      </c>
      <c r="AH264" s="43">
        <f t="shared" si="255"/>
        <v>0</v>
      </c>
      <c r="AI264" s="43">
        <f t="shared" si="256"/>
        <v>0</v>
      </c>
      <c r="AJ264" s="43">
        <f t="shared" si="257"/>
        <v>0</v>
      </c>
      <c r="AK264" s="43">
        <f t="shared" si="258"/>
        <v>0</v>
      </c>
      <c r="AL264" s="43">
        <f t="shared" si="259"/>
        <v>0</v>
      </c>
      <c r="AM264" s="57"/>
      <c r="AN264" s="43">
        <f t="shared" si="260"/>
        <v>0</v>
      </c>
      <c r="AO264" s="57"/>
      <c r="AP264" s="43">
        <f>IF(ISBLANK(Z264),0,VLOOKUP(Z264,Descrições!M1:N51,2,0))</f>
        <v>0</v>
      </c>
      <c r="AQ264" s="57"/>
      <c r="AR264" s="43">
        <f t="shared" si="261"/>
        <v>0</v>
      </c>
      <c r="AS264" s="57"/>
      <c r="AT264" s="43">
        <f t="shared" si="262"/>
        <v>0</v>
      </c>
      <c r="AU264" s="43"/>
      <c r="AV264" s="43">
        <f>MAX(M264:Q264)/R251</f>
        <v>0</v>
      </c>
      <c r="AW264" s="43"/>
      <c r="AX264" s="60">
        <f t="shared" si="263"/>
        <v>1</v>
      </c>
      <c r="AY264" s="57"/>
      <c r="AZ264" s="61">
        <f t="shared" si="264"/>
        <v>0</v>
      </c>
      <c r="BA264" s="57"/>
      <c r="BB264" s="61">
        <f t="shared" si="265"/>
        <v>0</v>
      </c>
      <c r="BC264" s="57"/>
      <c r="BD264" s="41">
        <f t="shared" si="266"/>
        <v>0</v>
      </c>
      <c r="BE264" s="57"/>
      <c r="BF264" s="57"/>
      <c r="BG264" s="57"/>
      <c r="BH264" s="57"/>
      <c r="BI264" s="57"/>
      <c r="BJ264" s="57"/>
      <c r="BK264" s="46"/>
      <c r="BL264" s="256" t="s">
        <v>143</v>
      </c>
      <c r="BM264" s="256"/>
      <c r="BN264" s="37">
        <f>E267</f>
        <v>0</v>
      </c>
      <c r="BO264" s="47"/>
      <c r="BP264" s="67"/>
      <c r="BQ264" s="71"/>
      <c r="BR264" s="78" t="s">
        <v>238</v>
      </c>
      <c r="BS264" s="213" t="str">
        <f>IF(ISBLANK(Planilha!D23),"-",Planilha!D23)</f>
        <v>Abdominal</v>
      </c>
      <c r="BT264" s="335" t="str">
        <f>IF(ISBLANK(Planilha!D63),"-",Planilha!D63)</f>
        <v>Bíceps</v>
      </c>
      <c r="BU264" s="336"/>
      <c r="BV264" s="213" t="str">
        <f>IF(ISBLANK(Planilha!D103),"-",Planilha!D103)</f>
        <v>Abdominal</v>
      </c>
      <c r="BW264" s="213" t="str">
        <f>IF(ISBLANK(Planilha!D143),"-",Planilha!D143)</f>
        <v>-</v>
      </c>
      <c r="BX264" s="213" t="str">
        <f>IF(ISBLANK(Planilha!D183),"-",Planilha!D183)</f>
        <v>-</v>
      </c>
      <c r="BY264" s="213" t="str">
        <f>IF(ISBLANK(Planilha!D223),"-",Planilha!D223)</f>
        <v>-</v>
      </c>
      <c r="BZ264" s="213" t="str">
        <f t="shared" si="272"/>
        <v>-</v>
      </c>
      <c r="CA264" s="47"/>
      <c r="CB264" s="6"/>
      <c r="CO264" s="53" t="str">
        <f t="shared" si="273"/>
        <v>1</v>
      </c>
      <c r="CP264" s="53" t="str">
        <f t="shared" si="274"/>
        <v>1</v>
      </c>
      <c r="CQ264" s="53" t="str">
        <f t="shared" si="275"/>
        <v>1</v>
      </c>
      <c r="CR264" s="53" t="str">
        <f t="shared" si="276"/>
        <v>0</v>
      </c>
      <c r="CS264" s="53" t="str">
        <f t="shared" si="277"/>
        <v>0</v>
      </c>
      <c r="CT264" s="53" t="str">
        <f t="shared" si="278"/>
        <v>0</v>
      </c>
      <c r="CU264" s="53" t="str">
        <f t="shared" si="279"/>
        <v>0</v>
      </c>
      <c r="CW264" s="167" t="str">
        <f t="shared" si="280"/>
        <v>1</v>
      </c>
      <c r="CX264" s="181" t="str">
        <f t="shared" si="281"/>
        <v>1</v>
      </c>
      <c r="CY264" s="181" t="str">
        <f t="shared" si="282"/>
        <v>1</v>
      </c>
      <c r="CZ264" s="181" t="str">
        <f t="shared" si="283"/>
        <v>0</v>
      </c>
      <c r="DA264" s="181" t="str">
        <f t="shared" si="284"/>
        <v>0</v>
      </c>
      <c r="DB264" s="181" t="str">
        <f t="shared" si="285"/>
        <v>0</v>
      </c>
      <c r="DC264" s="181" t="str">
        <f t="shared" si="286"/>
        <v>0</v>
      </c>
      <c r="DE264" s="175" t="str">
        <f t="shared" si="267"/>
        <v>0</v>
      </c>
      <c r="DF264" s="175" t="str">
        <f t="shared" si="268"/>
        <v>0</v>
      </c>
      <c r="DG264" s="175" t="str">
        <f t="shared" si="269"/>
        <v>0</v>
      </c>
      <c r="DH264" s="175" t="str">
        <f t="shared" si="270"/>
        <v>0</v>
      </c>
      <c r="DI264" s="175" t="str">
        <f t="shared" si="271"/>
        <v>0</v>
      </c>
      <c r="DK264">
        <f t="shared" si="287"/>
        <v>0</v>
      </c>
    </row>
    <row r="265" spans="1:115" x14ac:dyDescent="0.25">
      <c r="A265" s="65"/>
      <c r="B265" s="27"/>
      <c r="C265" s="29">
        <v>11</v>
      </c>
      <c r="D265" s="144"/>
      <c r="E265" s="283"/>
      <c r="F265" s="284"/>
      <c r="G265" s="139"/>
      <c r="H265" s="140"/>
      <c r="I265" s="140"/>
      <c r="J265" s="140"/>
      <c r="K265" s="140"/>
      <c r="L265" s="140"/>
      <c r="M265" s="209"/>
      <c r="N265" s="209"/>
      <c r="O265" s="209"/>
      <c r="P265" s="209"/>
      <c r="Q265" s="209"/>
      <c r="R265" s="141">
        <v>1</v>
      </c>
      <c r="S265" s="141"/>
      <c r="T265" s="141"/>
      <c r="U265" s="141"/>
      <c r="V265" s="141"/>
      <c r="W265" s="142">
        <f t="shared" si="252"/>
        <v>0</v>
      </c>
      <c r="X265" s="210">
        <f>IF(AX265&lt;Descrições!G22,"Não Alcançada",AV265)</f>
        <v>0</v>
      </c>
      <c r="Y265" s="143"/>
      <c r="Z265" s="143"/>
      <c r="AA265" s="28"/>
      <c r="AB265" s="65"/>
      <c r="AC265" s="27"/>
      <c r="AD265" s="5"/>
      <c r="AE265" s="43">
        <f t="shared" si="253"/>
        <v>0</v>
      </c>
      <c r="AF265" s="43"/>
      <c r="AG265" s="43">
        <f t="shared" si="254"/>
        <v>0</v>
      </c>
      <c r="AH265" s="43">
        <f t="shared" si="255"/>
        <v>0</v>
      </c>
      <c r="AI265" s="43">
        <f t="shared" si="256"/>
        <v>0</v>
      </c>
      <c r="AJ265" s="43">
        <f t="shared" si="257"/>
        <v>0</v>
      </c>
      <c r="AK265" s="43">
        <f t="shared" si="258"/>
        <v>0</v>
      </c>
      <c r="AL265" s="43">
        <f t="shared" si="259"/>
        <v>0</v>
      </c>
      <c r="AM265" s="57"/>
      <c r="AN265" s="43">
        <f t="shared" si="260"/>
        <v>0</v>
      </c>
      <c r="AO265" s="57"/>
      <c r="AP265" s="43">
        <f>IF(ISBLANK(Z265),0,VLOOKUP(Z265,Descrições!M1:N51,2,0))</f>
        <v>0</v>
      </c>
      <c r="AQ265" s="57"/>
      <c r="AR265" s="43">
        <f t="shared" si="261"/>
        <v>0</v>
      </c>
      <c r="AS265" s="57"/>
      <c r="AT265" s="43">
        <f t="shared" si="262"/>
        <v>0</v>
      </c>
      <c r="AU265" s="43"/>
      <c r="AV265" s="43">
        <f>MAX(M265:Q265)/R251</f>
        <v>0</v>
      </c>
      <c r="AW265" s="43"/>
      <c r="AX265" s="60">
        <f t="shared" si="263"/>
        <v>1</v>
      </c>
      <c r="AY265" s="57"/>
      <c r="AZ265" s="61">
        <f t="shared" si="264"/>
        <v>0</v>
      </c>
      <c r="BA265" s="57"/>
      <c r="BB265" s="61">
        <f t="shared" si="265"/>
        <v>0</v>
      </c>
      <c r="BC265" s="57"/>
      <c r="BD265" s="41">
        <f t="shared" si="266"/>
        <v>0</v>
      </c>
      <c r="BE265" s="57"/>
      <c r="BF265" s="57"/>
      <c r="BG265" s="57"/>
      <c r="BH265" s="57"/>
      <c r="BI265" s="57"/>
      <c r="BJ265" s="57"/>
      <c r="BK265" s="46"/>
      <c r="BL265" s="256" t="s">
        <v>144</v>
      </c>
      <c r="BM265" s="256"/>
      <c r="BN265" s="37">
        <f>E268</f>
        <v>0</v>
      </c>
      <c r="BO265" s="47"/>
      <c r="BP265" s="67"/>
      <c r="BQ265" s="71"/>
      <c r="BR265" s="78" t="s">
        <v>238</v>
      </c>
      <c r="BS265" s="213" t="str">
        <f>IF(ISBLANK(Planilha!D24),"-",Planilha!D24)</f>
        <v>Abdominal</v>
      </c>
      <c r="BT265" s="335" t="str">
        <f>IF(ISBLANK(Planilha!D64),"-",Planilha!D64)</f>
        <v>-</v>
      </c>
      <c r="BU265" s="336"/>
      <c r="BV265" s="213" t="str">
        <f>IF(ISBLANK(Planilha!D104),"-",Planilha!D104)</f>
        <v>-</v>
      </c>
      <c r="BW265" s="213" t="str">
        <f>IF(ISBLANK(Planilha!D144),"-",Planilha!D144)</f>
        <v>-</v>
      </c>
      <c r="BX265" s="213" t="str">
        <f>IF(ISBLANK(Planilha!D184),"-",Planilha!D184)</f>
        <v>-</v>
      </c>
      <c r="BY265" s="213" t="str">
        <f>IF(ISBLANK(Planilha!D224),"-",Planilha!D224)</f>
        <v>-</v>
      </c>
      <c r="BZ265" s="213" t="str">
        <f t="shared" si="272"/>
        <v>-</v>
      </c>
      <c r="CA265" s="47"/>
      <c r="CB265" s="6"/>
      <c r="CO265" s="53" t="str">
        <f t="shared" si="273"/>
        <v>1</v>
      </c>
      <c r="CP265" s="53" t="str">
        <f t="shared" si="274"/>
        <v>0</v>
      </c>
      <c r="CQ265" s="53" t="str">
        <f t="shared" si="275"/>
        <v>0</v>
      </c>
      <c r="CR265" s="53" t="str">
        <f t="shared" si="276"/>
        <v>0</v>
      </c>
      <c r="CS265" s="53" t="str">
        <f t="shared" si="277"/>
        <v>0</v>
      </c>
      <c r="CT265" s="53" t="str">
        <f t="shared" si="278"/>
        <v>0</v>
      </c>
      <c r="CU265" s="53" t="str">
        <f t="shared" si="279"/>
        <v>0</v>
      </c>
      <c r="CW265" s="167" t="str">
        <f t="shared" si="280"/>
        <v>1</v>
      </c>
      <c r="CX265" s="181" t="str">
        <f t="shared" si="281"/>
        <v>0</v>
      </c>
      <c r="CY265" s="181" t="str">
        <f t="shared" si="282"/>
        <v>0</v>
      </c>
      <c r="CZ265" s="181" t="str">
        <f t="shared" si="283"/>
        <v>0</v>
      </c>
      <c r="DA265" s="181" t="str">
        <f t="shared" si="284"/>
        <v>0</v>
      </c>
      <c r="DB265" s="181" t="str">
        <f t="shared" si="285"/>
        <v>0</v>
      </c>
      <c r="DC265" s="181" t="str">
        <f t="shared" si="286"/>
        <v>0</v>
      </c>
      <c r="DE265" s="175" t="str">
        <f t="shared" si="267"/>
        <v>0</v>
      </c>
      <c r="DF265" s="175" t="str">
        <f t="shared" si="268"/>
        <v>0</v>
      </c>
      <c r="DG265" s="175" t="str">
        <f t="shared" si="269"/>
        <v>0</v>
      </c>
      <c r="DH265" s="175" t="str">
        <f t="shared" si="270"/>
        <v>0</v>
      </c>
      <c r="DI265" s="175" t="str">
        <f t="shared" si="271"/>
        <v>0</v>
      </c>
      <c r="DK265">
        <f t="shared" si="287"/>
        <v>0</v>
      </c>
    </row>
    <row r="266" spans="1:115" x14ac:dyDescent="0.25">
      <c r="A266" s="65"/>
      <c r="B266" s="27"/>
      <c r="C266" s="29">
        <v>12</v>
      </c>
      <c r="D266" s="144"/>
      <c r="E266" s="283"/>
      <c r="F266" s="284"/>
      <c r="G266" s="139"/>
      <c r="H266" s="140"/>
      <c r="I266" s="140"/>
      <c r="J266" s="140"/>
      <c r="K266" s="140"/>
      <c r="L266" s="140"/>
      <c r="M266" s="209"/>
      <c r="N266" s="209"/>
      <c r="O266" s="209"/>
      <c r="P266" s="209"/>
      <c r="Q266" s="209"/>
      <c r="R266" s="141">
        <v>1</v>
      </c>
      <c r="S266" s="141"/>
      <c r="T266" s="141"/>
      <c r="U266" s="141"/>
      <c r="V266" s="141"/>
      <c r="W266" s="142">
        <f t="shared" si="252"/>
        <v>0</v>
      </c>
      <c r="X266" s="210">
        <f>IF(AX266&lt;Descrições!G22,"Não Alcançada",AV266)</f>
        <v>0</v>
      </c>
      <c r="Y266" s="143"/>
      <c r="Z266" s="143"/>
      <c r="AA266" s="28"/>
      <c r="AB266" s="65"/>
      <c r="AC266" s="27"/>
      <c r="AD266" s="5"/>
      <c r="AE266" s="43">
        <f t="shared" si="253"/>
        <v>0</v>
      </c>
      <c r="AF266" s="43"/>
      <c r="AG266" s="43">
        <f t="shared" si="254"/>
        <v>0</v>
      </c>
      <c r="AH266" s="43">
        <f t="shared" si="255"/>
        <v>0</v>
      </c>
      <c r="AI266" s="43">
        <f t="shared" si="256"/>
        <v>0</v>
      </c>
      <c r="AJ266" s="43">
        <f t="shared" si="257"/>
        <v>0</v>
      </c>
      <c r="AK266" s="43">
        <f t="shared" si="258"/>
        <v>0</v>
      </c>
      <c r="AL266" s="43">
        <f t="shared" si="259"/>
        <v>0</v>
      </c>
      <c r="AM266" s="57"/>
      <c r="AN266" s="43">
        <f t="shared" si="260"/>
        <v>0</v>
      </c>
      <c r="AO266" s="57"/>
      <c r="AP266" s="43">
        <f>IF(ISBLANK(Z266),0,VLOOKUP(Z266,Descrições!M1:N51,2,0))</f>
        <v>0</v>
      </c>
      <c r="AQ266" s="57"/>
      <c r="AR266" s="43">
        <f t="shared" si="261"/>
        <v>0</v>
      </c>
      <c r="AS266" s="57"/>
      <c r="AT266" s="43">
        <f t="shared" si="262"/>
        <v>0</v>
      </c>
      <c r="AU266" s="43"/>
      <c r="AV266" s="43">
        <f>MAX(M266:Q266)/R251</f>
        <v>0</v>
      </c>
      <c r="AW266" s="43"/>
      <c r="AX266" s="60">
        <f t="shared" si="263"/>
        <v>1</v>
      </c>
      <c r="AY266" s="57"/>
      <c r="AZ266" s="61">
        <f t="shared" si="264"/>
        <v>0</v>
      </c>
      <c r="BA266" s="57"/>
      <c r="BB266" s="61">
        <f t="shared" si="265"/>
        <v>0</v>
      </c>
      <c r="BC266" s="57"/>
      <c r="BD266" s="41">
        <f t="shared" si="266"/>
        <v>0</v>
      </c>
      <c r="BE266" s="57"/>
      <c r="BF266" s="57"/>
      <c r="BG266" s="57"/>
      <c r="BH266" s="57"/>
      <c r="BI266" s="57"/>
      <c r="BJ266" s="57"/>
      <c r="BK266" s="46"/>
      <c r="BL266" s="256" t="s">
        <v>145</v>
      </c>
      <c r="BM266" s="256"/>
      <c r="BN266" s="37">
        <f>E269</f>
        <v>0</v>
      </c>
      <c r="BO266" s="47"/>
      <c r="BP266" s="67"/>
      <c r="BQ266" s="71"/>
      <c r="BR266" s="78" t="s">
        <v>238</v>
      </c>
      <c r="BS266" s="213" t="str">
        <f>IF(ISBLANK(Planilha!D25),"-",Planilha!D25)</f>
        <v>-</v>
      </c>
      <c r="BT266" s="335" t="str">
        <f>IF(ISBLANK(Planilha!D65),"-",Planilha!D65)</f>
        <v>-</v>
      </c>
      <c r="BU266" s="336"/>
      <c r="BV266" s="213" t="str">
        <f>IF(ISBLANK(Planilha!D105),"-",Planilha!D105)</f>
        <v>-</v>
      </c>
      <c r="BW266" s="213" t="str">
        <f>IF(ISBLANK(Planilha!D145),"-",Planilha!D145)</f>
        <v>-</v>
      </c>
      <c r="BX266" s="213" t="str">
        <f>IF(ISBLANK(Planilha!D185),"-",Planilha!D185)</f>
        <v>-</v>
      </c>
      <c r="BY266" s="213" t="str">
        <f>IF(ISBLANK(Planilha!D225),"-",Planilha!D225)</f>
        <v>-</v>
      </c>
      <c r="BZ266" s="213" t="str">
        <f t="shared" si="272"/>
        <v>-</v>
      </c>
      <c r="CA266" s="47"/>
      <c r="CB266" s="6"/>
      <c r="CO266" s="53" t="str">
        <f t="shared" si="273"/>
        <v>0</v>
      </c>
      <c r="CP266" s="53" t="str">
        <f t="shared" si="274"/>
        <v>0</v>
      </c>
      <c r="CQ266" s="53" t="str">
        <f t="shared" si="275"/>
        <v>0</v>
      </c>
      <c r="CR266" s="53" t="str">
        <f t="shared" si="276"/>
        <v>0</v>
      </c>
      <c r="CS266" s="53" t="str">
        <f t="shared" si="277"/>
        <v>0</v>
      </c>
      <c r="CT266" s="53" t="str">
        <f t="shared" si="278"/>
        <v>0</v>
      </c>
      <c r="CU266" s="53" t="str">
        <f t="shared" si="279"/>
        <v>0</v>
      </c>
      <c r="CW266" s="167" t="str">
        <f t="shared" si="280"/>
        <v>0</v>
      </c>
      <c r="CX266" s="181" t="str">
        <f t="shared" si="281"/>
        <v>0</v>
      </c>
      <c r="CY266" s="181" t="str">
        <f t="shared" si="282"/>
        <v>0</v>
      </c>
      <c r="CZ266" s="181" t="str">
        <f t="shared" si="283"/>
        <v>0</v>
      </c>
      <c r="DA266" s="181" t="str">
        <f t="shared" si="284"/>
        <v>0</v>
      </c>
      <c r="DB266" s="181" t="str">
        <f t="shared" si="285"/>
        <v>0</v>
      </c>
      <c r="DC266" s="181" t="str">
        <f t="shared" si="286"/>
        <v>0</v>
      </c>
      <c r="DE266" s="175" t="str">
        <f t="shared" si="267"/>
        <v>0</v>
      </c>
      <c r="DF266" s="175" t="str">
        <f t="shared" si="268"/>
        <v>0</v>
      </c>
      <c r="DG266" s="175" t="str">
        <f t="shared" si="269"/>
        <v>0</v>
      </c>
      <c r="DH266" s="175" t="str">
        <f t="shared" si="270"/>
        <v>0</v>
      </c>
      <c r="DI266" s="175" t="str">
        <f t="shared" si="271"/>
        <v>0</v>
      </c>
      <c r="DK266">
        <f t="shared" si="287"/>
        <v>0</v>
      </c>
    </row>
    <row r="267" spans="1:115" x14ac:dyDescent="0.25">
      <c r="A267" s="65"/>
      <c r="B267" s="27"/>
      <c r="C267" s="29" t="s">
        <v>108</v>
      </c>
      <c r="D267" s="144"/>
      <c r="E267" s="285"/>
      <c r="F267" s="286"/>
      <c r="G267" s="287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  <c r="X267" s="295"/>
      <c r="Y267" s="295"/>
      <c r="Z267" s="288"/>
      <c r="AA267" s="28"/>
      <c r="AB267" s="65"/>
      <c r="AC267" s="27"/>
      <c r="AD267" s="5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43">
        <f>SUM(AT255+AT256+AT257+AT258+AT259+AT260+AT261+AT262+AT263+AT264+AT265+AT266)</f>
        <v>0</v>
      </c>
      <c r="AU267" s="57"/>
      <c r="AV267" s="57"/>
      <c r="AW267" s="57"/>
      <c r="AX267" s="57"/>
      <c r="AY267" s="57"/>
      <c r="AZ267" s="57"/>
      <c r="BA267" s="57"/>
      <c r="BB267" s="57"/>
      <c r="BC267" s="57"/>
      <c r="BD267" s="42">
        <f>SUM(BD255:BD266)/60</f>
        <v>0</v>
      </c>
      <c r="BE267" s="57"/>
      <c r="BF267" s="57"/>
      <c r="BG267" s="57"/>
      <c r="BH267" s="57"/>
      <c r="BI267" s="57"/>
      <c r="BJ267" s="57"/>
      <c r="BK267" s="46"/>
      <c r="BL267" s="274" t="s">
        <v>152</v>
      </c>
      <c r="BM267" s="274"/>
      <c r="BN267" s="54">
        <f>BJ256/60</f>
        <v>0</v>
      </c>
      <c r="BO267" s="47"/>
      <c r="BP267" s="67"/>
      <c r="BQ267" s="71"/>
      <c r="BR267" s="78" t="s">
        <v>238</v>
      </c>
      <c r="BS267" s="213" t="str">
        <f>IF(ISBLANK(Planilha!D26),"-",Planilha!D26)</f>
        <v>-</v>
      </c>
      <c r="BT267" s="335" t="str">
        <f>IF(ISBLANK(Planilha!D66),"-",Planilha!D66)</f>
        <v>-</v>
      </c>
      <c r="BU267" s="336"/>
      <c r="BV267" s="213" t="str">
        <f>IF(ISBLANK(Planilha!D106),"-",Planilha!D106)</f>
        <v>-</v>
      </c>
      <c r="BW267" s="213" t="str">
        <f>IF(ISBLANK(Planilha!D146),"-",Planilha!D146)</f>
        <v>-</v>
      </c>
      <c r="BX267" s="213" t="str">
        <f>IF(ISBLANK(Planilha!D186),"-",Planilha!D186)</f>
        <v>-</v>
      </c>
      <c r="BY267" s="213" t="str">
        <f>IF(ISBLANK(Planilha!D226),"-",Planilha!D226)</f>
        <v>-</v>
      </c>
      <c r="BZ267" s="213" t="str">
        <f t="shared" si="272"/>
        <v>-</v>
      </c>
      <c r="CA267" s="47"/>
      <c r="CB267" s="6"/>
      <c r="CO267" s="53" t="str">
        <f t="shared" si="273"/>
        <v>0</v>
      </c>
      <c r="CP267" s="53" t="str">
        <f t="shared" si="274"/>
        <v>0</v>
      </c>
      <c r="CQ267" s="53" t="str">
        <f t="shared" si="275"/>
        <v>0</v>
      </c>
      <c r="CR267" s="53" t="str">
        <f t="shared" si="276"/>
        <v>0</v>
      </c>
      <c r="CS267" s="53" t="str">
        <f t="shared" si="277"/>
        <v>0</v>
      </c>
      <c r="CT267" s="53" t="str">
        <f t="shared" si="278"/>
        <v>0</v>
      </c>
      <c r="CU267" s="53" t="str">
        <f t="shared" si="279"/>
        <v>0</v>
      </c>
      <c r="CW267" s="167" t="str">
        <f t="shared" si="280"/>
        <v>0</v>
      </c>
      <c r="CX267" s="181" t="str">
        <f t="shared" si="281"/>
        <v>0</v>
      </c>
      <c r="CY267" s="181" t="str">
        <f t="shared" si="282"/>
        <v>0</v>
      </c>
      <c r="CZ267" s="181" t="str">
        <f t="shared" si="283"/>
        <v>0</v>
      </c>
      <c r="DA267" s="181" t="str">
        <f t="shared" si="284"/>
        <v>0</v>
      </c>
      <c r="DB267" s="181" t="str">
        <f t="shared" si="285"/>
        <v>0</v>
      </c>
      <c r="DC267" s="181" t="str">
        <f t="shared" si="286"/>
        <v>0</v>
      </c>
      <c r="DE267" s="175"/>
      <c r="DF267" s="175"/>
      <c r="DG267" s="175"/>
      <c r="DH267" s="175"/>
      <c r="DI267" s="175"/>
    </row>
    <row r="268" spans="1:115" x14ac:dyDescent="0.25">
      <c r="A268" s="65"/>
      <c r="B268" s="27"/>
      <c r="C268" s="29" t="s">
        <v>101</v>
      </c>
      <c r="D268" s="144"/>
      <c r="E268" s="287"/>
      <c r="F268" s="288"/>
      <c r="G268" s="279"/>
      <c r="H268" s="279"/>
      <c r="I268" s="279"/>
      <c r="J268" s="279"/>
      <c r="K268" s="279"/>
      <c r="L268" s="279"/>
      <c r="M268" s="279"/>
      <c r="N268" s="279"/>
      <c r="O268" s="279"/>
      <c r="P268" s="279"/>
      <c r="Q268" s="279"/>
      <c r="R268" s="279"/>
      <c r="S268" s="279"/>
      <c r="T268" s="279"/>
      <c r="U268" s="279"/>
      <c r="V268" s="279"/>
      <c r="W268" s="279"/>
      <c r="X268" s="279"/>
      <c r="Y268" s="279"/>
      <c r="Z268" s="279"/>
      <c r="AA268" s="28"/>
      <c r="AB268" s="65"/>
      <c r="AC268" s="27"/>
      <c r="AD268" s="5"/>
      <c r="AE268" s="57"/>
      <c r="AF268" s="57"/>
      <c r="AG268" s="57"/>
      <c r="AH268" s="57"/>
      <c r="AI268" s="57"/>
      <c r="AJ268" s="57"/>
      <c r="AK268" s="57"/>
      <c r="AL268" s="57"/>
      <c r="AM268" s="57"/>
      <c r="AN268" s="43">
        <f t="shared" ref="AN268:AN279" si="288">H255+I255+J255+K255+L255</f>
        <v>0</v>
      </c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  <c r="BH268" s="57"/>
      <c r="BI268" s="57"/>
      <c r="BJ268" s="57"/>
      <c r="BK268" s="46"/>
      <c r="BL268" s="274" t="s">
        <v>151</v>
      </c>
      <c r="BM268" s="274"/>
      <c r="BN268" s="81">
        <f>CF248</f>
        <v>0</v>
      </c>
      <c r="BO268" s="47"/>
      <c r="BP268" s="67"/>
      <c r="BQ268" s="71"/>
      <c r="BR268" s="78" t="s">
        <v>479</v>
      </c>
      <c r="BS268" s="214" t="str">
        <f>IF(CO28=BM7,CO28,"Não Exato")</f>
        <v>Não Exato</v>
      </c>
      <c r="BT268" s="281" t="str">
        <f>IF(CP28=BM47,CP28,"Não Exato")</f>
        <v>Não Exato</v>
      </c>
      <c r="BU268" s="282"/>
      <c r="BV268" s="214">
        <f>IF(CQ28=BM87,CQ28,"Não Exato")</f>
        <v>9</v>
      </c>
      <c r="BW268" s="214" t="str">
        <f>IF(CR28=BM127,CR28,"Não Exato")</f>
        <v>Não Exato</v>
      </c>
      <c r="BX268" s="214" t="str">
        <f>IF(CS28=BM167,CS28,"Não Exato")</f>
        <v>Não Exato</v>
      </c>
      <c r="BY268" s="214" t="str">
        <f>IF(CT28=BM207,CT28,"Não Exato")</f>
        <v>Não Exato</v>
      </c>
      <c r="BZ268" s="214" t="str">
        <f>IF(CU28=BM247,CU28,"Não Exato")</f>
        <v>Não Exato</v>
      </c>
      <c r="CA268" s="47"/>
      <c r="CB268" s="6"/>
      <c r="CO268" s="52">
        <f t="shared" ref="CO268:CU268" si="289">SUM(CO256+CO257+CO258+CO259+CO260+CO261+CO262+CO263+CO264+CO265+CO266+CO267)</f>
        <v>10</v>
      </c>
      <c r="CP268" s="52">
        <f t="shared" si="289"/>
        <v>9</v>
      </c>
      <c r="CQ268" s="52">
        <f t="shared" si="289"/>
        <v>9</v>
      </c>
      <c r="CR268" s="52">
        <f t="shared" si="289"/>
        <v>6</v>
      </c>
      <c r="CS268" s="52">
        <f t="shared" si="289"/>
        <v>0</v>
      </c>
      <c r="CT268" s="52">
        <f t="shared" si="289"/>
        <v>0</v>
      </c>
      <c r="CU268" s="52">
        <f t="shared" si="289"/>
        <v>0</v>
      </c>
      <c r="DC268" s="181" t="str">
        <f t="shared" si="286"/>
        <v>1</v>
      </c>
    </row>
    <row r="269" spans="1:115" x14ac:dyDescent="0.25">
      <c r="A269" s="65"/>
      <c r="B269" s="27"/>
      <c r="C269" s="29" t="s">
        <v>31</v>
      </c>
      <c r="D269" s="144"/>
      <c r="E269" s="287"/>
      <c r="F269" s="288"/>
      <c r="G269" s="279"/>
      <c r="H269" s="279"/>
      <c r="I269" s="279"/>
      <c r="J269" s="279"/>
      <c r="K269" s="279"/>
      <c r="L269" s="279"/>
      <c r="M269" s="279"/>
      <c r="N269" s="279"/>
      <c r="O269" s="279"/>
      <c r="P269" s="279"/>
      <c r="Q269" s="279"/>
      <c r="R269" s="279"/>
      <c r="S269" s="279"/>
      <c r="T269" s="279"/>
      <c r="U269" s="279"/>
      <c r="V269" s="279"/>
      <c r="W269" s="279"/>
      <c r="X269" s="279"/>
      <c r="Y269" s="279"/>
      <c r="Z269" s="279"/>
      <c r="AA269" s="28"/>
      <c r="AB269" s="65"/>
      <c r="AC269" s="27"/>
      <c r="AD269" s="69"/>
      <c r="AE269" s="64"/>
      <c r="AF269" s="64"/>
      <c r="AG269" s="57"/>
      <c r="AH269" s="57"/>
      <c r="AI269" s="57"/>
      <c r="AJ269" s="57"/>
      <c r="AK269" s="57"/>
      <c r="AL269" s="57"/>
      <c r="AM269" s="57"/>
      <c r="AN269" s="43">
        <f t="shared" si="288"/>
        <v>0</v>
      </c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6"/>
      <c r="BL269" s="67"/>
      <c r="BM269" s="67"/>
      <c r="BN269" s="67"/>
      <c r="BO269" s="67"/>
      <c r="BP269" s="44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47"/>
      <c r="CB269" s="6"/>
    </row>
    <row r="270" spans="1:115" x14ac:dyDescent="0.25">
      <c r="A270" s="65"/>
      <c r="B270" s="27"/>
      <c r="C270" s="277" t="s">
        <v>102</v>
      </c>
      <c r="D270" s="277"/>
      <c r="E270" s="333" t="str">
        <f>IF(Planilha!E30=0," ",Planilha!E30)</f>
        <v xml:space="preserve"> </v>
      </c>
      <c r="F270" s="334"/>
      <c r="G270" s="272" t="s">
        <v>35</v>
      </c>
      <c r="H270" s="272"/>
      <c r="I270" s="272"/>
      <c r="J270" s="289"/>
      <c r="K270" s="289"/>
      <c r="L270" s="289"/>
      <c r="M270" s="289"/>
      <c r="N270" s="289"/>
      <c r="O270" s="289"/>
      <c r="P270" s="289"/>
      <c r="Q270" s="278" t="s">
        <v>378</v>
      </c>
      <c r="R270" s="278"/>
      <c r="S270" s="278"/>
      <c r="T270" s="278"/>
      <c r="U270" s="278"/>
      <c r="V270" s="278"/>
      <c r="W270" s="188" t="s">
        <v>584</v>
      </c>
      <c r="X270" s="277" t="s">
        <v>264</v>
      </c>
      <c r="Y270" s="277"/>
      <c r="Z270" s="88">
        <f>SUM(W255:W266)</f>
        <v>0</v>
      </c>
      <c r="AA270" s="28"/>
      <c r="AB270" s="65"/>
      <c r="AC270" s="27"/>
      <c r="AD270" s="5"/>
      <c r="AE270" s="57"/>
      <c r="AF270" s="57"/>
      <c r="AG270" s="57"/>
      <c r="AH270" s="57"/>
      <c r="AI270" s="57"/>
      <c r="AJ270" s="57"/>
      <c r="AK270" s="57"/>
      <c r="AL270" s="57"/>
      <c r="AM270" s="57"/>
      <c r="AN270" s="43">
        <f t="shared" si="288"/>
        <v>0</v>
      </c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6"/>
      <c r="BL270" s="268" t="s">
        <v>102</v>
      </c>
      <c r="BM270" s="268"/>
      <c r="BN270" s="269" t="str">
        <f>IF(E270=0,"-",E270)</f>
        <v xml:space="preserve"> </v>
      </c>
      <c r="BO270" s="269"/>
      <c r="BP270" s="269"/>
      <c r="BQ270" s="269"/>
      <c r="BR270" s="76" t="s">
        <v>8</v>
      </c>
      <c r="BS270" s="270" t="str">
        <f>E253</f>
        <v>2015-01/01/G</v>
      </c>
      <c r="BT270" s="271"/>
      <c r="BU270" s="123">
        <f>F253</f>
        <v>2</v>
      </c>
      <c r="BV270" s="272" t="s">
        <v>242</v>
      </c>
      <c r="BW270" s="273"/>
      <c r="BX270" s="265"/>
      <c r="BY270" s="265"/>
      <c r="BZ270" s="80"/>
      <c r="CA270" s="47"/>
      <c r="CB270" s="6"/>
    </row>
    <row r="271" spans="1:115" x14ac:dyDescent="0.25">
      <c r="A271" s="65"/>
      <c r="B271" s="27"/>
      <c r="C271" s="277" t="s">
        <v>34</v>
      </c>
      <c r="D271" s="277"/>
      <c r="E271" s="333" t="str">
        <f>IF(Planilha!E31=0," ",Planilha!E31)</f>
        <v xml:space="preserve"> </v>
      </c>
      <c r="F271" s="334"/>
      <c r="G271" s="272"/>
      <c r="H271" s="272"/>
      <c r="I271" s="272"/>
      <c r="J271" s="289"/>
      <c r="K271" s="289"/>
      <c r="L271" s="289"/>
      <c r="M271" s="289"/>
      <c r="N271" s="289"/>
      <c r="O271" s="289"/>
      <c r="P271" s="289"/>
      <c r="Q271" s="278" t="s">
        <v>379</v>
      </c>
      <c r="R271" s="278"/>
      <c r="S271" s="278"/>
      <c r="T271" s="278"/>
      <c r="U271" s="278"/>
      <c r="V271" s="278"/>
      <c r="W271" s="188"/>
      <c r="X271" s="277" t="s">
        <v>265</v>
      </c>
      <c r="Y271" s="277"/>
      <c r="Z271" s="88">
        <f>BH255/60</f>
        <v>0</v>
      </c>
      <c r="AA271" s="28"/>
      <c r="AB271" s="65"/>
      <c r="AC271" s="27"/>
      <c r="AD271" s="5"/>
      <c r="AE271" s="57"/>
      <c r="AF271" s="57"/>
      <c r="AG271" s="57"/>
      <c r="AH271" s="57"/>
      <c r="AI271" s="57"/>
      <c r="AJ271" s="57"/>
      <c r="AK271" s="57"/>
      <c r="AL271" s="57"/>
      <c r="AM271" s="57"/>
      <c r="AN271" s="43">
        <f t="shared" si="288"/>
        <v>0</v>
      </c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268" t="s">
        <v>240</v>
      </c>
      <c r="BM271" s="268"/>
      <c r="BN271" s="269" t="str">
        <f>IF(E271=0,"-",E271)</f>
        <v xml:space="preserve"> </v>
      </c>
      <c r="BO271" s="269"/>
      <c r="BP271" s="269"/>
      <c r="BQ271" s="269"/>
      <c r="BR271" s="76" t="s">
        <v>241</v>
      </c>
      <c r="BS271" s="292" t="str">
        <f>IF(Z253=0,"-",Z253)</f>
        <v>20/08/07 - 20/09/07</v>
      </c>
      <c r="BT271" s="293"/>
      <c r="BU271" s="294"/>
      <c r="BV271" s="273"/>
      <c r="BW271" s="273"/>
      <c r="BX271" s="265"/>
      <c r="BY271" s="265"/>
      <c r="BZ271" s="80"/>
      <c r="CA271" s="6"/>
      <c r="CB271" s="6"/>
    </row>
    <row r="272" spans="1:115" x14ac:dyDescent="0.25">
      <c r="A272" s="65"/>
      <c r="B272" s="331" t="s">
        <v>585</v>
      </c>
      <c r="C272" s="332"/>
      <c r="D272" s="332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98" t="s">
        <v>333</v>
      </c>
      <c r="AA272" s="215" t="s">
        <v>586</v>
      </c>
      <c r="AB272" s="65"/>
      <c r="AC272" s="27"/>
      <c r="AD272" s="145" t="s">
        <v>585</v>
      </c>
      <c r="AE272" s="146"/>
      <c r="AF272" s="146"/>
      <c r="AG272" s="147"/>
      <c r="AH272" s="147"/>
      <c r="AI272" s="147"/>
      <c r="AJ272" s="147"/>
      <c r="AK272" s="147"/>
      <c r="AL272" s="147"/>
      <c r="AM272" s="147"/>
      <c r="AN272" s="148">
        <f t="shared" si="288"/>
        <v>0</v>
      </c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147"/>
      <c r="BC272" s="147"/>
      <c r="BD272" s="147"/>
      <c r="BE272" s="147"/>
      <c r="BF272" s="147"/>
      <c r="BG272" s="147"/>
      <c r="BH272" s="147"/>
      <c r="BI272" s="147"/>
      <c r="BJ272" s="147"/>
      <c r="BK272" s="147"/>
      <c r="BL272" s="149"/>
      <c r="BM272" s="149"/>
      <c r="BN272" s="149"/>
      <c r="BO272" s="149"/>
      <c r="BP272" s="149"/>
      <c r="BQ272" s="149"/>
      <c r="BR272" s="149"/>
      <c r="BS272" s="149"/>
      <c r="BT272" s="149"/>
      <c r="BU272" s="149"/>
      <c r="BV272" s="149"/>
      <c r="BW272" s="149"/>
      <c r="BX272" s="149"/>
      <c r="BY272" s="149"/>
      <c r="BZ272" s="99" t="s">
        <v>333</v>
      </c>
      <c r="CA272" s="216" t="s">
        <v>587</v>
      </c>
      <c r="CB272" s="6"/>
    </row>
    <row r="273" spans="1:80" x14ac:dyDescent="0.25">
      <c r="A273" s="31"/>
      <c r="B273" s="31"/>
      <c r="C273" s="30"/>
      <c r="D273" s="30"/>
      <c r="E273" s="30"/>
      <c r="F273" s="30"/>
      <c r="G273" s="30"/>
      <c r="H273" s="30"/>
      <c r="I273" s="30"/>
      <c r="J273" s="30"/>
      <c r="K273" s="170"/>
      <c r="L273" s="30"/>
      <c r="M273" s="30"/>
      <c r="N273" s="30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2"/>
      <c r="AC273" s="73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74">
        <f t="shared" si="288"/>
        <v>0</v>
      </c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8"/>
      <c r="CB273" s="9"/>
    </row>
    <row r="274" spans="1:80" hidden="1" x14ac:dyDescent="0.25">
      <c r="A274" s="17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43">
        <f t="shared" si="288"/>
        <v>0</v>
      </c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20"/>
      <c r="BL274" s="20"/>
      <c r="BM274" s="20"/>
      <c r="BN274" s="20"/>
      <c r="BO274" s="20"/>
      <c r="BP274" s="20"/>
    </row>
    <row r="275" spans="1:80" hidden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43">
        <f t="shared" si="288"/>
        <v>0</v>
      </c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  <c r="BI275" s="57"/>
      <c r="BJ275" s="57"/>
    </row>
    <row r="276" spans="1:80" hidden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43">
        <f t="shared" si="288"/>
        <v>0</v>
      </c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  <c r="BE276" s="57"/>
      <c r="BF276" s="57"/>
      <c r="BG276" s="57"/>
      <c r="BH276" s="57"/>
      <c r="BI276" s="57"/>
      <c r="BJ276" s="57"/>
    </row>
    <row r="277" spans="1:80" hidden="1" x14ac:dyDescent="0.25">
      <c r="E277" s="115"/>
      <c r="F277" s="115"/>
      <c r="Y277" s="18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43">
        <f t="shared" si="288"/>
        <v>0</v>
      </c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</row>
    <row r="278" spans="1:80" hidden="1" x14ac:dyDescent="0.25"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43">
        <f t="shared" si="288"/>
        <v>0</v>
      </c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  <c r="BH278" s="57"/>
      <c r="BI278" s="57"/>
      <c r="BJ278" s="57"/>
    </row>
    <row r="279" spans="1:80" hidden="1" x14ac:dyDescent="0.25"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43">
        <f t="shared" si="288"/>
        <v>0</v>
      </c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  <c r="BI279" s="57"/>
      <c r="BJ279" s="57"/>
    </row>
    <row r="280" spans="1:80" hidden="1" x14ac:dyDescent="0.25">
      <c r="AG280" s="21"/>
    </row>
  </sheetData>
  <sheetProtection password="CE24" sheet="1" objects="1" scenarios="1"/>
  <mergeCells count="756">
    <mergeCell ref="BN271:BQ271"/>
    <mergeCell ref="BS271:BU271"/>
    <mergeCell ref="B272:D272"/>
    <mergeCell ref="BL270:BM270"/>
    <mergeCell ref="BN270:BQ270"/>
    <mergeCell ref="BS270:BT270"/>
    <mergeCell ref="BV270:BW271"/>
    <mergeCell ref="BX270:BY271"/>
    <mergeCell ref="C271:D271"/>
    <mergeCell ref="E271:F271"/>
    <mergeCell ref="Q271:V271"/>
    <mergeCell ref="X271:Y271"/>
    <mergeCell ref="BL271:BM271"/>
    <mergeCell ref="C270:D270"/>
    <mergeCell ref="E270:F270"/>
    <mergeCell ref="G270:I271"/>
    <mergeCell ref="J270:P271"/>
    <mergeCell ref="Q270:V270"/>
    <mergeCell ref="X270:Y270"/>
    <mergeCell ref="E268:F268"/>
    <mergeCell ref="G268:Z268"/>
    <mergeCell ref="BL268:BM268"/>
    <mergeCell ref="BT268:BU268"/>
    <mergeCell ref="E269:F269"/>
    <mergeCell ref="G269:Z269"/>
    <mergeCell ref="E266:F266"/>
    <mergeCell ref="BL266:BM266"/>
    <mergeCell ref="BT266:BU266"/>
    <mergeCell ref="E267:F267"/>
    <mergeCell ref="G267:Z267"/>
    <mergeCell ref="BL267:BM267"/>
    <mergeCell ref="BT267:BU267"/>
    <mergeCell ref="E263:F263"/>
    <mergeCell ref="BT263:BU263"/>
    <mergeCell ref="E264:F264"/>
    <mergeCell ref="BL264:BM264"/>
    <mergeCell ref="BT264:BU264"/>
    <mergeCell ref="E265:F265"/>
    <mergeCell ref="BL265:BM265"/>
    <mergeCell ref="BT265:BU265"/>
    <mergeCell ref="E261:F261"/>
    <mergeCell ref="BL261:BM261"/>
    <mergeCell ref="BT261:BU261"/>
    <mergeCell ref="E262:F262"/>
    <mergeCell ref="BL262:BM262"/>
    <mergeCell ref="BT262:BU262"/>
    <mergeCell ref="E259:F259"/>
    <mergeCell ref="BL259:BM259"/>
    <mergeCell ref="BT259:BU259"/>
    <mergeCell ref="E260:F260"/>
    <mergeCell ref="BL260:BM260"/>
    <mergeCell ref="BT260:BU260"/>
    <mergeCell ref="E257:F257"/>
    <mergeCell ref="BL257:BM257"/>
    <mergeCell ref="BT257:BU257"/>
    <mergeCell ref="E258:F258"/>
    <mergeCell ref="BL258:BM258"/>
    <mergeCell ref="BT258:BU258"/>
    <mergeCell ref="E255:F255"/>
    <mergeCell ref="BL255:BM255"/>
    <mergeCell ref="BT255:BU255"/>
    <mergeCell ref="E256:F256"/>
    <mergeCell ref="BL256:BM256"/>
    <mergeCell ref="BT256:BU256"/>
    <mergeCell ref="BT253:BU253"/>
    <mergeCell ref="E254:F254"/>
    <mergeCell ref="H254:L254"/>
    <mergeCell ref="M254:Q254"/>
    <mergeCell ref="R254:V254"/>
    <mergeCell ref="AG254:AK254"/>
    <mergeCell ref="BL254:BM254"/>
    <mergeCell ref="BT254:BU254"/>
    <mergeCell ref="C253:D253"/>
    <mergeCell ref="H253:L253"/>
    <mergeCell ref="M253:Q253"/>
    <mergeCell ref="R253:S253"/>
    <mergeCell ref="T253:V253"/>
    <mergeCell ref="BL253:BM253"/>
    <mergeCell ref="C252:D252"/>
    <mergeCell ref="H252:L252"/>
    <mergeCell ref="M252:Q252"/>
    <mergeCell ref="R252:V252"/>
    <mergeCell ref="BL252:BM252"/>
    <mergeCell ref="BT252:BU252"/>
    <mergeCell ref="BS250:BZ250"/>
    <mergeCell ref="C251:D251"/>
    <mergeCell ref="E251:F251"/>
    <mergeCell ref="H251:L251"/>
    <mergeCell ref="M251:Q251"/>
    <mergeCell ref="R251:V251"/>
    <mergeCell ref="BL251:BM251"/>
    <mergeCell ref="BT251:BU251"/>
    <mergeCell ref="C250:D250"/>
    <mergeCell ref="E250:F250"/>
    <mergeCell ref="H250:L250"/>
    <mergeCell ref="M250:Q250"/>
    <mergeCell ref="R250:V250"/>
    <mergeCell ref="BL250:BM250"/>
    <mergeCell ref="C243:Z246"/>
    <mergeCell ref="BL243:BM243"/>
    <mergeCell ref="CE243:CF243"/>
    <mergeCell ref="BL244:BM244"/>
    <mergeCell ref="BL246:BM246"/>
    <mergeCell ref="C247:Z249"/>
    <mergeCell ref="CE247:CF247"/>
    <mergeCell ref="BL248:BM248"/>
    <mergeCell ref="BL249:BM249"/>
    <mergeCell ref="BR249:BZ249"/>
    <mergeCell ref="BN231:BQ231"/>
    <mergeCell ref="BS231:BU231"/>
    <mergeCell ref="B232:D232"/>
    <mergeCell ref="BL230:BM230"/>
    <mergeCell ref="BN230:BQ230"/>
    <mergeCell ref="BS230:BT230"/>
    <mergeCell ref="BV230:BW231"/>
    <mergeCell ref="BX230:BY231"/>
    <mergeCell ref="C231:D231"/>
    <mergeCell ref="E231:F231"/>
    <mergeCell ref="Q231:V231"/>
    <mergeCell ref="X231:Y231"/>
    <mergeCell ref="BL231:BM231"/>
    <mergeCell ref="C230:D230"/>
    <mergeCell ref="E230:F230"/>
    <mergeCell ref="G230:I231"/>
    <mergeCell ref="J230:P231"/>
    <mergeCell ref="Q230:V230"/>
    <mergeCell ref="X230:Y230"/>
    <mergeCell ref="E228:F228"/>
    <mergeCell ref="G228:Z228"/>
    <mergeCell ref="BL228:BM228"/>
    <mergeCell ref="BT228:BU228"/>
    <mergeCell ref="E229:F229"/>
    <mergeCell ref="G229:Z229"/>
    <mergeCell ref="E226:F226"/>
    <mergeCell ref="BL226:BM226"/>
    <mergeCell ref="BT226:BU226"/>
    <mergeCell ref="E227:F227"/>
    <mergeCell ref="G227:Z227"/>
    <mergeCell ref="BL227:BM227"/>
    <mergeCell ref="BT227:BU227"/>
    <mergeCell ref="E223:F223"/>
    <mergeCell ref="BT223:BU223"/>
    <mergeCell ref="E224:F224"/>
    <mergeCell ref="BL224:BM224"/>
    <mergeCell ref="BT224:BU224"/>
    <mergeCell ref="E225:F225"/>
    <mergeCell ref="BL225:BM225"/>
    <mergeCell ref="BT225:BU225"/>
    <mergeCell ref="E221:F221"/>
    <mergeCell ref="BL221:BM221"/>
    <mergeCell ref="BT221:BU221"/>
    <mergeCell ref="E222:F222"/>
    <mergeCell ref="BL222:BM222"/>
    <mergeCell ref="BT222:BU222"/>
    <mergeCell ref="E219:F219"/>
    <mergeCell ref="BL219:BM219"/>
    <mergeCell ref="BT219:BU219"/>
    <mergeCell ref="E220:F220"/>
    <mergeCell ref="BL220:BM220"/>
    <mergeCell ref="BT220:BU220"/>
    <mergeCell ref="E217:F217"/>
    <mergeCell ref="BL217:BM217"/>
    <mergeCell ref="BT217:BU217"/>
    <mergeCell ref="E218:F218"/>
    <mergeCell ref="BL218:BM218"/>
    <mergeCell ref="BT218:BU218"/>
    <mergeCell ref="E215:F215"/>
    <mergeCell ref="BL215:BM215"/>
    <mergeCell ref="BT215:BU215"/>
    <mergeCell ref="E216:F216"/>
    <mergeCell ref="BL216:BM216"/>
    <mergeCell ref="BT216:BU216"/>
    <mergeCell ref="BT213:BU213"/>
    <mergeCell ref="E214:F214"/>
    <mergeCell ref="H214:L214"/>
    <mergeCell ref="M214:Q214"/>
    <mergeCell ref="R214:V214"/>
    <mergeCell ref="AG214:AK214"/>
    <mergeCell ref="BL214:BM214"/>
    <mergeCell ref="BT214:BU214"/>
    <mergeCell ref="C213:D213"/>
    <mergeCell ref="H213:L213"/>
    <mergeCell ref="M213:Q213"/>
    <mergeCell ref="R213:S213"/>
    <mergeCell ref="T213:V213"/>
    <mergeCell ref="BL213:BM213"/>
    <mergeCell ref="C212:D212"/>
    <mergeCell ref="H212:L212"/>
    <mergeCell ref="M212:Q212"/>
    <mergeCell ref="R212:V212"/>
    <mergeCell ref="BL212:BM212"/>
    <mergeCell ref="BT212:BU212"/>
    <mergeCell ref="BS210:BZ210"/>
    <mergeCell ref="C211:D211"/>
    <mergeCell ref="E211:F211"/>
    <mergeCell ref="H211:L211"/>
    <mergeCell ref="M211:Q211"/>
    <mergeCell ref="R211:V211"/>
    <mergeCell ref="BL211:BM211"/>
    <mergeCell ref="BT211:BU211"/>
    <mergeCell ref="C210:D210"/>
    <mergeCell ref="E210:F210"/>
    <mergeCell ref="H210:L210"/>
    <mergeCell ref="M210:Q210"/>
    <mergeCell ref="R210:V210"/>
    <mergeCell ref="BL210:BM210"/>
    <mergeCell ref="C203:Z206"/>
    <mergeCell ref="BL203:BM203"/>
    <mergeCell ref="CE203:CF203"/>
    <mergeCell ref="BL204:BM204"/>
    <mergeCell ref="BL206:BM206"/>
    <mergeCell ref="C207:Z209"/>
    <mergeCell ref="CE207:CF207"/>
    <mergeCell ref="BL208:BM208"/>
    <mergeCell ref="BL209:BM209"/>
    <mergeCell ref="BR209:BZ209"/>
    <mergeCell ref="BN191:BQ191"/>
    <mergeCell ref="BS191:BU191"/>
    <mergeCell ref="B192:D192"/>
    <mergeCell ref="BL190:BM190"/>
    <mergeCell ref="BN190:BQ190"/>
    <mergeCell ref="BS190:BT190"/>
    <mergeCell ref="BV190:BW191"/>
    <mergeCell ref="BX190:BY191"/>
    <mergeCell ref="C191:D191"/>
    <mergeCell ref="E191:F191"/>
    <mergeCell ref="Q191:V191"/>
    <mergeCell ref="X191:Y191"/>
    <mergeCell ref="BL191:BM191"/>
    <mergeCell ref="C190:D190"/>
    <mergeCell ref="E190:F190"/>
    <mergeCell ref="G190:I191"/>
    <mergeCell ref="J190:P191"/>
    <mergeCell ref="Q190:V190"/>
    <mergeCell ref="X190:Y190"/>
    <mergeCell ref="E188:F188"/>
    <mergeCell ref="G188:Z188"/>
    <mergeCell ref="BL188:BM188"/>
    <mergeCell ref="BT188:BU188"/>
    <mergeCell ref="E189:F189"/>
    <mergeCell ref="G189:Z189"/>
    <mergeCell ref="E186:F186"/>
    <mergeCell ref="BL186:BM186"/>
    <mergeCell ref="BT186:BU186"/>
    <mergeCell ref="E187:F187"/>
    <mergeCell ref="G187:Z187"/>
    <mergeCell ref="BL187:BM187"/>
    <mergeCell ref="BT187:BU187"/>
    <mergeCell ref="E183:F183"/>
    <mergeCell ref="BT183:BU183"/>
    <mergeCell ref="E184:F184"/>
    <mergeCell ref="BL184:BM184"/>
    <mergeCell ref="BT184:BU184"/>
    <mergeCell ref="E185:F185"/>
    <mergeCell ref="BL185:BM185"/>
    <mergeCell ref="BT185:BU185"/>
    <mergeCell ref="E181:F181"/>
    <mergeCell ref="BL181:BM181"/>
    <mergeCell ref="BT181:BU181"/>
    <mergeCell ref="E182:F182"/>
    <mergeCell ref="BL182:BM182"/>
    <mergeCell ref="BT182:BU182"/>
    <mergeCell ref="E179:F179"/>
    <mergeCell ref="BL179:BM179"/>
    <mergeCell ref="BT179:BU179"/>
    <mergeCell ref="E180:F180"/>
    <mergeCell ref="BL180:BM180"/>
    <mergeCell ref="BT180:BU180"/>
    <mergeCell ref="E177:F177"/>
    <mergeCell ref="BL177:BM177"/>
    <mergeCell ref="BT177:BU177"/>
    <mergeCell ref="E178:F178"/>
    <mergeCell ref="BL178:BM178"/>
    <mergeCell ref="BT178:BU178"/>
    <mergeCell ref="E175:F175"/>
    <mergeCell ref="BL175:BM175"/>
    <mergeCell ref="BT175:BU175"/>
    <mergeCell ref="E176:F176"/>
    <mergeCell ref="BL176:BM176"/>
    <mergeCell ref="BT176:BU176"/>
    <mergeCell ref="BT173:BU173"/>
    <mergeCell ref="E174:F174"/>
    <mergeCell ref="H174:L174"/>
    <mergeCell ref="M174:Q174"/>
    <mergeCell ref="R174:V174"/>
    <mergeCell ref="AG174:AK174"/>
    <mergeCell ref="BL174:BM174"/>
    <mergeCell ref="BT174:BU174"/>
    <mergeCell ref="C173:D173"/>
    <mergeCell ref="H173:L173"/>
    <mergeCell ref="M173:Q173"/>
    <mergeCell ref="R173:S173"/>
    <mergeCell ref="T173:V173"/>
    <mergeCell ref="BL173:BM173"/>
    <mergeCell ref="C172:D172"/>
    <mergeCell ref="H172:L172"/>
    <mergeCell ref="M172:Q172"/>
    <mergeCell ref="R172:V172"/>
    <mergeCell ref="BL172:BM172"/>
    <mergeCell ref="BT172:BU172"/>
    <mergeCell ref="BS170:BZ170"/>
    <mergeCell ref="C171:D171"/>
    <mergeCell ref="E171:F171"/>
    <mergeCell ref="H171:L171"/>
    <mergeCell ref="M171:Q171"/>
    <mergeCell ref="R171:V171"/>
    <mergeCell ref="BL171:BM171"/>
    <mergeCell ref="BT171:BU171"/>
    <mergeCell ref="C170:D170"/>
    <mergeCell ref="E170:F170"/>
    <mergeCell ref="H170:L170"/>
    <mergeCell ref="M170:Q170"/>
    <mergeCell ref="R170:V170"/>
    <mergeCell ref="BL170:BM170"/>
    <mergeCell ref="C163:Z166"/>
    <mergeCell ref="BL163:BM163"/>
    <mergeCell ref="CE163:CF163"/>
    <mergeCell ref="BL164:BM164"/>
    <mergeCell ref="BL166:BM166"/>
    <mergeCell ref="C167:Z169"/>
    <mergeCell ref="CE167:CF167"/>
    <mergeCell ref="BL168:BM168"/>
    <mergeCell ref="BL169:BM169"/>
    <mergeCell ref="BR169:BZ169"/>
    <mergeCell ref="BN151:BQ151"/>
    <mergeCell ref="BS151:BU151"/>
    <mergeCell ref="B152:D152"/>
    <mergeCell ref="BL150:BM150"/>
    <mergeCell ref="BN150:BQ150"/>
    <mergeCell ref="BS150:BT150"/>
    <mergeCell ref="BV150:BW151"/>
    <mergeCell ref="BX150:BY151"/>
    <mergeCell ref="C151:D151"/>
    <mergeCell ref="E151:F151"/>
    <mergeCell ref="Q151:V151"/>
    <mergeCell ref="X151:Y151"/>
    <mergeCell ref="BL151:BM151"/>
    <mergeCell ref="C150:D150"/>
    <mergeCell ref="E150:F150"/>
    <mergeCell ref="G150:I151"/>
    <mergeCell ref="J150:P151"/>
    <mergeCell ref="Q150:V150"/>
    <mergeCell ref="X150:Y150"/>
    <mergeCell ref="E148:F148"/>
    <mergeCell ref="G148:Z148"/>
    <mergeCell ref="BL148:BM148"/>
    <mergeCell ref="BT148:BU148"/>
    <mergeCell ref="E149:F149"/>
    <mergeCell ref="G149:Z149"/>
    <mergeCell ref="E146:F146"/>
    <mergeCell ref="BL146:BM146"/>
    <mergeCell ref="BT146:BU146"/>
    <mergeCell ref="E147:F147"/>
    <mergeCell ref="G147:Z147"/>
    <mergeCell ref="BL147:BM147"/>
    <mergeCell ref="BT147:BU147"/>
    <mergeCell ref="E143:F143"/>
    <mergeCell ref="BT143:BU143"/>
    <mergeCell ref="E144:F144"/>
    <mergeCell ref="BL144:BM144"/>
    <mergeCell ref="BT144:BU144"/>
    <mergeCell ref="E145:F145"/>
    <mergeCell ref="BL145:BM145"/>
    <mergeCell ref="BT145:BU145"/>
    <mergeCell ref="E141:F141"/>
    <mergeCell ref="BL141:BM141"/>
    <mergeCell ref="BT141:BU141"/>
    <mergeCell ref="E142:F142"/>
    <mergeCell ref="BL142:BM142"/>
    <mergeCell ref="BT142:BU142"/>
    <mergeCell ref="E139:F139"/>
    <mergeCell ref="BL139:BM139"/>
    <mergeCell ref="BT139:BU139"/>
    <mergeCell ref="E140:F140"/>
    <mergeCell ref="BL140:BM140"/>
    <mergeCell ref="BT140:BU140"/>
    <mergeCell ref="E137:F137"/>
    <mergeCell ref="BL137:BM137"/>
    <mergeCell ref="BT137:BU137"/>
    <mergeCell ref="E138:F138"/>
    <mergeCell ref="BL138:BM138"/>
    <mergeCell ref="BT138:BU138"/>
    <mergeCell ref="E135:F135"/>
    <mergeCell ref="BL135:BM135"/>
    <mergeCell ref="BT135:BU135"/>
    <mergeCell ref="E136:F136"/>
    <mergeCell ref="BL136:BM136"/>
    <mergeCell ref="BT136:BU136"/>
    <mergeCell ref="BT133:BU133"/>
    <mergeCell ref="E134:F134"/>
    <mergeCell ref="H134:L134"/>
    <mergeCell ref="M134:Q134"/>
    <mergeCell ref="R134:V134"/>
    <mergeCell ref="AG134:AK134"/>
    <mergeCell ref="BL134:BM134"/>
    <mergeCell ref="BT134:BU134"/>
    <mergeCell ref="C133:D133"/>
    <mergeCell ref="H133:L133"/>
    <mergeCell ref="M133:Q133"/>
    <mergeCell ref="R133:S133"/>
    <mergeCell ref="T133:V133"/>
    <mergeCell ref="BL133:BM133"/>
    <mergeCell ref="C132:D132"/>
    <mergeCell ref="H132:L132"/>
    <mergeCell ref="M132:Q132"/>
    <mergeCell ref="R132:V132"/>
    <mergeCell ref="BL132:BM132"/>
    <mergeCell ref="BT132:BU132"/>
    <mergeCell ref="BS130:BZ130"/>
    <mergeCell ref="C131:D131"/>
    <mergeCell ref="E131:F131"/>
    <mergeCell ref="H131:L131"/>
    <mergeCell ref="M131:Q131"/>
    <mergeCell ref="R131:V131"/>
    <mergeCell ref="BL131:BM131"/>
    <mergeCell ref="BT131:BU131"/>
    <mergeCell ref="C130:D130"/>
    <mergeCell ref="E130:F130"/>
    <mergeCell ref="H130:L130"/>
    <mergeCell ref="M130:Q130"/>
    <mergeCell ref="R130:V130"/>
    <mergeCell ref="BL130:BM130"/>
    <mergeCell ref="B112:D112"/>
    <mergeCell ref="C123:Z126"/>
    <mergeCell ref="BL123:BM123"/>
    <mergeCell ref="CE123:CF123"/>
    <mergeCell ref="BL124:BM124"/>
    <mergeCell ref="BL126:BM126"/>
    <mergeCell ref="C127:Z129"/>
    <mergeCell ref="CE127:CF127"/>
    <mergeCell ref="BL128:BM128"/>
    <mergeCell ref="BL129:BM129"/>
    <mergeCell ref="BR129:BZ129"/>
    <mergeCell ref="BV110:BW111"/>
    <mergeCell ref="BX110:BY111"/>
    <mergeCell ref="C111:D111"/>
    <mergeCell ref="E111:F111"/>
    <mergeCell ref="Q111:V111"/>
    <mergeCell ref="X111:Y111"/>
    <mergeCell ref="BL111:BM111"/>
    <mergeCell ref="BN111:BQ111"/>
    <mergeCell ref="BS111:BU111"/>
    <mergeCell ref="E108:F108"/>
    <mergeCell ref="G108:Z108"/>
    <mergeCell ref="BL108:BM108"/>
    <mergeCell ref="BT108:BU108"/>
    <mergeCell ref="E109:F109"/>
    <mergeCell ref="G109:Z109"/>
    <mergeCell ref="C110:D110"/>
    <mergeCell ref="E110:F110"/>
    <mergeCell ref="G110:I111"/>
    <mergeCell ref="J110:P111"/>
    <mergeCell ref="Q110:V110"/>
    <mergeCell ref="X110:Y110"/>
    <mergeCell ref="BL110:BM110"/>
    <mergeCell ref="BN110:BQ110"/>
    <mergeCell ref="BS110:BT110"/>
    <mergeCell ref="E105:F105"/>
    <mergeCell ref="BL105:BM105"/>
    <mergeCell ref="BT105:BU105"/>
    <mergeCell ref="E106:F106"/>
    <mergeCell ref="BL106:BM106"/>
    <mergeCell ref="BT106:BU106"/>
    <mergeCell ref="E107:F107"/>
    <mergeCell ref="G107:Z107"/>
    <mergeCell ref="BL107:BM107"/>
    <mergeCell ref="BT107:BU107"/>
    <mergeCell ref="E101:F101"/>
    <mergeCell ref="BL101:BM101"/>
    <mergeCell ref="BT101:BU101"/>
    <mergeCell ref="E102:F102"/>
    <mergeCell ref="BL102:BM102"/>
    <mergeCell ref="BT102:BU102"/>
    <mergeCell ref="E103:F103"/>
    <mergeCell ref="BT103:BU103"/>
    <mergeCell ref="E104:F104"/>
    <mergeCell ref="BL104:BM104"/>
    <mergeCell ref="BT104:BU104"/>
    <mergeCell ref="E98:F98"/>
    <mergeCell ref="BL98:BM98"/>
    <mergeCell ref="BT98:BU98"/>
    <mergeCell ref="E99:F99"/>
    <mergeCell ref="BL99:BM99"/>
    <mergeCell ref="BT99:BU99"/>
    <mergeCell ref="E100:F100"/>
    <mergeCell ref="BL100:BM100"/>
    <mergeCell ref="BT100:BU100"/>
    <mergeCell ref="E95:F95"/>
    <mergeCell ref="BL95:BM95"/>
    <mergeCell ref="BT95:BU95"/>
    <mergeCell ref="E96:F96"/>
    <mergeCell ref="BL96:BM96"/>
    <mergeCell ref="BT96:BU96"/>
    <mergeCell ref="E97:F97"/>
    <mergeCell ref="BL97:BM97"/>
    <mergeCell ref="BT97:BU97"/>
    <mergeCell ref="C93:D93"/>
    <mergeCell ref="H93:L93"/>
    <mergeCell ref="M93:Q93"/>
    <mergeCell ref="R93:S93"/>
    <mergeCell ref="T93:V93"/>
    <mergeCell ref="BL93:BM93"/>
    <mergeCell ref="BT93:BU93"/>
    <mergeCell ref="E94:F94"/>
    <mergeCell ref="H94:L94"/>
    <mergeCell ref="M94:Q94"/>
    <mergeCell ref="R94:V94"/>
    <mergeCell ref="AG94:AK94"/>
    <mergeCell ref="BL94:BM94"/>
    <mergeCell ref="BT94:BU94"/>
    <mergeCell ref="C91:D91"/>
    <mergeCell ref="E91:F91"/>
    <mergeCell ref="H91:L91"/>
    <mergeCell ref="M91:Q91"/>
    <mergeCell ref="R91:V91"/>
    <mergeCell ref="BL91:BM91"/>
    <mergeCell ref="BT91:BU91"/>
    <mergeCell ref="C92:D92"/>
    <mergeCell ref="H92:L92"/>
    <mergeCell ref="M92:Q92"/>
    <mergeCell ref="R92:V92"/>
    <mergeCell ref="BL92:BM92"/>
    <mergeCell ref="BT92:BU92"/>
    <mergeCell ref="CE83:CF83"/>
    <mergeCell ref="BL84:BM84"/>
    <mergeCell ref="BL86:BM86"/>
    <mergeCell ref="C87:Z89"/>
    <mergeCell ref="CE87:CF87"/>
    <mergeCell ref="BL88:BM88"/>
    <mergeCell ref="BL89:BM89"/>
    <mergeCell ref="BR89:BZ89"/>
    <mergeCell ref="C90:D90"/>
    <mergeCell ref="E90:F90"/>
    <mergeCell ref="H90:L90"/>
    <mergeCell ref="M90:Q90"/>
    <mergeCell ref="R90:V90"/>
    <mergeCell ref="BL90:BM90"/>
    <mergeCell ref="BS90:BZ90"/>
    <mergeCell ref="BV70:BW71"/>
    <mergeCell ref="BX70:BY71"/>
    <mergeCell ref="C71:D71"/>
    <mergeCell ref="Q71:V71"/>
    <mergeCell ref="X71:Y71"/>
    <mergeCell ref="BN71:BQ71"/>
    <mergeCell ref="BS71:BU71"/>
    <mergeCell ref="B72:D72"/>
    <mergeCell ref="C83:Z86"/>
    <mergeCell ref="BL83:BM83"/>
    <mergeCell ref="G69:Z69"/>
    <mergeCell ref="C70:D70"/>
    <mergeCell ref="G70:I71"/>
    <mergeCell ref="J70:P71"/>
    <mergeCell ref="Q70:V70"/>
    <mergeCell ref="X70:Y70"/>
    <mergeCell ref="BL70:BM70"/>
    <mergeCell ref="BN70:BQ70"/>
    <mergeCell ref="BS70:BT70"/>
    <mergeCell ref="E70:F70"/>
    <mergeCell ref="E71:F71"/>
    <mergeCell ref="BL71:BM71"/>
    <mergeCell ref="E69:F69"/>
    <mergeCell ref="E55:F55"/>
    <mergeCell ref="BT55:BU55"/>
    <mergeCell ref="E56:F56"/>
    <mergeCell ref="BT56:BU56"/>
    <mergeCell ref="BT57:BU57"/>
    <mergeCell ref="E59:F59"/>
    <mergeCell ref="E60:F60"/>
    <mergeCell ref="G67:Z67"/>
    <mergeCell ref="G68:Z68"/>
    <mergeCell ref="E68:F68"/>
    <mergeCell ref="BL68:BM68"/>
    <mergeCell ref="BT68:BU68"/>
    <mergeCell ref="E66:F66"/>
    <mergeCell ref="BL66:BM66"/>
    <mergeCell ref="BT66:BU66"/>
    <mergeCell ref="E67:F67"/>
    <mergeCell ref="BL67:BM67"/>
    <mergeCell ref="BT67:BU67"/>
    <mergeCell ref="E64:F64"/>
    <mergeCell ref="BL64:BM64"/>
    <mergeCell ref="BT64:BU64"/>
    <mergeCell ref="E65:F65"/>
    <mergeCell ref="BL65:BM65"/>
    <mergeCell ref="BT65:BU65"/>
    <mergeCell ref="M53:Q53"/>
    <mergeCell ref="R53:S53"/>
    <mergeCell ref="T53:V53"/>
    <mergeCell ref="BT53:BU53"/>
    <mergeCell ref="C52:D52"/>
    <mergeCell ref="E54:F54"/>
    <mergeCell ref="H54:L54"/>
    <mergeCell ref="M54:Q54"/>
    <mergeCell ref="R54:V54"/>
    <mergeCell ref="AG54:AK54"/>
    <mergeCell ref="BL54:BM54"/>
    <mergeCell ref="BT54:BU54"/>
    <mergeCell ref="BL43:BM43"/>
    <mergeCell ref="CE43:CF43"/>
    <mergeCell ref="BL44:BM44"/>
    <mergeCell ref="BL46:BM46"/>
    <mergeCell ref="C47:Z49"/>
    <mergeCell ref="CE47:CF47"/>
    <mergeCell ref="BL48:BM48"/>
    <mergeCell ref="BL49:BM49"/>
    <mergeCell ref="BR49:BZ49"/>
    <mergeCell ref="E63:F63"/>
    <mergeCell ref="BT63:BU63"/>
    <mergeCell ref="BT60:BU60"/>
    <mergeCell ref="BL61:BM61"/>
    <mergeCell ref="BT61:BU61"/>
    <mergeCell ref="BL60:BM60"/>
    <mergeCell ref="BL59:BM59"/>
    <mergeCell ref="E62:F62"/>
    <mergeCell ref="BL62:BM62"/>
    <mergeCell ref="BT62:BU62"/>
    <mergeCell ref="BT59:BU59"/>
    <mergeCell ref="E61:F61"/>
    <mergeCell ref="BS50:BZ50"/>
    <mergeCell ref="C51:D51"/>
    <mergeCell ref="E51:F51"/>
    <mergeCell ref="H51:L51"/>
    <mergeCell ref="M51:Q51"/>
    <mergeCell ref="R51:V51"/>
    <mergeCell ref="BT51:BU51"/>
    <mergeCell ref="E58:F58"/>
    <mergeCell ref="BL58:BM58"/>
    <mergeCell ref="BT58:BU58"/>
    <mergeCell ref="E57:F57"/>
    <mergeCell ref="BL57:BM57"/>
    <mergeCell ref="BL50:BM50"/>
    <mergeCell ref="BL51:BM51"/>
    <mergeCell ref="BL53:BM53"/>
    <mergeCell ref="BL55:BM55"/>
    <mergeCell ref="BL56:BM56"/>
    <mergeCell ref="H52:L52"/>
    <mergeCell ref="M52:Q52"/>
    <mergeCell ref="R52:V52"/>
    <mergeCell ref="BL52:BM52"/>
    <mergeCell ref="BT52:BU52"/>
    <mergeCell ref="C53:D53"/>
    <mergeCell ref="H53:L53"/>
    <mergeCell ref="C10:D10"/>
    <mergeCell ref="C11:D11"/>
    <mergeCell ref="C12:D12"/>
    <mergeCell ref="R10:V10"/>
    <mergeCell ref="C50:D50"/>
    <mergeCell ref="E50:F50"/>
    <mergeCell ref="H50:L50"/>
    <mergeCell ref="M50:Q50"/>
    <mergeCell ref="R50:V50"/>
    <mergeCell ref="E19:F19"/>
    <mergeCell ref="E20:F20"/>
    <mergeCell ref="E21:F21"/>
    <mergeCell ref="E22:F22"/>
    <mergeCell ref="C43:Z46"/>
    <mergeCell ref="E30:F30"/>
    <mergeCell ref="E26:F26"/>
    <mergeCell ref="H13:L13"/>
    <mergeCell ref="M13:Q13"/>
    <mergeCell ref="H14:L14"/>
    <mergeCell ref="M14:Q14"/>
    <mergeCell ref="R14:V14"/>
    <mergeCell ref="T13:V13"/>
    <mergeCell ref="H10:L10"/>
    <mergeCell ref="B32:D32"/>
    <mergeCell ref="BS31:BU31"/>
    <mergeCell ref="G27:Z27"/>
    <mergeCell ref="CE3:CF3"/>
    <mergeCell ref="CE7:CF7"/>
    <mergeCell ref="BT16:BU16"/>
    <mergeCell ref="BT17:BU17"/>
    <mergeCell ref="BT18:BU18"/>
    <mergeCell ref="BT19:BU19"/>
    <mergeCell ref="BT20:BU20"/>
    <mergeCell ref="BT11:BU11"/>
    <mergeCell ref="BT12:BU12"/>
    <mergeCell ref="BT13:BU13"/>
    <mergeCell ref="BT14:BU14"/>
    <mergeCell ref="BT15:BU15"/>
    <mergeCell ref="BL15:BM15"/>
    <mergeCell ref="BL16:BM16"/>
    <mergeCell ref="BL24:BM24"/>
    <mergeCell ref="C3:Z6"/>
    <mergeCell ref="C7:Z9"/>
    <mergeCell ref="C13:D13"/>
    <mergeCell ref="E29:F29"/>
    <mergeCell ref="E31:F31"/>
    <mergeCell ref="E10:F10"/>
    <mergeCell ref="E11:F11"/>
    <mergeCell ref="C30:D30"/>
    <mergeCell ref="C31:D31"/>
    <mergeCell ref="G30:I31"/>
    <mergeCell ref="J30:P31"/>
    <mergeCell ref="E14:F14"/>
    <mergeCell ref="E15:F15"/>
    <mergeCell ref="E16:F16"/>
    <mergeCell ref="E17:F17"/>
    <mergeCell ref="E18:F18"/>
    <mergeCell ref="BT25:BU25"/>
    <mergeCell ref="BT26:BU26"/>
    <mergeCell ref="BT27:BU27"/>
    <mergeCell ref="BT28:BU28"/>
    <mergeCell ref="E23:F23"/>
    <mergeCell ref="E24:F24"/>
    <mergeCell ref="E25:F25"/>
    <mergeCell ref="E27:F27"/>
    <mergeCell ref="E28:F28"/>
    <mergeCell ref="G28:Z28"/>
    <mergeCell ref="BL27:BM27"/>
    <mergeCell ref="X31:Y31"/>
    <mergeCell ref="Q31:V31"/>
    <mergeCell ref="G29:Z29"/>
    <mergeCell ref="X30:Y30"/>
    <mergeCell ref="Q30:V30"/>
    <mergeCell ref="H11:L11"/>
    <mergeCell ref="M11:Q11"/>
    <mergeCell ref="R11:V11"/>
    <mergeCell ref="H12:L12"/>
    <mergeCell ref="M12:Q12"/>
    <mergeCell ref="R12:V12"/>
    <mergeCell ref="BX30:BY31"/>
    <mergeCell ref="BL17:BM17"/>
    <mergeCell ref="BL18:BM18"/>
    <mergeCell ref="BL19:BM19"/>
    <mergeCell ref="BS10:BZ10"/>
    <mergeCell ref="BR9:BZ9"/>
    <mergeCell ref="BL30:BM30"/>
    <mergeCell ref="BL31:BM31"/>
    <mergeCell ref="BN30:BQ30"/>
    <mergeCell ref="BN31:BQ31"/>
    <mergeCell ref="BS30:BT30"/>
    <mergeCell ref="BL9:BM9"/>
    <mergeCell ref="BL10:BM10"/>
    <mergeCell ref="BL11:BM11"/>
    <mergeCell ref="BV30:BW31"/>
    <mergeCell ref="BL28:BM28"/>
    <mergeCell ref="BL20:BM20"/>
    <mergeCell ref="BL21:BM21"/>
    <mergeCell ref="BL22:BM22"/>
    <mergeCell ref="BT21:BU21"/>
    <mergeCell ref="BT22:BU22"/>
    <mergeCell ref="BT23:BU23"/>
    <mergeCell ref="BT24:BU24"/>
    <mergeCell ref="BL12:BM12"/>
    <mergeCell ref="BL13:BM13"/>
    <mergeCell ref="BL14:BM14"/>
    <mergeCell ref="M10:Q10"/>
    <mergeCell ref="R13:S13"/>
    <mergeCell ref="AG14:AK14"/>
    <mergeCell ref="BL3:BM3"/>
    <mergeCell ref="BL25:BM25"/>
    <mergeCell ref="BL26:BM26"/>
    <mergeCell ref="BL4:BM4"/>
    <mergeCell ref="BL8:BM8"/>
    <mergeCell ref="BL6:BM6"/>
  </mergeCells>
  <pageMargins left="0.25" right="0.25" top="0.75" bottom="0.75" header="0.3" footer="0.3"/>
  <pageSetup paperSize="9" fitToHeight="0" orientation="landscape" r:id="rId1"/>
  <ignoredErrors>
    <ignoredError sqref="W15:W26" emptyCellReferenc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32">
        <x14:dataValidation type="list" allowBlank="1" showInputMessage="1" showErrorMessage="1">
          <x14:formula1>
            <xm:f>Descrições!$E$46:$E$48</xm:f>
          </x14:formula1>
          <xm:sqref>CF249 CF9 CF49 CF89 CF129 CF169 CF209</xm:sqref>
        </x14:dataValidation>
        <x14:dataValidation type="list" allowBlank="1" showInputMessage="1" showErrorMessage="1">
          <x14:formula1>
            <xm:f>Descrições!$E$46:$E$57</xm:f>
          </x14:formula1>
          <xm:sqref>CF245 CF45 CF5 CF85 CF125 CF165 CF205</xm:sqref>
        </x14:dataValidation>
        <x14:dataValidation type="list" allowBlank="1" showInputMessage="1" showErrorMessage="1">
          <x14:formula1>
            <xm:f>'GM - Cár'!$A$2:$A$17</xm:f>
          </x14:formula1>
          <xm:sqref>D15:D16 D55:D56 D95:D96 D135:D136 D175:D176 D215:D216 D255:D256</xm:sqref>
        </x14:dataValidation>
        <x14:dataValidation type="list" allowBlank="1" showInputMessage="1" showErrorMessage="1">
          <x14:formula1>
            <xm:f>'Plan Exe A'!$C$4:$C$20</xm:f>
          </x14:formula1>
          <xm:sqref>E15:F15</xm:sqref>
        </x14:dataValidation>
        <x14:dataValidation type="list" allowBlank="1" showInputMessage="1" showErrorMessage="1">
          <x14:formula1>
            <xm:f>'Plan Exe A'!$C$24:$C$40</xm:f>
          </x14:formula1>
          <xm:sqref>E16:F16</xm:sqref>
        </x14:dataValidation>
        <x14:dataValidation type="list" allowBlank="1" showInputMessage="1" showErrorMessage="1">
          <x14:formula1>
            <xm:f>'GM - Cár'!$A$2:$A$16</xm:f>
          </x14:formula1>
          <xm:sqref>D17:D26 D57:D66 D97:D106 D137:D146 D177:D186 D217:D226 D257:D266</xm:sqref>
        </x14:dataValidation>
        <x14:dataValidation type="list" allowBlank="1" showInputMessage="1" showErrorMessage="1">
          <x14:formula1>
            <xm:f>'Plan Exe A'!$C$44:$C$60</xm:f>
          </x14:formula1>
          <xm:sqref>E17:F17</xm:sqref>
        </x14:dataValidation>
        <x14:dataValidation type="list" allowBlank="1" showInputMessage="1" showErrorMessage="1">
          <x14:formula1>
            <xm:f>'Plan Exe A'!$C$64:$C$80</xm:f>
          </x14:formula1>
          <xm:sqref>E18:F18</xm:sqref>
        </x14:dataValidation>
        <x14:dataValidation type="list" allowBlank="1" showInputMessage="1" showErrorMessage="1">
          <x14:formula1>
            <xm:f>'Plan Exe A'!$C$84:$C$100</xm:f>
          </x14:formula1>
          <xm:sqref>E19:F19</xm:sqref>
        </x14:dataValidation>
        <x14:dataValidation type="list" allowBlank="1" showInputMessage="1" showErrorMessage="1">
          <x14:formula1>
            <xm:f>'Plan Exe A'!$C$104:$C$120</xm:f>
          </x14:formula1>
          <xm:sqref>E20:F20</xm:sqref>
        </x14:dataValidation>
        <x14:dataValidation type="list" allowBlank="1" showInputMessage="1" showErrorMessage="1">
          <x14:formula1>
            <xm:f>'Plan Exe A'!$C$124:$C$140</xm:f>
          </x14:formula1>
          <xm:sqref>E21:F21</xm:sqref>
        </x14:dataValidation>
        <x14:dataValidation type="list" allowBlank="1" showInputMessage="1" showErrorMessage="1">
          <x14:formula1>
            <xm:f>'Plan Exe A'!$C$144:$C$160</xm:f>
          </x14:formula1>
          <xm:sqref>E22:F22</xm:sqref>
        </x14:dataValidation>
        <x14:dataValidation type="list" allowBlank="1" showInputMessage="1" showErrorMessage="1">
          <x14:formula1>
            <xm:f>'Plan Exe A'!$C$164:$C$180</xm:f>
          </x14:formula1>
          <xm:sqref>E23:F23</xm:sqref>
        </x14:dataValidation>
        <x14:dataValidation type="list" allowBlank="1" showInputMessage="1" showErrorMessage="1">
          <x14:formula1>
            <xm:f>'Plan Exe A'!$C$184:$C$200</xm:f>
          </x14:formula1>
          <xm:sqref>E24:F24</xm:sqref>
        </x14:dataValidation>
        <x14:dataValidation type="list" allowBlank="1" showInputMessage="1" showErrorMessage="1">
          <x14:formula1>
            <xm:f>'Plan Exe A'!$C$204:$C$220</xm:f>
          </x14:formula1>
          <xm:sqref>E25:F25</xm:sqref>
        </x14:dataValidation>
        <x14:dataValidation type="list" allowBlank="1" showInputMessage="1" showErrorMessage="1">
          <x14:formula1>
            <xm:f>'Plan Exe A'!$C$224:$C$240</xm:f>
          </x14:formula1>
          <xm:sqref>E26:F26</xm:sqref>
        </x14:dataValidation>
        <x14:dataValidation type="list" allowBlank="1" showInputMessage="1" showErrorMessage="1">
          <x14:formula1>
            <xm:f>Descrições!$A$32:$A$33</xm:f>
          </x14:formula1>
          <xm:sqref>G15:G26 G55:G66 G95:G106 G135:G146 G175:G186 G215:G226 G255:G266</xm:sqref>
        </x14:dataValidation>
        <x14:dataValidation type="list" allowBlank="1" showInputMessage="1" showErrorMessage="1">
          <x14:formula1>
            <xm:f>Descrições!$A$1:$A$7</xm:f>
          </x14:formula1>
          <xm:sqref>Z11 Z51 Z91 Z131 Z171 Z211 Z251</xm:sqref>
        </x14:dataValidation>
        <x14:dataValidation type="list" allowBlank="1" showInputMessage="1" showErrorMessage="1">
          <x14:formula1>
            <xm:f>Descrições!$E$1:$E$44</xm:f>
          </x14:formula1>
          <xm:sqref>Z12</xm:sqref>
        </x14:dataValidation>
        <x14:dataValidation type="list" allowBlank="1" showInputMessage="1" showErrorMessage="1">
          <x14:formula1>
            <xm:f>Descrições!$C$5:$C$7</xm:f>
          </x14:formula1>
          <xm:sqref>D27:D29 D67:D69 D107:D109 D147:D149 D187:D189 D227:D229 D267:D269</xm:sqref>
        </x14:dataValidation>
        <x14:dataValidation type="list" allowBlank="1" showInputMessage="1" showErrorMessage="1">
          <x14:formula1>
            <xm:f>Descrições!$G$1:$G$23</xm:f>
          </x14:formula1>
          <xm:sqref>R15:V26 R55:V66 R95:V106 R135:V146 R175:V186 R215:V226 R255:V266</xm:sqref>
        </x14:dataValidation>
        <x14:dataValidation type="list" allowBlank="1" showInputMessage="1" showErrorMessage="1">
          <x14:formula1>
            <xm:f>Descrições!$I$1:$I$10</xm:f>
          </x14:formula1>
          <xm:sqref>Y15:Y26 Y55:Y66 Y95:Y106 Y135:Y146 Y175:Y186 Y215:Y226 Y255:Y266</xm:sqref>
        </x14:dataValidation>
        <x14:dataValidation type="list" allowBlank="1" showInputMessage="1" showErrorMessage="1">
          <x14:formula1>
            <xm:f>'Plan Cár A'!$C$4:$C$10</xm:f>
          </x14:formula1>
          <xm:sqref>G27:Z27</xm:sqref>
        </x14:dataValidation>
        <x14:dataValidation type="list" allowBlank="1" showInputMessage="1" showErrorMessage="1">
          <x14:formula1>
            <xm:f>'Plan Cár A'!$C$14:$C$20</xm:f>
          </x14:formula1>
          <xm:sqref>G28:Z28</xm:sqref>
        </x14:dataValidation>
        <x14:dataValidation type="list" allowBlank="1" showInputMessage="1" showErrorMessage="1">
          <x14:formula1>
            <xm:f>'Plan Cár A'!$C$24:$C$30</xm:f>
          </x14:formula1>
          <xm:sqref>G29:Z29</xm:sqref>
        </x14:dataValidation>
        <x14:dataValidation type="list" allowBlank="1" showInputMessage="1" showErrorMessage="1">
          <x14:formula1>
            <xm:f>Descrições!$M$1:$M$51</xm:f>
          </x14:formula1>
          <xm:sqref>Z15:Z26 Z55:Z66 Z95:Z106 Z135:Z146 Z175:Z186 Z215:Z226 Z255:Z266</xm:sqref>
        </x14:dataValidation>
        <x14:dataValidation type="list" allowBlank="1" showInputMessage="1" showErrorMessage="1">
          <x14:formula1>
            <xm:f>Descrições!$A$17:$A$21</xm:f>
          </x14:formula1>
          <xm:sqref>X11</xm:sqref>
        </x14:dataValidation>
        <x14:dataValidation type="list" allowBlank="1" showInputMessage="1" showErrorMessage="1">
          <x14:formula1>
            <xm:f>Descrições!$A$23:$A$27</xm:f>
          </x14:formula1>
          <xm:sqref>X10</xm:sqref>
        </x14:dataValidation>
        <x14:dataValidation type="list" allowBlank="1" showInputMessage="1" showErrorMessage="1">
          <x14:formula1>
            <xm:f>Descrições!$A$35:$A$37</xm:f>
          </x14:formula1>
          <xm:sqref>H13:L13</xm:sqref>
        </x14:dataValidation>
        <x14:dataValidation type="list" allowBlank="1" showInputMessage="1" showErrorMessage="1">
          <x14:formula1>
            <xm:f>Descrições!$K$1:$K$19</xm:f>
          </x14:formula1>
          <xm:sqref>E28:E29 E27:F27 E67:F69 E107:E109 E147:E149 E187:E189 E227:E229 E267:E269</xm:sqref>
        </x14:dataValidation>
        <x14:dataValidation type="list" allowBlank="1" showInputMessage="1" showErrorMessage="1">
          <x14:formula1>
            <xm:f>Descrições!$A$39:$A$55</xm:f>
          </x14:formula1>
          <xm:sqref>X12 X52 X92 X132 X172 X212 X252</xm:sqref>
        </x14:dataValidation>
        <x14:dataValidation type="list" allowBlank="1" showInputMessage="1" showErrorMessage="1">
          <x14:formula1>
            <xm:f>Descrições!$E$46:$E$115</xm:f>
          </x14:formula1>
          <xm:sqref>H15:L26 H55:L66 H95:L106 H135:L146 H175:L186 H215:L226 H255:L266</xm:sqref>
        </x14:dataValidation>
        <x14:dataValidation type="list" allowBlank="1" showInputMessage="1" showErrorMessage="1">
          <x14:formula1>
            <xm:f>Descrições!$B$126:$B$135</xm:f>
          </x14:formula1>
          <xm:sqref>H12:L12</xm:sqref>
        </x14:dataValidation>
        <x14:dataValidation type="list" allowBlank="1" showInputMessage="1" showErrorMessage="1">
          <x14:formula1>
            <xm:f>Descrições!$G$25:$G$40</xm:f>
          </x14:formula1>
          <xm:sqref>BS12:BZ14</xm:sqref>
        </x14:dataValidation>
        <x14:dataValidation type="list" allowBlank="1" showInputMessage="1" showErrorMessage="1">
          <x14:formula1>
            <xm:f>Matrículas!$D$4:$D$20</xm:f>
          </x14:formula1>
          <xm:sqref>E11:F11</xm:sqref>
        </x14:dataValidation>
        <x14:dataValidation type="list" allowBlank="1" showInputMessage="1" showErrorMessage="1">
          <x14:formula1>
            <xm:f>Descrições!$G$25:$H$25</xm:f>
          </x14:formula1>
          <xm:sqref>BS15</xm:sqref>
        </x14:dataValidation>
        <x14:dataValidation type="list" allowBlank="1" showInputMessage="1" showErrorMessage="1">
          <x14:formula1>
            <xm:f>Descrições!$G$26:$H$26</xm:f>
          </x14:formula1>
          <xm:sqref>BT15:BU15</xm:sqref>
        </x14:dataValidation>
        <x14:dataValidation type="list" allowBlank="1" showInputMessage="1" showErrorMessage="1">
          <x14:formula1>
            <xm:f>Descrições!$G$27:$H$27</xm:f>
          </x14:formula1>
          <xm:sqref>BV15</xm:sqref>
        </x14:dataValidation>
        <x14:dataValidation type="list" allowBlank="1" showInputMessage="1" showErrorMessage="1">
          <x14:formula1>
            <xm:f>Descrições!$G$28:$H$28</xm:f>
          </x14:formula1>
          <xm:sqref>BW15</xm:sqref>
        </x14:dataValidation>
        <x14:dataValidation type="list" allowBlank="1" showInputMessage="1" showErrorMessage="1">
          <x14:formula1>
            <xm:f>Descrições!$G$29:$H$29</xm:f>
          </x14:formula1>
          <xm:sqref>BX15</xm:sqref>
        </x14:dataValidation>
        <x14:dataValidation type="list" allowBlank="1" showInputMessage="1" showErrorMessage="1">
          <x14:formula1>
            <xm:f>Descrições!$G$30:$H$30</xm:f>
          </x14:formula1>
          <xm:sqref>BY15</xm:sqref>
        </x14:dataValidation>
        <x14:dataValidation type="list" allowBlank="1" showInputMessage="1" showErrorMessage="1">
          <x14:formula1>
            <xm:f>Descrições!$G$31:$H$31</xm:f>
          </x14:formula1>
          <xm:sqref>BZ15</xm:sqref>
        </x14:dataValidation>
        <x14:dataValidation type="list" allowBlank="1" showInputMessage="1" showErrorMessage="1">
          <x14:formula1>
            <xm:f>'Plan Exe B'!$C$4:$C$20</xm:f>
          </x14:formula1>
          <xm:sqref>E55:F55</xm:sqref>
        </x14:dataValidation>
        <x14:dataValidation type="list" allowBlank="1" showInputMessage="1" showErrorMessage="1">
          <x14:formula1>
            <xm:f>'Plan Exe B'!$C$24:$C$40</xm:f>
          </x14:formula1>
          <xm:sqref>E56:F56</xm:sqref>
        </x14:dataValidation>
        <x14:dataValidation type="list" allowBlank="1" showInputMessage="1" showErrorMessage="1">
          <x14:formula1>
            <xm:f>'Plan Exe B'!$C$44:$C$60</xm:f>
          </x14:formula1>
          <xm:sqref>E57:F57</xm:sqref>
        </x14:dataValidation>
        <x14:dataValidation type="list" allowBlank="1" showInputMessage="1" showErrorMessage="1">
          <x14:formula1>
            <xm:f>'Plan Exe B'!$C$64:$C$80</xm:f>
          </x14:formula1>
          <xm:sqref>E58:F58</xm:sqref>
        </x14:dataValidation>
        <x14:dataValidation type="list" allowBlank="1" showInputMessage="1" showErrorMessage="1">
          <x14:formula1>
            <xm:f>'Plan Exe B'!$C$84:$C$100</xm:f>
          </x14:formula1>
          <xm:sqref>E59:F59</xm:sqref>
        </x14:dataValidation>
        <x14:dataValidation type="list" allowBlank="1" showInputMessage="1" showErrorMessage="1">
          <x14:formula1>
            <xm:f>'Plan Exe B'!$C$104:$C$120</xm:f>
          </x14:formula1>
          <xm:sqref>E60:F60</xm:sqref>
        </x14:dataValidation>
        <x14:dataValidation type="list" allowBlank="1" showInputMessage="1" showErrorMessage="1">
          <x14:formula1>
            <xm:f>'Plan Exe B'!$C$124:$C$140</xm:f>
          </x14:formula1>
          <xm:sqref>E61:F61</xm:sqref>
        </x14:dataValidation>
        <x14:dataValidation type="list" allowBlank="1" showInputMessage="1" showErrorMessage="1">
          <x14:formula1>
            <xm:f>'Plan Exe B'!$C$144:$C$160</xm:f>
          </x14:formula1>
          <xm:sqref>E62:F62</xm:sqref>
        </x14:dataValidation>
        <x14:dataValidation type="list" allowBlank="1" showInputMessage="1" showErrorMessage="1">
          <x14:formula1>
            <xm:f>'Plan Exe B'!$C$164:$C$180</xm:f>
          </x14:formula1>
          <xm:sqref>E63:F63</xm:sqref>
        </x14:dataValidation>
        <x14:dataValidation type="list" allowBlank="1" showInputMessage="1" showErrorMessage="1">
          <x14:formula1>
            <xm:f>'Plan Exe B'!$C$184:$C$200</xm:f>
          </x14:formula1>
          <xm:sqref>E64:F64</xm:sqref>
        </x14:dataValidation>
        <x14:dataValidation type="list" allowBlank="1" showInputMessage="1" showErrorMessage="1">
          <x14:formula1>
            <xm:f>'Plan Exe B'!$C$204:$C$220</xm:f>
          </x14:formula1>
          <xm:sqref>E65:F65</xm:sqref>
        </x14:dataValidation>
        <x14:dataValidation type="list" allowBlank="1" showInputMessage="1" showErrorMessage="1">
          <x14:formula1>
            <xm:f>'Plan Exe B'!$C$224:$C$240</xm:f>
          </x14:formula1>
          <xm:sqref>E66:F66</xm:sqref>
        </x14:dataValidation>
        <x14:dataValidation type="list" allowBlank="1" showInputMessage="1" showErrorMessage="1">
          <x14:formula1>
            <xm:f>'Plan Cár B'!$C$4:$C$10</xm:f>
          </x14:formula1>
          <xm:sqref>G67:Z67</xm:sqref>
        </x14:dataValidation>
        <x14:dataValidation type="list" allowBlank="1" showInputMessage="1" showErrorMessage="1">
          <x14:formula1>
            <xm:f>'Plan Cár B'!$C$14:$C$20</xm:f>
          </x14:formula1>
          <xm:sqref>G68:Z68</xm:sqref>
        </x14:dataValidation>
        <x14:dataValidation type="list" allowBlank="1" showInputMessage="1" showErrorMessage="1">
          <x14:formula1>
            <xm:f>'Plan Cár B'!$C$24:$C$30</xm:f>
          </x14:formula1>
          <xm:sqref>G69:Z69</xm:sqref>
        </x14:dataValidation>
        <x14:dataValidation type="list" allowBlank="1" showInputMessage="1" showErrorMessage="1">
          <x14:formula1>
            <xm:f>'Plan Exe C'!$C$4:$C$20</xm:f>
          </x14:formula1>
          <xm:sqref>E95:F95</xm:sqref>
        </x14:dataValidation>
        <x14:dataValidation type="list" allowBlank="1" showInputMessage="1" showErrorMessage="1">
          <x14:formula1>
            <xm:f>'Plan Exe C'!$C$24:$C$40</xm:f>
          </x14:formula1>
          <xm:sqref>E96:F96</xm:sqref>
        </x14:dataValidation>
        <x14:dataValidation type="list" allowBlank="1" showInputMessage="1" showErrorMessage="1">
          <x14:formula1>
            <xm:f>'Plan Exe C'!$C$44:$C$60</xm:f>
          </x14:formula1>
          <xm:sqref>E97:F97</xm:sqref>
        </x14:dataValidation>
        <x14:dataValidation type="list" allowBlank="1" showInputMessage="1" showErrorMessage="1">
          <x14:formula1>
            <xm:f>'Plan Exe C'!$C$64:$C$80</xm:f>
          </x14:formula1>
          <xm:sqref>E98:F98</xm:sqref>
        </x14:dataValidation>
        <x14:dataValidation type="list" allowBlank="1" showInputMessage="1" showErrorMessage="1">
          <x14:formula1>
            <xm:f>'Plan Exe C'!$C$84:$C$100</xm:f>
          </x14:formula1>
          <xm:sqref>E99:F99</xm:sqref>
        </x14:dataValidation>
        <x14:dataValidation type="list" allowBlank="1" showInputMessage="1" showErrorMessage="1">
          <x14:formula1>
            <xm:f>'Plan Exe C'!$C$104:$C$120</xm:f>
          </x14:formula1>
          <xm:sqref>E100:F100</xm:sqref>
        </x14:dataValidation>
        <x14:dataValidation type="list" allowBlank="1" showInputMessage="1" showErrorMessage="1">
          <x14:formula1>
            <xm:f>'Plan Exe C'!$C$124:$C$140</xm:f>
          </x14:formula1>
          <xm:sqref>E101:F101</xm:sqref>
        </x14:dataValidation>
        <x14:dataValidation type="list" allowBlank="1" showInputMessage="1" showErrorMessage="1">
          <x14:formula1>
            <xm:f>'Plan Exe C'!$C$144:$C$160</xm:f>
          </x14:formula1>
          <xm:sqref>E102:F102</xm:sqref>
        </x14:dataValidation>
        <x14:dataValidation type="list" allowBlank="1" showInputMessage="1" showErrorMessage="1">
          <x14:formula1>
            <xm:f>'Plan Exe C'!$C$164:$C$180</xm:f>
          </x14:formula1>
          <xm:sqref>E103:F103</xm:sqref>
        </x14:dataValidation>
        <x14:dataValidation type="list" allowBlank="1" showInputMessage="1" showErrorMessage="1">
          <x14:formula1>
            <xm:f>'Plan Exe C'!$C$184:$C$200</xm:f>
          </x14:formula1>
          <xm:sqref>E104:F104</xm:sqref>
        </x14:dataValidation>
        <x14:dataValidation type="list" allowBlank="1" showInputMessage="1" showErrorMessage="1">
          <x14:formula1>
            <xm:f>'Plan Exe C'!$C$204:$C$220</xm:f>
          </x14:formula1>
          <xm:sqref>E105:F105</xm:sqref>
        </x14:dataValidation>
        <x14:dataValidation type="list" allowBlank="1" showInputMessage="1" showErrorMessage="1">
          <x14:formula1>
            <xm:f>'Plan Exe C'!$C$224:$C$240</xm:f>
          </x14:formula1>
          <xm:sqref>E106:F106</xm:sqref>
        </x14:dataValidation>
        <x14:dataValidation type="list" allowBlank="1" showInputMessage="1" showErrorMessage="1">
          <x14:formula1>
            <xm:f>'Plan Exe D'!$C$4:$C$20</xm:f>
          </x14:formula1>
          <xm:sqref>E135:F135</xm:sqref>
        </x14:dataValidation>
        <x14:dataValidation type="list" allowBlank="1" showInputMessage="1" showErrorMessage="1">
          <x14:formula1>
            <xm:f>'Plan Exe D'!$C$24:$C$40</xm:f>
          </x14:formula1>
          <xm:sqref>E136:F136</xm:sqref>
        </x14:dataValidation>
        <x14:dataValidation type="list" allowBlank="1" showInputMessage="1" showErrorMessage="1">
          <x14:formula1>
            <xm:f>'Plan Exe D'!$C$44:$C$60</xm:f>
          </x14:formula1>
          <xm:sqref>E137:F137</xm:sqref>
        </x14:dataValidation>
        <x14:dataValidation type="list" allowBlank="1" showInputMessage="1" showErrorMessage="1">
          <x14:formula1>
            <xm:f>'Plan Exe D'!$C$64:$C$80</xm:f>
          </x14:formula1>
          <xm:sqref>E138:F138</xm:sqref>
        </x14:dataValidation>
        <x14:dataValidation type="list" allowBlank="1" showInputMessage="1" showErrorMessage="1">
          <x14:formula1>
            <xm:f>'Plan Exe D'!$C$84:$C$100</xm:f>
          </x14:formula1>
          <xm:sqref>E139:F139</xm:sqref>
        </x14:dataValidation>
        <x14:dataValidation type="list" allowBlank="1" showInputMessage="1" showErrorMessage="1">
          <x14:formula1>
            <xm:f>'Plan Exe D'!$C$104:$C$120</xm:f>
          </x14:formula1>
          <xm:sqref>E140:F140</xm:sqref>
        </x14:dataValidation>
        <x14:dataValidation type="list" allowBlank="1" showInputMessage="1" showErrorMessage="1">
          <x14:formula1>
            <xm:f>'Plan Exe D'!$C$124:$C$140</xm:f>
          </x14:formula1>
          <xm:sqref>E141:F141</xm:sqref>
        </x14:dataValidation>
        <x14:dataValidation type="list" allowBlank="1" showInputMessage="1" showErrorMessage="1">
          <x14:formula1>
            <xm:f>'Plan Exe D'!$C$144:$C$160</xm:f>
          </x14:formula1>
          <xm:sqref>E142:F142</xm:sqref>
        </x14:dataValidation>
        <x14:dataValidation type="list" allowBlank="1" showInputMessage="1" showErrorMessage="1">
          <x14:formula1>
            <xm:f>'Plan Exe D'!$C$164:$C$180</xm:f>
          </x14:formula1>
          <xm:sqref>E143:F143</xm:sqref>
        </x14:dataValidation>
        <x14:dataValidation type="list" allowBlank="1" showInputMessage="1" showErrorMessage="1">
          <x14:formula1>
            <xm:f>'Plan Exe D'!$C$184:$C$200</xm:f>
          </x14:formula1>
          <xm:sqref>E144:F144</xm:sqref>
        </x14:dataValidation>
        <x14:dataValidation type="list" allowBlank="1" showInputMessage="1" showErrorMessage="1">
          <x14:formula1>
            <xm:f>'Plan Exe D'!$C$204:$C$220</xm:f>
          </x14:formula1>
          <xm:sqref>E145:F145</xm:sqref>
        </x14:dataValidation>
        <x14:dataValidation type="list" allowBlank="1" showInputMessage="1" showErrorMessage="1">
          <x14:formula1>
            <xm:f>'Plan Exe D'!$C$224:$C$240</xm:f>
          </x14:formula1>
          <xm:sqref>E146:F146</xm:sqref>
        </x14:dataValidation>
        <x14:dataValidation type="list" allowBlank="1" showInputMessage="1" showErrorMessage="1">
          <x14:formula1>
            <xm:f>'Plan Exe E'!$C$4:$C$20</xm:f>
          </x14:formula1>
          <xm:sqref>E175:F175</xm:sqref>
        </x14:dataValidation>
        <x14:dataValidation type="list" allowBlank="1" showInputMessage="1" showErrorMessage="1">
          <x14:formula1>
            <xm:f>'Plan Exe E'!$C$24:$C$40</xm:f>
          </x14:formula1>
          <xm:sqref>E176:F176</xm:sqref>
        </x14:dataValidation>
        <x14:dataValidation type="list" allowBlank="1" showInputMessage="1" showErrorMessage="1">
          <x14:formula1>
            <xm:f>'Plan Exe E'!$C$44:$C$60</xm:f>
          </x14:formula1>
          <xm:sqref>E177:F177</xm:sqref>
        </x14:dataValidation>
        <x14:dataValidation type="list" allowBlank="1" showInputMessage="1" showErrorMessage="1">
          <x14:formula1>
            <xm:f>'Plan Exe E'!$C$64:$C$80</xm:f>
          </x14:formula1>
          <xm:sqref>E178:F178</xm:sqref>
        </x14:dataValidation>
        <x14:dataValidation type="list" allowBlank="1" showInputMessage="1" showErrorMessage="1">
          <x14:formula1>
            <xm:f>'Plan Exe E'!$C$84:$C$100</xm:f>
          </x14:formula1>
          <xm:sqref>E179:F179</xm:sqref>
        </x14:dataValidation>
        <x14:dataValidation type="list" allowBlank="1" showInputMessage="1" showErrorMessage="1">
          <x14:formula1>
            <xm:f>'Plan Exe E'!$C$104:$C$120</xm:f>
          </x14:formula1>
          <xm:sqref>E180:F180</xm:sqref>
        </x14:dataValidation>
        <x14:dataValidation type="list" allowBlank="1" showInputMessage="1" showErrorMessage="1">
          <x14:formula1>
            <xm:f>'Plan Exe E'!$C$124:$C$140</xm:f>
          </x14:formula1>
          <xm:sqref>E181:F181</xm:sqref>
        </x14:dataValidation>
        <x14:dataValidation type="list" allowBlank="1" showInputMessage="1" showErrorMessage="1">
          <x14:formula1>
            <xm:f>'Plan Exe E'!$C$144:$C$160</xm:f>
          </x14:formula1>
          <xm:sqref>E182:F182</xm:sqref>
        </x14:dataValidation>
        <x14:dataValidation type="list" allowBlank="1" showInputMessage="1" showErrorMessage="1">
          <x14:formula1>
            <xm:f>'Plan Exe E'!$C$164:$C$180</xm:f>
          </x14:formula1>
          <xm:sqref>E183:F183</xm:sqref>
        </x14:dataValidation>
        <x14:dataValidation type="list" allowBlank="1" showInputMessage="1" showErrorMessage="1">
          <x14:formula1>
            <xm:f>'Plan Exe E'!$C$184:$C$200</xm:f>
          </x14:formula1>
          <xm:sqref>E184:F184</xm:sqref>
        </x14:dataValidation>
        <x14:dataValidation type="list" allowBlank="1" showInputMessage="1" showErrorMessage="1">
          <x14:formula1>
            <xm:f>'Plan Exe E'!$C$204:$C$220</xm:f>
          </x14:formula1>
          <xm:sqref>E185:F185</xm:sqref>
        </x14:dataValidation>
        <x14:dataValidation type="list" allowBlank="1" showInputMessage="1" showErrorMessage="1">
          <x14:formula1>
            <xm:f>'Plan Exe E'!$C$224:$C$240</xm:f>
          </x14:formula1>
          <xm:sqref>E186:F186</xm:sqref>
        </x14:dataValidation>
        <x14:dataValidation type="list" allowBlank="1" showInputMessage="1" showErrorMessage="1">
          <x14:formula1>
            <xm:f>'Plan Exe F'!$C$4:$C$20</xm:f>
          </x14:formula1>
          <xm:sqref>E215:F215</xm:sqref>
        </x14:dataValidation>
        <x14:dataValidation type="list" allowBlank="1" showInputMessage="1" showErrorMessage="1">
          <x14:formula1>
            <xm:f>'Plan Exe F'!$C$24:$C$40</xm:f>
          </x14:formula1>
          <xm:sqref>E216:F216</xm:sqref>
        </x14:dataValidation>
        <x14:dataValidation type="list" allowBlank="1" showInputMessage="1" showErrorMessage="1">
          <x14:formula1>
            <xm:f>'Plan Exe F'!$C$44:$C$60</xm:f>
          </x14:formula1>
          <xm:sqref>E217:F217</xm:sqref>
        </x14:dataValidation>
        <x14:dataValidation type="list" allowBlank="1" showInputMessage="1" showErrorMessage="1">
          <x14:formula1>
            <xm:f>'Plan Exe F'!$C$64:$C$80</xm:f>
          </x14:formula1>
          <xm:sqref>E218:F218</xm:sqref>
        </x14:dataValidation>
        <x14:dataValidation type="list" allowBlank="1" showInputMessage="1" showErrorMessage="1">
          <x14:formula1>
            <xm:f>'Plan Exe F'!$C$84:$C$100</xm:f>
          </x14:formula1>
          <xm:sqref>E219:F219</xm:sqref>
        </x14:dataValidation>
        <x14:dataValidation type="list" allowBlank="1" showInputMessage="1" showErrorMessage="1">
          <x14:formula1>
            <xm:f>'Plan Exe F'!$C$104:$C$120</xm:f>
          </x14:formula1>
          <xm:sqref>E220:F220</xm:sqref>
        </x14:dataValidation>
        <x14:dataValidation type="list" allowBlank="1" showInputMessage="1" showErrorMessage="1">
          <x14:formula1>
            <xm:f>'Plan Exe F'!$C$124:$C$140</xm:f>
          </x14:formula1>
          <xm:sqref>E221:F221</xm:sqref>
        </x14:dataValidation>
        <x14:dataValidation type="list" allowBlank="1" showInputMessage="1" showErrorMessage="1">
          <x14:formula1>
            <xm:f>'Plan Exe F'!$C$144:$C$160</xm:f>
          </x14:formula1>
          <xm:sqref>E222:F222</xm:sqref>
        </x14:dataValidation>
        <x14:dataValidation type="list" allowBlank="1" showInputMessage="1" showErrorMessage="1">
          <x14:formula1>
            <xm:f>'Plan Exe F'!$C$164:$C$180</xm:f>
          </x14:formula1>
          <xm:sqref>E223:F223</xm:sqref>
        </x14:dataValidation>
        <x14:dataValidation type="list" allowBlank="1" showInputMessage="1" showErrorMessage="1">
          <x14:formula1>
            <xm:f>'Plan Exe F'!$C$184:$C$200</xm:f>
          </x14:formula1>
          <xm:sqref>E224:F224</xm:sqref>
        </x14:dataValidation>
        <x14:dataValidation type="list" allowBlank="1" showInputMessage="1" showErrorMessage="1">
          <x14:formula1>
            <xm:f>'Plan Exe F'!$C$204:$C$220</xm:f>
          </x14:formula1>
          <xm:sqref>E225:F225</xm:sqref>
        </x14:dataValidation>
        <x14:dataValidation type="list" allowBlank="1" showInputMessage="1" showErrorMessage="1">
          <x14:formula1>
            <xm:f>'Plan Exe F'!$C$224:$C$240</xm:f>
          </x14:formula1>
          <xm:sqref>E226:F226</xm:sqref>
        </x14:dataValidation>
        <x14:dataValidation type="list" allowBlank="1" showInputMessage="1" showErrorMessage="1">
          <x14:formula1>
            <xm:f>'Plan Exe G'!$C$4:$C$20</xm:f>
          </x14:formula1>
          <xm:sqref>E255:F255</xm:sqref>
        </x14:dataValidation>
        <x14:dataValidation type="list" allowBlank="1" showInputMessage="1" showErrorMessage="1">
          <x14:formula1>
            <xm:f>'Plan Exe G'!$C$24:$C$40</xm:f>
          </x14:formula1>
          <xm:sqref>E256:F256</xm:sqref>
        </x14:dataValidation>
        <x14:dataValidation type="list" allowBlank="1" showInputMessage="1" showErrorMessage="1">
          <x14:formula1>
            <xm:f>'Plan Exe G'!$C$44:$C$60</xm:f>
          </x14:formula1>
          <xm:sqref>E257:F257</xm:sqref>
        </x14:dataValidation>
        <x14:dataValidation type="list" allowBlank="1" showInputMessage="1" showErrorMessage="1">
          <x14:formula1>
            <xm:f>'Plan Exe G'!$C$64:$C$80</xm:f>
          </x14:formula1>
          <xm:sqref>E258:F258</xm:sqref>
        </x14:dataValidation>
        <x14:dataValidation type="list" allowBlank="1" showInputMessage="1" showErrorMessage="1">
          <x14:formula1>
            <xm:f>'Plan Exe G'!$C$84:$C$100</xm:f>
          </x14:formula1>
          <xm:sqref>E259:F259</xm:sqref>
        </x14:dataValidation>
        <x14:dataValidation type="list" allowBlank="1" showInputMessage="1" showErrorMessage="1">
          <x14:formula1>
            <xm:f>'Plan Exe G'!$C$104:$C$120</xm:f>
          </x14:formula1>
          <xm:sqref>E260:F260</xm:sqref>
        </x14:dataValidation>
        <x14:dataValidation type="list" allowBlank="1" showInputMessage="1" showErrorMessage="1">
          <x14:formula1>
            <xm:f>'Plan Exe G'!$C$124:$C$140</xm:f>
          </x14:formula1>
          <xm:sqref>E261:F261</xm:sqref>
        </x14:dataValidation>
        <x14:dataValidation type="list" allowBlank="1" showInputMessage="1" showErrorMessage="1">
          <x14:formula1>
            <xm:f>'Plan Exe G'!$C$144:$C$160</xm:f>
          </x14:formula1>
          <xm:sqref>E262:F262</xm:sqref>
        </x14:dataValidation>
        <x14:dataValidation type="list" allowBlank="1" showInputMessage="1" showErrorMessage="1">
          <x14:formula1>
            <xm:f>'Plan Exe G'!$C$164:$C$180</xm:f>
          </x14:formula1>
          <xm:sqref>E263:F263</xm:sqref>
        </x14:dataValidation>
        <x14:dataValidation type="list" allowBlank="1" showInputMessage="1" showErrorMessage="1">
          <x14:formula1>
            <xm:f>'Plan Exe G'!$C$184:$C$200</xm:f>
          </x14:formula1>
          <xm:sqref>E264:F264</xm:sqref>
        </x14:dataValidation>
        <x14:dataValidation type="list" allowBlank="1" showInputMessage="1" showErrorMessage="1">
          <x14:formula1>
            <xm:f>'Plan Exe G'!$C$204:$C$220</xm:f>
          </x14:formula1>
          <xm:sqref>E265:F265</xm:sqref>
        </x14:dataValidation>
        <x14:dataValidation type="list" allowBlank="1" showInputMessage="1" showErrorMessage="1">
          <x14:formula1>
            <xm:f>'Plan Exe G'!$C$224:$C$240</xm:f>
          </x14:formula1>
          <xm:sqref>E266:F266</xm:sqref>
        </x14:dataValidation>
        <x14:dataValidation type="list" allowBlank="1" showInputMessage="1" showErrorMessage="1">
          <x14:formula1>
            <xm:f>'Plan Cár G'!$C$4:$C$10</xm:f>
          </x14:formula1>
          <xm:sqref>G267:Z267</xm:sqref>
        </x14:dataValidation>
        <x14:dataValidation type="list" allowBlank="1" showInputMessage="1" showErrorMessage="1">
          <x14:formula1>
            <xm:f>'Plan Cár G'!$C$14:$C$20</xm:f>
          </x14:formula1>
          <xm:sqref>G268:Z268</xm:sqref>
        </x14:dataValidation>
        <x14:dataValidation type="list" allowBlank="1" showInputMessage="1" showErrorMessage="1">
          <x14:formula1>
            <xm:f>'Plan Cár G'!$C$24:$C$30</xm:f>
          </x14:formula1>
          <xm:sqref>G269:Z269</xm:sqref>
        </x14:dataValidation>
        <x14:dataValidation type="list" allowBlank="1" showInputMessage="1" showErrorMessage="1">
          <x14:formula1>
            <xm:f>'Plan Cár E'!$C$4:$C$10</xm:f>
          </x14:formula1>
          <xm:sqref>G187:Z187</xm:sqref>
        </x14:dataValidation>
        <x14:dataValidation type="list" allowBlank="1" showInputMessage="1" showErrorMessage="1">
          <x14:formula1>
            <xm:f>'Plan Cár E'!$C$14:$C$20</xm:f>
          </x14:formula1>
          <xm:sqref>G188:Z188</xm:sqref>
        </x14:dataValidation>
        <x14:dataValidation type="list" allowBlank="1" showInputMessage="1" showErrorMessage="1">
          <x14:formula1>
            <xm:f>'Plan Cár E'!$C$24:$C$30</xm:f>
          </x14:formula1>
          <xm:sqref>G189:Z189</xm:sqref>
        </x14:dataValidation>
        <x14:dataValidation type="list" allowBlank="1" showInputMessage="1" showErrorMessage="1">
          <x14:formula1>
            <xm:f>'Plan Cár F'!$C$4:$C$10</xm:f>
          </x14:formula1>
          <xm:sqref>G227:Z227</xm:sqref>
        </x14:dataValidation>
        <x14:dataValidation type="list" allowBlank="1" showInputMessage="1" showErrorMessage="1">
          <x14:formula1>
            <xm:f>'Plan Cár F'!$C$14:$C$20</xm:f>
          </x14:formula1>
          <xm:sqref>G228:Z228</xm:sqref>
        </x14:dataValidation>
        <x14:dataValidation type="list" allowBlank="1" showInputMessage="1" showErrorMessage="1">
          <x14:formula1>
            <xm:f>'Plan Cár F'!$C$24:$C$30</xm:f>
          </x14:formula1>
          <xm:sqref>G229:Z229</xm:sqref>
        </x14:dataValidation>
        <x14:dataValidation type="list" allowBlank="1" showInputMessage="1" showErrorMessage="1">
          <x14:formula1>
            <xm:f>'Plan Cár D'!$C$4:$C$10</xm:f>
          </x14:formula1>
          <xm:sqref>G147:Z147</xm:sqref>
        </x14:dataValidation>
        <x14:dataValidation type="list" allowBlank="1" showInputMessage="1" showErrorMessage="1">
          <x14:formula1>
            <xm:f>'Plan Cár D'!$C$14:$C$20</xm:f>
          </x14:formula1>
          <xm:sqref>G148:Z148</xm:sqref>
        </x14:dataValidation>
        <x14:dataValidation type="list" allowBlank="1" showInputMessage="1" showErrorMessage="1">
          <x14:formula1>
            <xm:f>'Plan Cár D'!$C$24:$C$30</xm:f>
          </x14:formula1>
          <xm:sqref>G149:Z149</xm:sqref>
        </x14:dataValidation>
        <x14:dataValidation type="list" allowBlank="1" showInputMessage="1" showErrorMessage="1">
          <x14:formula1>
            <xm:f>'Plan Cár C'!$C$4:$C$10</xm:f>
          </x14:formula1>
          <xm:sqref>G107:Z107</xm:sqref>
        </x14:dataValidation>
        <x14:dataValidation type="list" allowBlank="1" showInputMessage="1" showErrorMessage="1">
          <x14:formula1>
            <xm:f>'Plan Cár C'!$C$14:$C$20</xm:f>
          </x14:formula1>
          <xm:sqref>G108:Z108</xm:sqref>
        </x14:dataValidation>
        <x14:dataValidation type="list" allowBlank="1" showInputMessage="1" showErrorMessage="1">
          <x14:formula1>
            <xm:f>'Plan Cár C'!$C$24:$C$30</xm:f>
          </x14:formula1>
          <xm:sqref>G109:Z109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N135"/>
  <sheetViews>
    <sheetView workbookViewId="0">
      <selection activeCell="C7" sqref="C7"/>
    </sheetView>
  </sheetViews>
  <sheetFormatPr defaultRowHeight="15" x14ac:dyDescent="0.25"/>
  <sheetData>
    <row r="1" spans="1:14" x14ac:dyDescent="0.25">
      <c r="A1" t="s">
        <v>6</v>
      </c>
      <c r="E1" s="1" t="s">
        <v>57</v>
      </c>
      <c r="G1" s="18">
        <v>0.25</v>
      </c>
      <c r="I1">
        <v>30</v>
      </c>
      <c r="K1" t="s">
        <v>106</v>
      </c>
      <c r="M1">
        <v>1010</v>
      </c>
      <c r="N1">
        <v>2</v>
      </c>
    </row>
    <row r="2" spans="1:14" x14ac:dyDescent="0.25">
      <c r="A2" t="s">
        <v>16</v>
      </c>
      <c r="E2" s="1" t="s">
        <v>58</v>
      </c>
      <c r="G2" s="18">
        <v>0.3</v>
      </c>
      <c r="I2">
        <v>45</v>
      </c>
      <c r="K2">
        <v>300</v>
      </c>
      <c r="M2">
        <v>1020</v>
      </c>
      <c r="N2">
        <v>3</v>
      </c>
    </row>
    <row r="3" spans="1:14" x14ac:dyDescent="0.25">
      <c r="A3" t="s">
        <v>17</v>
      </c>
      <c r="E3" s="1" t="s">
        <v>59</v>
      </c>
      <c r="G3" s="18">
        <v>0.35</v>
      </c>
      <c r="I3">
        <v>60</v>
      </c>
      <c r="K3">
        <v>420</v>
      </c>
      <c r="M3">
        <v>1030</v>
      </c>
      <c r="N3">
        <v>4</v>
      </c>
    </row>
    <row r="4" spans="1:14" x14ac:dyDescent="0.25">
      <c r="A4" t="s">
        <v>18</v>
      </c>
      <c r="E4" s="1" t="s">
        <v>60</v>
      </c>
      <c r="G4" s="18">
        <v>0.4</v>
      </c>
      <c r="I4">
        <v>90</v>
      </c>
      <c r="K4">
        <v>500</v>
      </c>
      <c r="M4">
        <v>1040</v>
      </c>
      <c r="N4">
        <v>5</v>
      </c>
    </row>
    <row r="5" spans="1:14" x14ac:dyDescent="0.25">
      <c r="A5" t="s">
        <v>19</v>
      </c>
      <c r="C5" t="str">
        <f>Cárdio!B3</f>
        <v>Bicicleta Ergométrica</v>
      </c>
      <c r="E5" s="1" t="s">
        <v>61</v>
      </c>
      <c r="G5" s="18">
        <v>0.45</v>
      </c>
      <c r="I5">
        <v>120</v>
      </c>
      <c r="K5">
        <v>600</v>
      </c>
      <c r="M5">
        <v>1050</v>
      </c>
      <c r="N5">
        <v>6</v>
      </c>
    </row>
    <row r="6" spans="1:14" x14ac:dyDescent="0.25">
      <c r="A6" t="s">
        <v>20</v>
      </c>
      <c r="C6" t="str">
        <f>Cárdio!D3</f>
        <v>Esteira</v>
      </c>
      <c r="E6" s="1" t="s">
        <v>62</v>
      </c>
      <c r="G6" s="18">
        <v>0.5</v>
      </c>
      <c r="I6">
        <v>180</v>
      </c>
      <c r="K6">
        <v>700</v>
      </c>
      <c r="M6">
        <v>1060</v>
      </c>
      <c r="N6">
        <v>7</v>
      </c>
    </row>
    <row r="7" spans="1:14" x14ac:dyDescent="0.25">
      <c r="A7" t="s">
        <v>21</v>
      </c>
      <c r="C7" t="str">
        <f>Cárdio!F3</f>
        <v>Elíptico</v>
      </c>
      <c r="E7" s="1" t="s">
        <v>63</v>
      </c>
      <c r="G7" s="18">
        <v>0.55000000000000004</v>
      </c>
      <c r="I7">
        <v>240</v>
      </c>
      <c r="K7">
        <v>800</v>
      </c>
      <c r="M7">
        <v>1070</v>
      </c>
      <c r="N7">
        <v>8</v>
      </c>
    </row>
    <row r="8" spans="1:14" x14ac:dyDescent="0.25">
      <c r="E8" s="1" t="s">
        <v>64</v>
      </c>
      <c r="G8" s="18">
        <v>0.56999999999999995</v>
      </c>
      <c r="I8">
        <v>300</v>
      </c>
      <c r="K8">
        <v>900</v>
      </c>
      <c r="M8">
        <v>2010</v>
      </c>
      <c r="N8">
        <v>3</v>
      </c>
    </row>
    <row r="9" spans="1:14" x14ac:dyDescent="0.25">
      <c r="A9" t="s">
        <v>0</v>
      </c>
      <c r="E9" s="1" t="s">
        <v>65</v>
      </c>
      <c r="G9" s="18">
        <v>0.6</v>
      </c>
      <c r="I9">
        <v>360</v>
      </c>
      <c r="K9">
        <v>1200</v>
      </c>
      <c r="M9">
        <v>2020</v>
      </c>
      <c r="N9">
        <v>4</v>
      </c>
    </row>
    <row r="10" spans="1:14" x14ac:dyDescent="0.25">
      <c r="A10" t="s">
        <v>22</v>
      </c>
      <c r="E10" s="1" t="s">
        <v>66</v>
      </c>
      <c r="G10" s="18">
        <v>0.65</v>
      </c>
      <c r="I10">
        <v>420</v>
      </c>
      <c r="K10">
        <v>1500</v>
      </c>
      <c r="M10">
        <v>2030</v>
      </c>
      <c r="N10">
        <v>5</v>
      </c>
    </row>
    <row r="11" spans="1:14" x14ac:dyDescent="0.25">
      <c r="A11" t="s">
        <v>23</v>
      </c>
      <c r="E11" s="1" t="s">
        <v>67</v>
      </c>
      <c r="G11" s="18">
        <v>0.67</v>
      </c>
      <c r="K11">
        <v>1800</v>
      </c>
      <c r="M11">
        <v>2040</v>
      </c>
      <c r="N11">
        <v>6</v>
      </c>
    </row>
    <row r="12" spans="1:14" x14ac:dyDescent="0.25">
      <c r="A12" t="s">
        <v>24</v>
      </c>
      <c r="E12" s="1" t="s">
        <v>68</v>
      </c>
      <c r="G12" s="18">
        <v>0.7</v>
      </c>
      <c r="K12">
        <v>2100</v>
      </c>
      <c r="M12">
        <v>2050</v>
      </c>
      <c r="N12">
        <v>7</v>
      </c>
    </row>
    <row r="13" spans="1:14" x14ac:dyDescent="0.25">
      <c r="A13" t="s">
        <v>25</v>
      </c>
      <c r="E13" s="1" t="s">
        <v>69</v>
      </c>
      <c r="G13" s="18">
        <v>0.75</v>
      </c>
      <c r="K13">
        <v>2400</v>
      </c>
      <c r="M13">
        <v>2060</v>
      </c>
      <c r="N13">
        <v>8</v>
      </c>
    </row>
    <row r="14" spans="1:14" x14ac:dyDescent="0.25">
      <c r="A14" t="s">
        <v>26</v>
      </c>
      <c r="E14" s="1" t="s">
        <v>70</v>
      </c>
      <c r="G14" s="18">
        <v>0.77</v>
      </c>
      <c r="K14">
        <v>2700</v>
      </c>
      <c r="M14">
        <v>2070</v>
      </c>
      <c r="N14">
        <v>9</v>
      </c>
    </row>
    <row r="15" spans="1:14" x14ac:dyDescent="0.25">
      <c r="A15" t="s">
        <v>56</v>
      </c>
      <c r="E15" s="1" t="s">
        <v>71</v>
      </c>
      <c r="G15" s="18">
        <v>0.8</v>
      </c>
      <c r="K15">
        <v>3000</v>
      </c>
      <c r="M15">
        <v>3010</v>
      </c>
      <c r="N15">
        <v>4</v>
      </c>
    </row>
    <row r="16" spans="1:14" x14ac:dyDescent="0.25">
      <c r="E16" s="1" t="s">
        <v>72</v>
      </c>
      <c r="G16" s="18">
        <v>0.83</v>
      </c>
      <c r="K16">
        <v>3300</v>
      </c>
      <c r="M16">
        <v>3020</v>
      </c>
      <c r="N16">
        <v>5</v>
      </c>
    </row>
    <row r="17" spans="1:14" x14ac:dyDescent="0.25">
      <c r="A17" t="s">
        <v>122</v>
      </c>
      <c r="E17" s="1" t="s">
        <v>73</v>
      </c>
      <c r="G17" s="18">
        <v>0.85</v>
      </c>
      <c r="K17">
        <v>3600</v>
      </c>
      <c r="M17">
        <v>3030</v>
      </c>
      <c r="N17">
        <v>6</v>
      </c>
    </row>
    <row r="18" spans="1:14" x14ac:dyDescent="0.25">
      <c r="A18" t="s">
        <v>118</v>
      </c>
      <c r="E18" s="1" t="s">
        <v>74</v>
      </c>
      <c r="G18" s="18">
        <v>0.87</v>
      </c>
      <c r="K18">
        <v>3900</v>
      </c>
      <c r="M18">
        <v>3040</v>
      </c>
      <c r="N18">
        <v>7</v>
      </c>
    </row>
    <row r="19" spans="1:14" x14ac:dyDescent="0.25">
      <c r="A19" t="s">
        <v>123</v>
      </c>
      <c r="E19" s="1" t="s">
        <v>75</v>
      </c>
      <c r="G19" s="18">
        <v>0.9</v>
      </c>
      <c r="K19">
        <v>4200</v>
      </c>
      <c r="M19">
        <v>3050</v>
      </c>
      <c r="N19">
        <v>8</v>
      </c>
    </row>
    <row r="20" spans="1:14" x14ac:dyDescent="0.25">
      <c r="A20" t="s">
        <v>124</v>
      </c>
      <c r="E20" s="1" t="s">
        <v>76</v>
      </c>
      <c r="G20" s="18">
        <v>0.93</v>
      </c>
      <c r="M20">
        <v>3060</v>
      </c>
      <c r="N20">
        <v>9</v>
      </c>
    </row>
    <row r="21" spans="1:14" x14ac:dyDescent="0.25">
      <c r="A21" t="s">
        <v>117</v>
      </c>
      <c r="E21" s="1" t="s">
        <v>77</v>
      </c>
      <c r="G21" s="18">
        <v>0.95</v>
      </c>
      <c r="M21">
        <v>3070</v>
      </c>
      <c r="N21">
        <v>10</v>
      </c>
    </row>
    <row r="22" spans="1:14" x14ac:dyDescent="0.25">
      <c r="E22" s="1" t="s">
        <v>78</v>
      </c>
      <c r="G22" s="18">
        <v>1</v>
      </c>
      <c r="M22">
        <v>4010</v>
      </c>
      <c r="N22">
        <v>5</v>
      </c>
    </row>
    <row r="23" spans="1:14" x14ac:dyDescent="0.25">
      <c r="A23" t="s">
        <v>118</v>
      </c>
      <c r="E23" s="1" t="s">
        <v>79</v>
      </c>
      <c r="G23" s="18">
        <v>1.1000000000000001</v>
      </c>
      <c r="M23">
        <v>4020</v>
      </c>
      <c r="N23">
        <v>6</v>
      </c>
    </row>
    <row r="24" spans="1:14" x14ac:dyDescent="0.25">
      <c r="A24" t="s">
        <v>119</v>
      </c>
      <c r="E24" s="1" t="s">
        <v>80</v>
      </c>
      <c r="M24">
        <v>4030</v>
      </c>
      <c r="N24">
        <v>7</v>
      </c>
    </row>
    <row r="25" spans="1:14" x14ac:dyDescent="0.25">
      <c r="A25" t="s">
        <v>120</v>
      </c>
      <c r="E25" s="1" t="s">
        <v>81</v>
      </c>
      <c r="G25" s="39" t="s">
        <v>0</v>
      </c>
      <c r="H25" s="115" t="s">
        <v>237</v>
      </c>
      <c r="M25">
        <v>4040</v>
      </c>
      <c r="N25">
        <v>8</v>
      </c>
    </row>
    <row r="26" spans="1:14" x14ac:dyDescent="0.25">
      <c r="A26" t="s">
        <v>121</v>
      </c>
      <c r="E26" s="1" t="s">
        <v>82</v>
      </c>
      <c r="G26" s="39" t="s">
        <v>22</v>
      </c>
      <c r="H26" s="115" t="s">
        <v>237</v>
      </c>
      <c r="M26">
        <v>4050</v>
      </c>
      <c r="N26">
        <v>9</v>
      </c>
    </row>
    <row r="27" spans="1:14" x14ac:dyDescent="0.25">
      <c r="A27" t="s">
        <v>398</v>
      </c>
      <c r="E27" s="1" t="s">
        <v>83</v>
      </c>
      <c r="G27" s="39" t="s">
        <v>23</v>
      </c>
      <c r="H27" s="115" t="s">
        <v>237</v>
      </c>
      <c r="M27">
        <v>4060</v>
      </c>
      <c r="N27">
        <v>10</v>
      </c>
    </row>
    <row r="28" spans="1:14" x14ac:dyDescent="0.25">
      <c r="E28" s="1" t="s">
        <v>84</v>
      </c>
      <c r="G28" s="39" t="s">
        <v>24</v>
      </c>
      <c r="H28" s="115" t="s">
        <v>237</v>
      </c>
      <c r="M28">
        <v>4070</v>
      </c>
      <c r="N28">
        <v>11</v>
      </c>
    </row>
    <row r="29" spans="1:14" x14ac:dyDescent="0.25">
      <c r="A29" t="s">
        <v>111</v>
      </c>
      <c r="E29" s="1" t="s">
        <v>85</v>
      </c>
      <c r="G29" s="39" t="s">
        <v>25</v>
      </c>
      <c r="H29" s="115" t="s">
        <v>237</v>
      </c>
      <c r="M29">
        <v>5010</v>
      </c>
      <c r="N29">
        <v>6</v>
      </c>
    </row>
    <row r="30" spans="1:14" x14ac:dyDescent="0.25">
      <c r="A30" t="s">
        <v>112</v>
      </c>
      <c r="E30" s="1" t="s">
        <v>86</v>
      </c>
      <c r="G30" s="39" t="s">
        <v>26</v>
      </c>
      <c r="H30" s="115" t="s">
        <v>237</v>
      </c>
      <c r="M30">
        <v>5020</v>
      </c>
      <c r="N30">
        <v>7</v>
      </c>
    </row>
    <row r="31" spans="1:14" x14ac:dyDescent="0.25">
      <c r="E31" s="1" t="s">
        <v>87</v>
      </c>
      <c r="G31" s="39" t="s">
        <v>56</v>
      </c>
      <c r="H31" s="115" t="s">
        <v>237</v>
      </c>
      <c r="M31">
        <v>5030</v>
      </c>
      <c r="N31">
        <v>8</v>
      </c>
    </row>
    <row r="32" spans="1:14" x14ac:dyDescent="0.25">
      <c r="A32" t="s">
        <v>36</v>
      </c>
      <c r="E32" s="1" t="s">
        <v>88</v>
      </c>
      <c r="G32" s="39" t="s">
        <v>223</v>
      </c>
      <c r="M32">
        <v>5040</v>
      </c>
      <c r="N32">
        <v>9</v>
      </c>
    </row>
    <row r="33" spans="1:14" x14ac:dyDescent="0.25">
      <c r="A33" t="s">
        <v>37</v>
      </c>
      <c r="E33" s="1" t="s">
        <v>89</v>
      </c>
      <c r="G33" s="39" t="s">
        <v>224</v>
      </c>
      <c r="M33">
        <v>5050</v>
      </c>
      <c r="N33">
        <v>10</v>
      </c>
    </row>
    <row r="34" spans="1:14" x14ac:dyDescent="0.25">
      <c r="E34" s="1" t="s">
        <v>90</v>
      </c>
      <c r="G34" s="39" t="s">
        <v>225</v>
      </c>
      <c r="M34">
        <v>5060</v>
      </c>
      <c r="N34">
        <v>11</v>
      </c>
    </row>
    <row r="35" spans="1:14" x14ac:dyDescent="0.25">
      <c r="A35" t="s">
        <v>114</v>
      </c>
      <c r="E35" s="1" t="s">
        <v>91</v>
      </c>
      <c r="G35" s="39" t="s">
        <v>226</v>
      </c>
      <c r="M35">
        <v>5070</v>
      </c>
      <c r="N35">
        <v>12</v>
      </c>
    </row>
    <row r="36" spans="1:14" x14ac:dyDescent="0.25">
      <c r="A36" t="s">
        <v>115</v>
      </c>
      <c r="E36" s="1" t="s">
        <v>92</v>
      </c>
      <c r="G36" s="39" t="s">
        <v>227</v>
      </c>
      <c r="M36">
        <v>6010</v>
      </c>
      <c r="N36">
        <v>7</v>
      </c>
    </row>
    <row r="37" spans="1:14" x14ac:dyDescent="0.25">
      <c r="A37" t="s">
        <v>116</v>
      </c>
      <c r="E37" s="1" t="s">
        <v>93</v>
      </c>
      <c r="G37" s="39" t="s">
        <v>228</v>
      </c>
      <c r="M37">
        <v>6020</v>
      </c>
      <c r="N37">
        <v>8</v>
      </c>
    </row>
    <row r="38" spans="1:14" x14ac:dyDescent="0.25">
      <c r="E38" s="1" t="s">
        <v>94</v>
      </c>
      <c r="G38" s="39" t="s">
        <v>229</v>
      </c>
      <c r="M38">
        <v>6030</v>
      </c>
      <c r="N38">
        <v>9</v>
      </c>
    </row>
    <row r="39" spans="1:14" x14ac:dyDescent="0.25">
      <c r="A39" t="s">
        <v>155</v>
      </c>
      <c r="E39" s="1" t="s">
        <v>95</v>
      </c>
      <c r="G39" s="39" t="s">
        <v>230</v>
      </c>
      <c r="M39">
        <v>6040</v>
      </c>
      <c r="N39">
        <v>10</v>
      </c>
    </row>
    <row r="40" spans="1:14" x14ac:dyDescent="0.25">
      <c r="A40" t="s">
        <v>170</v>
      </c>
      <c r="E40" s="1" t="s">
        <v>96</v>
      </c>
      <c r="G40" s="39" t="s">
        <v>231</v>
      </c>
      <c r="M40">
        <v>6050</v>
      </c>
      <c r="N40">
        <v>11</v>
      </c>
    </row>
    <row r="41" spans="1:14" x14ac:dyDescent="0.25">
      <c r="A41" t="s">
        <v>156</v>
      </c>
      <c r="E41" s="1" t="s">
        <v>97</v>
      </c>
      <c r="M41">
        <v>6060</v>
      </c>
      <c r="N41">
        <v>12</v>
      </c>
    </row>
    <row r="42" spans="1:14" x14ac:dyDescent="0.25">
      <c r="A42" t="s">
        <v>157</v>
      </c>
      <c r="E42" s="1" t="s">
        <v>98</v>
      </c>
      <c r="M42">
        <v>6070</v>
      </c>
      <c r="N42">
        <v>13</v>
      </c>
    </row>
    <row r="43" spans="1:14" x14ac:dyDescent="0.25">
      <c r="A43" t="s">
        <v>171</v>
      </c>
      <c r="E43" s="1" t="s">
        <v>99</v>
      </c>
      <c r="M43">
        <v>7010</v>
      </c>
      <c r="N43">
        <v>8</v>
      </c>
    </row>
    <row r="44" spans="1:14" x14ac:dyDescent="0.25">
      <c r="A44" t="s">
        <v>168</v>
      </c>
      <c r="E44" s="1" t="s">
        <v>100</v>
      </c>
      <c r="M44">
        <v>7020</v>
      </c>
      <c r="N44">
        <v>9</v>
      </c>
    </row>
    <row r="45" spans="1:14" x14ac:dyDescent="0.25">
      <c r="A45" t="s">
        <v>169</v>
      </c>
      <c r="M45">
        <v>7030</v>
      </c>
      <c r="N45">
        <v>10</v>
      </c>
    </row>
    <row r="46" spans="1:14" x14ac:dyDescent="0.25">
      <c r="A46" t="s">
        <v>158</v>
      </c>
      <c r="E46" s="19">
        <v>1</v>
      </c>
      <c r="M46">
        <v>7040</v>
      </c>
      <c r="N46">
        <v>11</v>
      </c>
    </row>
    <row r="47" spans="1:14" x14ac:dyDescent="0.25">
      <c r="A47" t="s">
        <v>159</v>
      </c>
      <c r="E47" s="19">
        <v>2</v>
      </c>
      <c r="M47">
        <v>7050</v>
      </c>
      <c r="N47">
        <v>12</v>
      </c>
    </row>
    <row r="48" spans="1:14" x14ac:dyDescent="0.25">
      <c r="A48" t="s">
        <v>160</v>
      </c>
      <c r="E48" s="19">
        <v>3</v>
      </c>
      <c r="M48">
        <v>7060</v>
      </c>
      <c r="N48">
        <v>13</v>
      </c>
    </row>
    <row r="49" spans="1:14" x14ac:dyDescent="0.25">
      <c r="A49" t="s">
        <v>167</v>
      </c>
      <c r="E49" s="19">
        <v>4</v>
      </c>
      <c r="M49">
        <v>7070</v>
      </c>
      <c r="N49">
        <v>14</v>
      </c>
    </row>
    <row r="50" spans="1:14" x14ac:dyDescent="0.25">
      <c r="A50" t="s">
        <v>161</v>
      </c>
      <c r="E50" s="19">
        <v>5</v>
      </c>
      <c r="M50" s="40" t="s">
        <v>204</v>
      </c>
      <c r="N50" s="40">
        <v>1</v>
      </c>
    </row>
    <row r="51" spans="1:14" x14ac:dyDescent="0.25">
      <c r="A51" t="s">
        <v>162</v>
      </c>
      <c r="E51" s="19">
        <v>6</v>
      </c>
      <c r="M51" s="40" t="s">
        <v>205</v>
      </c>
      <c r="N51" s="40">
        <v>0.5</v>
      </c>
    </row>
    <row r="52" spans="1:14" x14ac:dyDescent="0.25">
      <c r="A52" t="s">
        <v>163</v>
      </c>
      <c r="E52" s="19">
        <v>7</v>
      </c>
    </row>
    <row r="53" spans="1:14" x14ac:dyDescent="0.25">
      <c r="A53" t="s">
        <v>164</v>
      </c>
      <c r="E53" s="19">
        <v>8</v>
      </c>
    </row>
    <row r="54" spans="1:14" x14ac:dyDescent="0.25">
      <c r="A54" t="s">
        <v>165</v>
      </c>
      <c r="E54" s="19">
        <v>9</v>
      </c>
    </row>
    <row r="55" spans="1:14" x14ac:dyDescent="0.25">
      <c r="A55" t="s">
        <v>166</v>
      </c>
      <c r="E55" s="19">
        <v>10</v>
      </c>
    </row>
    <row r="56" spans="1:14" x14ac:dyDescent="0.25">
      <c r="E56" s="19">
        <v>11</v>
      </c>
    </row>
    <row r="57" spans="1:14" x14ac:dyDescent="0.25">
      <c r="A57" t="s">
        <v>173</v>
      </c>
      <c r="E57" s="19">
        <v>12</v>
      </c>
    </row>
    <row r="58" spans="1:14" x14ac:dyDescent="0.25">
      <c r="A58" t="s">
        <v>172</v>
      </c>
      <c r="E58" s="19">
        <v>13</v>
      </c>
    </row>
    <row r="59" spans="1:14" x14ac:dyDescent="0.25">
      <c r="A59" t="s">
        <v>184</v>
      </c>
      <c r="E59" s="19">
        <v>14</v>
      </c>
    </row>
    <row r="60" spans="1:14" x14ac:dyDescent="0.25">
      <c r="A60" t="s">
        <v>174</v>
      </c>
      <c r="E60" s="19">
        <v>15</v>
      </c>
    </row>
    <row r="61" spans="1:14" x14ac:dyDescent="0.25">
      <c r="A61" t="s">
        <v>175</v>
      </c>
      <c r="E61" s="19">
        <v>16</v>
      </c>
    </row>
    <row r="62" spans="1:14" x14ac:dyDescent="0.25">
      <c r="A62" t="s">
        <v>176</v>
      </c>
      <c r="E62" s="19">
        <v>17</v>
      </c>
    </row>
    <row r="63" spans="1:14" x14ac:dyDescent="0.25">
      <c r="A63" t="s">
        <v>177</v>
      </c>
      <c r="E63" s="19">
        <v>18</v>
      </c>
    </row>
    <row r="64" spans="1:14" x14ac:dyDescent="0.25">
      <c r="A64" t="s">
        <v>178</v>
      </c>
      <c r="E64" s="19">
        <v>19</v>
      </c>
    </row>
    <row r="65" spans="1:5" x14ac:dyDescent="0.25">
      <c r="A65" t="s">
        <v>179</v>
      </c>
      <c r="E65" s="19">
        <v>20</v>
      </c>
    </row>
    <row r="66" spans="1:5" x14ac:dyDescent="0.25">
      <c r="A66" t="s">
        <v>180</v>
      </c>
      <c r="E66" s="19">
        <v>21</v>
      </c>
    </row>
    <row r="67" spans="1:5" x14ac:dyDescent="0.25">
      <c r="A67" t="s">
        <v>181</v>
      </c>
      <c r="E67" s="19">
        <v>22</v>
      </c>
    </row>
    <row r="68" spans="1:5" x14ac:dyDescent="0.25">
      <c r="A68" t="s">
        <v>182</v>
      </c>
      <c r="E68" s="19">
        <v>23</v>
      </c>
    </row>
    <row r="69" spans="1:5" x14ac:dyDescent="0.25">
      <c r="A69" t="s">
        <v>183</v>
      </c>
      <c r="E69" s="19">
        <v>24</v>
      </c>
    </row>
    <row r="70" spans="1:5" x14ac:dyDescent="0.25">
      <c r="A70" t="s">
        <v>305</v>
      </c>
      <c r="E70" s="19">
        <v>25</v>
      </c>
    </row>
    <row r="71" spans="1:5" x14ac:dyDescent="0.25">
      <c r="A71" t="s">
        <v>306</v>
      </c>
      <c r="E71" s="19">
        <v>26</v>
      </c>
    </row>
    <row r="72" spans="1:5" x14ac:dyDescent="0.25">
      <c r="A72" t="s">
        <v>307</v>
      </c>
      <c r="E72" s="19">
        <v>27</v>
      </c>
    </row>
    <row r="73" spans="1:5" x14ac:dyDescent="0.25">
      <c r="E73" s="19">
        <v>28</v>
      </c>
    </row>
    <row r="74" spans="1:5" x14ac:dyDescent="0.25">
      <c r="E74" s="19">
        <v>29</v>
      </c>
    </row>
    <row r="75" spans="1:5" x14ac:dyDescent="0.25">
      <c r="E75" s="19">
        <v>30</v>
      </c>
    </row>
    <row r="76" spans="1:5" x14ac:dyDescent="0.25">
      <c r="E76" s="19">
        <v>31</v>
      </c>
    </row>
    <row r="77" spans="1:5" x14ac:dyDescent="0.25">
      <c r="E77" s="19">
        <v>32</v>
      </c>
    </row>
    <row r="78" spans="1:5" x14ac:dyDescent="0.25">
      <c r="E78" s="19">
        <v>33</v>
      </c>
    </row>
    <row r="79" spans="1:5" x14ac:dyDescent="0.25">
      <c r="E79" s="19">
        <v>34</v>
      </c>
    </row>
    <row r="80" spans="1:5" x14ac:dyDescent="0.25">
      <c r="E80" s="19">
        <v>35</v>
      </c>
    </row>
    <row r="81" spans="5:5" x14ac:dyDescent="0.25">
      <c r="E81" s="19">
        <v>36</v>
      </c>
    </row>
    <row r="82" spans="5:5" x14ac:dyDescent="0.25">
      <c r="E82" s="19">
        <v>37</v>
      </c>
    </row>
    <row r="83" spans="5:5" x14ac:dyDescent="0.25">
      <c r="E83" s="19">
        <v>38</v>
      </c>
    </row>
    <row r="84" spans="5:5" x14ac:dyDescent="0.25">
      <c r="E84" s="19">
        <v>39</v>
      </c>
    </row>
    <row r="85" spans="5:5" x14ac:dyDescent="0.25">
      <c r="E85" s="19">
        <v>40</v>
      </c>
    </row>
    <row r="86" spans="5:5" x14ac:dyDescent="0.25">
      <c r="E86" s="19">
        <v>41</v>
      </c>
    </row>
    <row r="87" spans="5:5" x14ac:dyDescent="0.25">
      <c r="E87" s="19">
        <v>42</v>
      </c>
    </row>
    <row r="88" spans="5:5" x14ac:dyDescent="0.25">
      <c r="E88" s="19">
        <v>43</v>
      </c>
    </row>
    <row r="89" spans="5:5" x14ac:dyDescent="0.25">
      <c r="E89" s="19">
        <v>44</v>
      </c>
    </row>
    <row r="90" spans="5:5" x14ac:dyDescent="0.25">
      <c r="E90" s="19">
        <v>45</v>
      </c>
    </row>
    <row r="91" spans="5:5" x14ac:dyDescent="0.25">
      <c r="E91" s="19">
        <v>46</v>
      </c>
    </row>
    <row r="92" spans="5:5" x14ac:dyDescent="0.25">
      <c r="E92" s="19">
        <v>47</v>
      </c>
    </row>
    <row r="93" spans="5:5" x14ac:dyDescent="0.25">
      <c r="E93" s="19">
        <v>48</v>
      </c>
    </row>
    <row r="94" spans="5:5" x14ac:dyDescent="0.25">
      <c r="E94" s="19">
        <v>49</v>
      </c>
    </row>
    <row r="95" spans="5:5" x14ac:dyDescent="0.25">
      <c r="E95" s="19">
        <v>50</v>
      </c>
    </row>
    <row r="96" spans="5:5" x14ac:dyDescent="0.25">
      <c r="E96" s="19">
        <v>51</v>
      </c>
    </row>
    <row r="97" spans="5:5" x14ac:dyDescent="0.25">
      <c r="E97" s="19">
        <v>52</v>
      </c>
    </row>
    <row r="98" spans="5:5" x14ac:dyDescent="0.25">
      <c r="E98" s="19">
        <v>53</v>
      </c>
    </row>
    <row r="99" spans="5:5" x14ac:dyDescent="0.25">
      <c r="E99" s="19">
        <v>54</v>
      </c>
    </row>
    <row r="100" spans="5:5" x14ac:dyDescent="0.25">
      <c r="E100" s="19">
        <v>55</v>
      </c>
    </row>
    <row r="101" spans="5:5" x14ac:dyDescent="0.25">
      <c r="E101" s="19">
        <v>56</v>
      </c>
    </row>
    <row r="102" spans="5:5" x14ac:dyDescent="0.25">
      <c r="E102" s="19">
        <v>57</v>
      </c>
    </row>
    <row r="103" spans="5:5" x14ac:dyDescent="0.25">
      <c r="E103" s="19">
        <v>58</v>
      </c>
    </row>
    <row r="104" spans="5:5" x14ac:dyDescent="0.25">
      <c r="E104" s="19">
        <v>59</v>
      </c>
    </row>
    <row r="105" spans="5:5" x14ac:dyDescent="0.25">
      <c r="E105" s="19">
        <v>60</v>
      </c>
    </row>
    <row r="106" spans="5:5" x14ac:dyDescent="0.25">
      <c r="E106" s="19">
        <v>61</v>
      </c>
    </row>
    <row r="107" spans="5:5" x14ac:dyDescent="0.25">
      <c r="E107" s="19">
        <v>62</v>
      </c>
    </row>
    <row r="108" spans="5:5" x14ac:dyDescent="0.25">
      <c r="E108" s="19">
        <v>63</v>
      </c>
    </row>
    <row r="109" spans="5:5" x14ac:dyDescent="0.25">
      <c r="E109" s="19">
        <v>64</v>
      </c>
    </row>
    <row r="110" spans="5:5" x14ac:dyDescent="0.25">
      <c r="E110" s="19">
        <v>65</v>
      </c>
    </row>
    <row r="111" spans="5:5" x14ac:dyDescent="0.25">
      <c r="E111" s="19">
        <v>66</v>
      </c>
    </row>
    <row r="112" spans="5:5" x14ac:dyDescent="0.25">
      <c r="E112" s="19">
        <v>67</v>
      </c>
    </row>
    <row r="113" spans="1:5" x14ac:dyDescent="0.25">
      <c r="E113" s="19">
        <v>68</v>
      </c>
    </row>
    <row r="114" spans="1:5" x14ac:dyDescent="0.25">
      <c r="E114" s="19">
        <v>69</v>
      </c>
    </row>
    <row r="115" spans="1:5" x14ac:dyDescent="0.25">
      <c r="E115" s="19">
        <v>70</v>
      </c>
    </row>
    <row r="117" spans="1:5" x14ac:dyDescent="0.25">
      <c r="A117" t="s">
        <v>188</v>
      </c>
      <c r="B117">
        <v>16</v>
      </c>
      <c r="C117" t="s">
        <v>201</v>
      </c>
    </row>
    <row r="118" spans="1:5" x14ac:dyDescent="0.25">
      <c r="A118" t="s">
        <v>190</v>
      </c>
      <c r="B118">
        <v>17</v>
      </c>
      <c r="C118" t="s">
        <v>202</v>
      </c>
    </row>
    <row r="119" spans="1:5" x14ac:dyDescent="0.25">
      <c r="A119" t="s">
        <v>191</v>
      </c>
      <c r="B119">
        <v>18.5</v>
      </c>
      <c r="C119" t="s">
        <v>203</v>
      </c>
    </row>
    <row r="120" spans="1:5" x14ac:dyDescent="0.25">
      <c r="A120" t="s">
        <v>192</v>
      </c>
      <c r="B120">
        <v>25</v>
      </c>
      <c r="C120" t="s">
        <v>189</v>
      </c>
    </row>
    <row r="121" spans="1:5" x14ac:dyDescent="0.25">
      <c r="A121" t="s">
        <v>193</v>
      </c>
      <c r="B121">
        <v>30</v>
      </c>
      <c r="C121" t="s">
        <v>197</v>
      </c>
    </row>
    <row r="122" spans="1:5" x14ac:dyDescent="0.25">
      <c r="A122" t="s">
        <v>194</v>
      </c>
      <c r="B122">
        <v>35</v>
      </c>
      <c r="C122" t="s">
        <v>198</v>
      </c>
    </row>
    <row r="123" spans="1:5" x14ac:dyDescent="0.25">
      <c r="A123" t="s">
        <v>195</v>
      </c>
      <c r="B123">
        <v>40</v>
      </c>
      <c r="C123" t="s">
        <v>199</v>
      </c>
    </row>
    <row r="124" spans="1:5" x14ac:dyDescent="0.25">
      <c r="A124" t="s">
        <v>196</v>
      </c>
      <c r="B124">
        <v>40</v>
      </c>
      <c r="C124" t="s">
        <v>200</v>
      </c>
    </row>
    <row r="126" spans="1:5" x14ac:dyDescent="0.25">
      <c r="B126" t="s">
        <v>215</v>
      </c>
      <c r="C126" t="s">
        <v>206</v>
      </c>
    </row>
    <row r="127" spans="1:5" x14ac:dyDescent="0.25">
      <c r="B127" t="s">
        <v>216</v>
      </c>
      <c r="C127" t="s">
        <v>207</v>
      </c>
    </row>
    <row r="128" spans="1:5" x14ac:dyDescent="0.25">
      <c r="B128" t="s">
        <v>217</v>
      </c>
      <c r="C128" t="s">
        <v>208</v>
      </c>
    </row>
    <row r="129" spans="2:3" x14ac:dyDescent="0.25">
      <c r="B129" t="s">
        <v>218</v>
      </c>
      <c r="C129" t="s">
        <v>209</v>
      </c>
    </row>
    <row r="130" spans="2:3" x14ac:dyDescent="0.25">
      <c r="B130" t="s">
        <v>219</v>
      </c>
      <c r="C130" t="s">
        <v>210</v>
      </c>
    </row>
    <row r="131" spans="2:3" x14ac:dyDescent="0.25">
      <c r="B131" t="s">
        <v>220</v>
      </c>
      <c r="C131" t="s">
        <v>211</v>
      </c>
    </row>
    <row r="132" spans="2:3" x14ac:dyDescent="0.25">
      <c r="B132" t="s">
        <v>221</v>
      </c>
      <c r="C132" t="s">
        <v>212</v>
      </c>
    </row>
    <row r="133" spans="2:3" x14ac:dyDescent="0.25">
      <c r="B133" t="s">
        <v>476</v>
      </c>
      <c r="C133" t="s">
        <v>213</v>
      </c>
    </row>
    <row r="134" spans="2:3" x14ac:dyDescent="0.25">
      <c r="B134" t="s">
        <v>477</v>
      </c>
      <c r="C134" t="s">
        <v>214</v>
      </c>
    </row>
    <row r="135" spans="2:3" x14ac:dyDescent="0.25">
      <c r="B135" t="s">
        <v>222</v>
      </c>
      <c r="C135" t="s">
        <v>478</v>
      </c>
    </row>
  </sheetData>
  <sheetProtection password="CE24" sheet="1" objects="1" scenarios="1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B4" sqref="B4"/>
    </sheetView>
  </sheetViews>
  <sheetFormatPr defaultRowHeight="15" x14ac:dyDescent="0.25"/>
  <cols>
    <col min="1" max="1" width="15.28515625" bestFit="1" customWidth="1"/>
  </cols>
  <sheetData>
    <row r="2" spans="1:2" x14ac:dyDescent="0.25">
      <c r="A2" t="str">
        <f>Exercício!B3</f>
        <v xml:space="preserve">Trapézio </v>
      </c>
      <c r="B2" t="str">
        <f>Cárdio!B3</f>
        <v>Bicicleta Ergométrica</v>
      </c>
    </row>
    <row r="3" spans="1:2" x14ac:dyDescent="0.25">
      <c r="A3" t="str">
        <f>Exercício!D3</f>
        <v>Ombro (Cla/Acr)</v>
      </c>
      <c r="B3" t="str">
        <f>Cárdio!D3</f>
        <v>Esteira</v>
      </c>
    </row>
    <row r="4" spans="1:2" x14ac:dyDescent="0.25">
      <c r="A4" t="str">
        <f>Exercício!F3</f>
        <v>Ombro (Esp)</v>
      </c>
      <c r="B4" t="str">
        <f>Cárdio!F3</f>
        <v>Elíptico</v>
      </c>
    </row>
    <row r="5" spans="1:2" x14ac:dyDescent="0.25">
      <c r="A5" t="str">
        <f>Exercício!H3</f>
        <v>Costa</v>
      </c>
    </row>
    <row r="6" spans="1:2" x14ac:dyDescent="0.25">
      <c r="A6" t="str">
        <f>Exercício!J3</f>
        <v>Peito</v>
      </c>
    </row>
    <row r="7" spans="1:2" x14ac:dyDescent="0.25">
      <c r="A7" t="str">
        <f>Exercício!L3</f>
        <v>Bíceps</v>
      </c>
    </row>
    <row r="8" spans="1:2" x14ac:dyDescent="0.25">
      <c r="A8" t="str">
        <f>Exercício!N3</f>
        <v>Tríceps</v>
      </c>
    </row>
    <row r="9" spans="1:2" x14ac:dyDescent="0.25">
      <c r="A9" t="str">
        <f>Exercício!P3</f>
        <v>AnteBraço</v>
      </c>
    </row>
    <row r="10" spans="1:2" x14ac:dyDescent="0.25">
      <c r="A10" t="str">
        <f>Exercício!R3</f>
        <v xml:space="preserve">Glúteo </v>
      </c>
    </row>
    <row r="11" spans="1:2" x14ac:dyDescent="0.25">
      <c r="A11" t="str">
        <f>Exercício!T3</f>
        <v xml:space="preserve">Abdutor </v>
      </c>
    </row>
    <row r="12" spans="1:2" x14ac:dyDescent="0.25">
      <c r="A12" t="str">
        <f>Exercício!V3</f>
        <v xml:space="preserve">Adutor </v>
      </c>
    </row>
    <row r="13" spans="1:2" x14ac:dyDescent="0.25">
      <c r="A13" t="str">
        <f>Exercício!X3</f>
        <v>Coxa (Ant)</v>
      </c>
    </row>
    <row r="14" spans="1:2" x14ac:dyDescent="0.25">
      <c r="A14" t="str">
        <f>Exercício!Z3</f>
        <v>Coxa (Pos)</v>
      </c>
    </row>
    <row r="15" spans="1:2" x14ac:dyDescent="0.25">
      <c r="A15" t="str">
        <f>Exercício!AB3</f>
        <v>Perna</v>
      </c>
    </row>
    <row r="16" spans="1:2" x14ac:dyDescent="0.25">
      <c r="A16" t="str">
        <f>Exercício!AD3</f>
        <v>Abdominal</v>
      </c>
    </row>
  </sheetData>
  <sheetProtection password="CE24" sheet="1" objects="1" scenarios="1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0"/>
  <sheetViews>
    <sheetView topLeftCell="A211" zoomScale="80" zoomScaleNormal="80" workbookViewId="0">
      <selection activeCell="B223" sqref="B223:C223"/>
    </sheetView>
  </sheetViews>
  <sheetFormatPr defaultRowHeight="15" x14ac:dyDescent="0.25"/>
  <cols>
    <col min="1" max="1" width="10.140625" bestFit="1" customWidth="1"/>
    <col min="2" max="2" width="15.5703125" bestFit="1" customWidth="1"/>
    <col min="3" max="3" width="29" customWidth="1"/>
    <col min="4" max="4" width="9" bestFit="1" customWidth="1"/>
    <col min="5" max="5" width="32.5703125" bestFit="1" customWidth="1"/>
    <col min="6" max="6" width="8.7109375" bestFit="1" customWidth="1"/>
    <col min="7" max="7" width="21.42578125" bestFit="1" customWidth="1"/>
    <col min="8" max="8" width="7.5703125" bestFit="1" customWidth="1"/>
    <col min="9" max="9" width="20.140625" bestFit="1" customWidth="1"/>
    <col min="10" max="10" width="6.5703125" bestFit="1" customWidth="1"/>
    <col min="11" max="11" width="32.85546875" bestFit="1" customWidth="1"/>
    <col min="12" max="12" width="6.7109375" bestFit="1" customWidth="1"/>
    <col min="13" max="13" width="26" bestFit="1" customWidth="1"/>
    <col min="14" max="14" width="7.85546875" bestFit="1" customWidth="1"/>
    <col min="15" max="15" width="27.42578125" bestFit="1" customWidth="1"/>
    <col min="16" max="16" width="11.85546875" bestFit="1" customWidth="1"/>
    <col min="17" max="17" width="30.7109375" bestFit="1" customWidth="1"/>
    <col min="18" max="18" width="15.28515625" bestFit="1" customWidth="1"/>
    <col min="19" max="19" width="44.85546875" bestFit="1" customWidth="1"/>
    <col min="20" max="20" width="12.42578125" bestFit="1" customWidth="1"/>
    <col min="21" max="21" width="35.28515625" bestFit="1" customWidth="1"/>
    <col min="22" max="22" width="10.85546875" bestFit="1" customWidth="1"/>
    <col min="23" max="23" width="37.7109375" bestFit="1" customWidth="1"/>
    <col min="25" max="25" width="28.7109375" bestFit="1" customWidth="1"/>
    <col min="26" max="26" width="10.85546875" bestFit="1" customWidth="1"/>
    <col min="27" max="27" width="27.5703125" bestFit="1" customWidth="1"/>
    <col min="29" max="29" width="12.28515625" bestFit="1" customWidth="1"/>
    <col min="31" max="31" width="35.85546875" bestFit="1" customWidth="1"/>
    <col min="33" max="33" width="37.42578125" bestFit="1" customWidth="1"/>
  </cols>
  <sheetData>
    <row r="1" spans="1:33" x14ac:dyDescent="0.25">
      <c r="A1" s="342" t="s">
        <v>42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</row>
    <row r="2" spans="1:33" x14ac:dyDescent="0.25">
      <c r="A2" s="11" t="s">
        <v>40</v>
      </c>
      <c r="B2" s="11" t="s">
        <v>41</v>
      </c>
      <c r="C2" s="11"/>
      <c r="D2" s="341" t="str">
        <f>Exercício!B3</f>
        <v xml:space="preserve">Trapézio </v>
      </c>
      <c r="E2" s="341"/>
      <c r="F2" s="341" t="str">
        <f>Exercício!D3</f>
        <v>Ombro (Cla/Acr)</v>
      </c>
      <c r="G2" s="341"/>
      <c r="H2" s="341" t="str">
        <f>Exercício!F3</f>
        <v>Ombro (Esp)</v>
      </c>
      <c r="I2" s="341"/>
      <c r="J2" s="341" t="str">
        <f>Exercício!H3</f>
        <v>Costa</v>
      </c>
      <c r="K2" s="341"/>
      <c r="L2" s="341" t="str">
        <f>Exercício!J3</f>
        <v>Peito</v>
      </c>
      <c r="M2" s="341"/>
      <c r="N2" s="341" t="str">
        <f>Exercício!L3</f>
        <v>Bíceps</v>
      </c>
      <c r="O2" s="341"/>
      <c r="P2" s="341" t="str">
        <f>Exercício!N3</f>
        <v>Tríceps</v>
      </c>
      <c r="Q2" s="341"/>
      <c r="R2" s="341" t="str">
        <f>Exercício!P3</f>
        <v>AnteBraço</v>
      </c>
      <c r="S2" s="341"/>
      <c r="T2" s="341" t="str">
        <f>Exercício!R3</f>
        <v xml:space="preserve">Glúteo </v>
      </c>
      <c r="U2" s="341"/>
      <c r="V2" s="341" t="str">
        <f>Exercício!T3</f>
        <v xml:space="preserve">Abdutor </v>
      </c>
      <c r="W2" s="341"/>
      <c r="X2" s="341" t="str">
        <f>Exercício!V3</f>
        <v xml:space="preserve">Adutor </v>
      </c>
      <c r="Y2" s="341"/>
      <c r="Z2" s="341" t="str">
        <f>Exercício!X3</f>
        <v>Coxa (Ant)</v>
      </c>
      <c r="AA2" s="341"/>
      <c r="AB2" s="341" t="str">
        <f>Exercício!Z3</f>
        <v>Coxa (Pos)</v>
      </c>
      <c r="AC2" s="341"/>
      <c r="AD2" s="341" t="str">
        <f>Exercício!AB3</f>
        <v>Perna</v>
      </c>
      <c r="AE2" s="341"/>
      <c r="AF2" s="341" t="str">
        <f>Exercício!AD3</f>
        <v>Abdominal</v>
      </c>
      <c r="AG2" s="341"/>
    </row>
    <row r="3" spans="1:33" x14ac:dyDescent="0.25">
      <c r="A3" s="11"/>
      <c r="B3" s="343" t="str">
        <f>Planilha!D15</f>
        <v>Coxa (Ant)</v>
      </c>
      <c r="C3" s="34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15" customHeight="1" x14ac:dyDescent="0.25">
      <c r="A4" s="344">
        <v>1</v>
      </c>
      <c r="B4" s="11" t="str">
        <f>B3</f>
        <v>Coxa (Ant)</v>
      </c>
      <c r="C4" s="11" t="str">
        <f>IF(AND(B4=D4),E4,IF(AND(B4=F4),G4,IF(AND(B4=H4),I4,IF(AND(B4=J4),K4,IF(AND(B4=L4),M4,IF(AND(B4=N4),O4,IF(AND(B4=P4),Q4,IF(AND(B4=R4),S4,IF(AND(B4=T4),U4,IF(AND(B4=V4),W4,IF(AND(B4=X4),Y4,IF(AND(B4=Z4),AA4,IF(AND(B4=AB4),AC4,IF(AND(B4=AD4),AE4,IF(AND(B4=AF4),AG4," ")))))))))))))))</f>
        <v>Agachamento</v>
      </c>
      <c r="D4" s="11" t="str">
        <f>Exercício!B4</f>
        <v xml:space="preserve">Trapézio </v>
      </c>
      <c r="E4" s="11" t="str">
        <f>Exercício!C4</f>
        <v>Elevação de ombros</v>
      </c>
      <c r="F4" s="11" t="str">
        <f>Exercício!D4</f>
        <v>Ombro (Cla/Acr)</v>
      </c>
      <c r="G4" s="11" t="str">
        <f>Exercício!E4</f>
        <v>Desenvolvimento</v>
      </c>
      <c r="H4" s="12" t="str">
        <f>Exercício!F4</f>
        <v>Ombro (Esp)</v>
      </c>
      <c r="I4" s="11" t="str">
        <f>Exercício!G4</f>
        <v>Voador inv.</v>
      </c>
      <c r="J4" s="12" t="str">
        <f>Exercício!H4</f>
        <v>Costa</v>
      </c>
      <c r="K4" s="11" t="str">
        <f>Exercício!I4</f>
        <v>Puxada à frente</v>
      </c>
      <c r="L4" s="12" t="str">
        <f>Exercício!J4</f>
        <v>Peito</v>
      </c>
      <c r="M4" s="11" t="str">
        <f>Exercício!K4</f>
        <v>Supino</v>
      </c>
      <c r="N4" s="12" t="str">
        <f>Exercício!L4</f>
        <v>Bíceps</v>
      </c>
      <c r="O4" s="11" t="str">
        <f>Exercício!M4</f>
        <v>Rosca direta</v>
      </c>
      <c r="P4" s="12" t="str">
        <f>Exercício!N4</f>
        <v>Tríceps</v>
      </c>
      <c r="Q4" s="11" t="str">
        <f>Exercício!O4</f>
        <v>Rosca testa</v>
      </c>
      <c r="R4" s="11" t="str">
        <f>Exercício!P4</f>
        <v>AnteBraço</v>
      </c>
      <c r="S4" s="11" t="str">
        <f>Exercício!Q4</f>
        <v>Rosca punho</v>
      </c>
      <c r="T4" s="11" t="str">
        <f>Exercício!R4</f>
        <v xml:space="preserve">Glúteo </v>
      </c>
      <c r="U4" s="11" t="str">
        <f>Exercício!S4</f>
        <v>Glúteo em pé</v>
      </c>
      <c r="V4" s="12" t="str">
        <f>Exercício!T4</f>
        <v xml:space="preserve">Abdutor </v>
      </c>
      <c r="W4" s="11" t="str">
        <f>Exercício!U4</f>
        <v>Abdutor maq.</v>
      </c>
      <c r="X4" s="12" t="str">
        <f>Exercício!V4</f>
        <v xml:space="preserve">Adutor </v>
      </c>
      <c r="Y4" s="11" t="str">
        <f>Exercício!W4</f>
        <v>Adutor maq</v>
      </c>
      <c r="Z4" s="12" t="str">
        <f>Exercício!X4</f>
        <v>Coxa (Ant)</v>
      </c>
      <c r="AA4" s="11" t="str">
        <f>Exercício!Y4</f>
        <v>Agachamento</v>
      </c>
      <c r="AB4" s="12" t="str">
        <f>Exercício!Z4</f>
        <v>Coxa (Pos)</v>
      </c>
      <c r="AC4" s="11" t="str">
        <f>Exercício!AA4</f>
        <v>Stiff</v>
      </c>
      <c r="AD4" s="12" t="str">
        <f>Exercício!AB4</f>
        <v>Perna</v>
      </c>
      <c r="AE4" s="11" t="str">
        <f>Exercício!AC4</f>
        <v>Gêmeos em pé</v>
      </c>
      <c r="AF4" s="12" t="str">
        <f>Exercício!AD4</f>
        <v>Abdominal</v>
      </c>
      <c r="AG4" s="11" t="str">
        <f>Exercício!AE4</f>
        <v>Elevação de pernas</v>
      </c>
    </row>
    <row r="5" spans="1:33" ht="15" customHeight="1" x14ac:dyDescent="0.25">
      <c r="A5" s="344"/>
      <c r="B5" s="11" t="str">
        <f t="shared" ref="B5:B20" si="0">B4</f>
        <v>Coxa (Ant)</v>
      </c>
      <c r="C5" s="11" t="str">
        <f t="shared" ref="C5:C20" si="1">IF(AND(B5=D5),E5,IF(AND(B5=F5),G5,IF(AND(B5=H5),I5,IF(AND(B5=J5),K5,IF(AND(B5=L5),M5,IF(AND(B5=N5),O5,IF(AND(B5=P5),Q5,IF(AND(B5=R5),S5,IF(AND(B5=T5),U5,IF(AND(B5=V5),W5,IF(AND(B5=X5),Y5,IF(AND(B5=Z5),AA5,IF(AND(B5=AB5),AC5,IF(AND(B5=AD5),AE5,IF(AND(B5=AF5),AG5," ")))))))))))))))</f>
        <v>Agachamento hack</v>
      </c>
      <c r="D5" s="11" t="str">
        <f>Exercício!B5</f>
        <v xml:space="preserve">Trapézio </v>
      </c>
      <c r="E5" s="11" t="str">
        <f>Exercício!C5</f>
        <v>Remada alta</v>
      </c>
      <c r="F5" s="11" t="str">
        <f>Exercício!D5</f>
        <v>Ombro (Cla/Acr)</v>
      </c>
      <c r="G5" s="11" t="str">
        <f>Exercício!E5</f>
        <v>Levantamento lateral</v>
      </c>
      <c r="H5" s="12" t="str">
        <f>Exercício!F5</f>
        <v>Ombro (Esp)</v>
      </c>
      <c r="I5" s="11" t="str">
        <f>Exercício!G5</f>
        <v>Crucifixo inv.</v>
      </c>
      <c r="J5" s="12" t="str">
        <f>Exercício!H5</f>
        <v>Costa</v>
      </c>
      <c r="K5" s="11" t="str">
        <f>Exercício!I5</f>
        <v>Remada sentada</v>
      </c>
      <c r="L5" s="12" t="str">
        <f>Exercício!J5</f>
        <v>Peito</v>
      </c>
      <c r="M5" s="11" t="str">
        <f>Exercício!K5</f>
        <v>Supino inclinado</v>
      </c>
      <c r="N5" s="12" t="str">
        <f>Exercício!L5</f>
        <v>Bíceps</v>
      </c>
      <c r="O5" s="11" t="str">
        <f>Exercício!M5</f>
        <v>Rosca alternada</v>
      </c>
      <c r="P5" s="12" t="str">
        <f>Exercício!N5</f>
        <v>Tríceps</v>
      </c>
      <c r="Q5" s="11" t="str">
        <f>Exercício!O5</f>
        <v>Rosca francesa</v>
      </c>
      <c r="R5" s="11" t="str">
        <f>Exercício!P5</f>
        <v>AnteBraço</v>
      </c>
      <c r="S5" s="11" t="str">
        <f>Exercício!Q5</f>
        <v>Rosca punho inv.</v>
      </c>
      <c r="T5" s="11" t="str">
        <f>Exercício!R5</f>
        <v xml:space="preserve">Glúteo </v>
      </c>
      <c r="U5" s="11" t="str">
        <f>Exercício!S5</f>
        <v>Glúteo 4 apoios</v>
      </c>
      <c r="V5" s="12" t="str">
        <f>Exercício!T5</f>
        <v xml:space="preserve">Abdutor </v>
      </c>
      <c r="W5" s="11" t="str">
        <f>Exercício!U5</f>
        <v>Abdutor apo.</v>
      </c>
      <c r="X5" s="12" t="str">
        <f>Exercício!V5</f>
        <v xml:space="preserve">Adutor </v>
      </c>
      <c r="Y5" s="11" t="str">
        <f>Exercício!W5</f>
        <v>Adutor apo.</v>
      </c>
      <c r="Z5" s="12" t="str">
        <f>Exercício!X5</f>
        <v>Coxa (Ant)</v>
      </c>
      <c r="AA5" s="11" t="str">
        <f>Exercício!Y5</f>
        <v>Agachamento hack</v>
      </c>
      <c r="AB5" s="12" t="str">
        <f>Exercício!Z5</f>
        <v>Coxa (Pos)</v>
      </c>
      <c r="AC5" s="11" t="str">
        <f>Exercício!AA5</f>
        <v>Flexão de perna</v>
      </c>
      <c r="AD5" s="12" t="str">
        <f>Exercício!AB5</f>
        <v>Perna</v>
      </c>
      <c r="AE5" s="11" t="str">
        <f>Exercício!AC5</f>
        <v>Gêmeos sentado</v>
      </c>
      <c r="AF5" s="12" t="str">
        <f>Exercício!AD5</f>
        <v>Abdominal</v>
      </c>
      <c r="AG5" s="11" t="str">
        <f>Exercício!AE5</f>
        <v>Supra-abdominal</v>
      </c>
    </row>
    <row r="6" spans="1:33" ht="15" customHeight="1" x14ac:dyDescent="0.25">
      <c r="A6" s="344"/>
      <c r="B6" s="11" t="str">
        <f t="shared" si="0"/>
        <v>Coxa (Ant)</v>
      </c>
      <c r="C6" s="11" t="str">
        <f t="shared" si="1"/>
        <v>Extensão de perna</v>
      </c>
      <c r="D6" s="11" t="str">
        <f>Exercício!B6</f>
        <v xml:space="preserve">Trapézio </v>
      </c>
      <c r="E6" s="11">
        <f>Exercício!C6</f>
        <v>0</v>
      </c>
      <c r="F6" s="11" t="str">
        <f>Exercício!D6</f>
        <v>Ombro (Cla/Acr)</v>
      </c>
      <c r="G6" s="11" t="str">
        <f>Exercício!E6</f>
        <v>Elevação frontal</v>
      </c>
      <c r="H6" s="12" t="str">
        <f>Exercício!F6</f>
        <v>Ombro (Esp)</v>
      </c>
      <c r="I6" s="11">
        <f>Exercício!G6</f>
        <v>0</v>
      </c>
      <c r="J6" s="12" t="str">
        <f>Exercício!H6</f>
        <v>Costa</v>
      </c>
      <c r="K6" s="11" t="str">
        <f>Exercício!I6</f>
        <v>Remada unilteral</v>
      </c>
      <c r="L6" s="12" t="str">
        <f>Exercício!J6</f>
        <v>Peito</v>
      </c>
      <c r="M6" s="11" t="str">
        <f>Exercício!K6</f>
        <v>Supino declinado</v>
      </c>
      <c r="N6" s="12" t="str">
        <f>Exercício!L6</f>
        <v>Bíceps</v>
      </c>
      <c r="O6" s="11" t="str">
        <f>Exercício!M6</f>
        <v>Rosca concentrada</v>
      </c>
      <c r="P6" s="12" t="str">
        <f>Exercício!N6</f>
        <v>Tríceps</v>
      </c>
      <c r="Q6" s="11" t="str">
        <f>Exercício!O6</f>
        <v>Extensão de cotovelo (cabo)</v>
      </c>
      <c r="R6" s="11" t="str">
        <f>Exercício!P6</f>
        <v>AnteBraço</v>
      </c>
      <c r="S6" s="11" t="str">
        <f>Exercício!Q6</f>
        <v>Rosca direta peg. pro.</v>
      </c>
      <c r="T6" s="11" t="str">
        <f>Exercício!R6</f>
        <v xml:space="preserve">Glúteo </v>
      </c>
      <c r="U6" s="11">
        <f>Exercício!S6</f>
        <v>0</v>
      </c>
      <c r="V6" s="12" t="str">
        <f>Exercício!T6</f>
        <v xml:space="preserve">Abdutor </v>
      </c>
      <c r="W6" s="11" t="str">
        <f>Exercício!U6</f>
        <v>Abdutor cabo</v>
      </c>
      <c r="X6" s="12" t="str">
        <f>Exercício!V6</f>
        <v xml:space="preserve">Adutor </v>
      </c>
      <c r="Y6" s="11" t="str">
        <f>Exercício!W6</f>
        <v>Adutor cabo</v>
      </c>
      <c r="Z6" s="12" t="str">
        <f>Exercício!X6</f>
        <v>Coxa (Ant)</v>
      </c>
      <c r="AA6" s="11" t="str">
        <f>Exercício!Y6</f>
        <v>Extensão de perna</v>
      </c>
      <c r="AB6" s="12" t="str">
        <f>Exercício!Z6</f>
        <v>Coxa (Pos)</v>
      </c>
      <c r="AC6" s="11" t="str">
        <f>Exercício!AA6</f>
        <v>Flexora em pé</v>
      </c>
      <c r="AD6" s="12" t="str">
        <f>Exercício!AB6</f>
        <v>Perna</v>
      </c>
      <c r="AE6" s="11" t="str">
        <f>Exercício!AC6</f>
        <v>Burrinho maq.</v>
      </c>
      <c r="AF6" s="12" t="str">
        <f>Exercício!AD6</f>
        <v>Abdominal</v>
      </c>
      <c r="AG6" s="11" t="str">
        <f>Exercício!AE6</f>
        <v>Flexão lateral</v>
      </c>
    </row>
    <row r="7" spans="1:33" ht="15" customHeight="1" x14ac:dyDescent="0.25">
      <c r="A7" s="344"/>
      <c r="B7" s="11" t="str">
        <f t="shared" si="0"/>
        <v>Coxa (Ant)</v>
      </c>
      <c r="C7" s="11" t="str">
        <f t="shared" si="1"/>
        <v>Leg press</v>
      </c>
      <c r="D7" s="11" t="str">
        <f>Exercício!B7</f>
        <v xml:space="preserve">Trapézio </v>
      </c>
      <c r="E7" s="11">
        <f>Exercício!C7</f>
        <v>0</v>
      </c>
      <c r="F7" s="11" t="str">
        <f>Exercício!D7</f>
        <v>Ombro (Cla/Acr)</v>
      </c>
      <c r="G7" s="11">
        <f>Exercício!E7</f>
        <v>0</v>
      </c>
      <c r="H7" s="12" t="str">
        <f>Exercício!F7</f>
        <v>Ombro (Esp)</v>
      </c>
      <c r="I7" s="11">
        <f>Exercício!G7</f>
        <v>0</v>
      </c>
      <c r="J7" s="12" t="str">
        <f>Exercício!H7</f>
        <v>Costa</v>
      </c>
      <c r="K7" s="11" t="str">
        <f>Exercício!I7</f>
        <v>Remada curvada</v>
      </c>
      <c r="L7" s="12" t="str">
        <f>Exercício!J7</f>
        <v>Peito</v>
      </c>
      <c r="M7" s="11" t="str">
        <f>Exercício!K7</f>
        <v>Crucifixo</v>
      </c>
      <c r="N7" s="12" t="str">
        <f>Exercício!L7</f>
        <v>Bíceps</v>
      </c>
      <c r="O7" s="11" t="str">
        <f>Exercício!M7</f>
        <v>Rosca scott</v>
      </c>
      <c r="P7" s="12" t="str">
        <f>Exercício!N7</f>
        <v>Tríceps</v>
      </c>
      <c r="Q7" s="11">
        <f>Exercício!O7</f>
        <v>0</v>
      </c>
      <c r="R7" s="11" t="str">
        <f>Exercício!P7</f>
        <v>AnteBraço</v>
      </c>
      <c r="S7" s="11" t="str">
        <f>Exercício!Q7</f>
        <v>Extensão de cotovelo</v>
      </c>
      <c r="T7" s="11" t="str">
        <f>Exercício!R7</f>
        <v xml:space="preserve">Glúteo </v>
      </c>
      <c r="U7" s="11">
        <f>Exercício!S7</f>
        <v>0</v>
      </c>
      <c r="V7" s="12" t="str">
        <f>Exercício!T7</f>
        <v xml:space="preserve">Abdutor </v>
      </c>
      <c r="W7" s="11">
        <f>Exercício!U7</f>
        <v>0</v>
      </c>
      <c r="X7" s="12" t="str">
        <f>Exercício!V7</f>
        <v xml:space="preserve">Adutor </v>
      </c>
      <c r="Y7" s="11">
        <f>Exercício!W7</f>
        <v>0</v>
      </c>
      <c r="Z7" s="12" t="str">
        <f>Exercício!X7</f>
        <v>Coxa (Ant)</v>
      </c>
      <c r="AA7" s="11" t="str">
        <f>Exercício!Y7</f>
        <v>Leg press</v>
      </c>
      <c r="AB7" s="12" t="str">
        <f>Exercício!Z7</f>
        <v>Coxa (Pos)</v>
      </c>
      <c r="AC7" s="11" t="str">
        <f>Exercício!AA7</f>
        <v>Flexora sentado</v>
      </c>
      <c r="AD7" s="12" t="str">
        <f>Exercício!AB7</f>
        <v>Perna</v>
      </c>
      <c r="AE7" s="11" t="str">
        <f>Exercício!AC7</f>
        <v>Tibial</v>
      </c>
      <c r="AF7" s="12" t="str">
        <f>Exercício!AD7</f>
        <v>Abdominal</v>
      </c>
      <c r="AG7" s="11">
        <f>Exercício!AE7</f>
        <v>0</v>
      </c>
    </row>
    <row r="8" spans="1:33" ht="15" customHeight="1" x14ac:dyDescent="0.25">
      <c r="A8" s="344"/>
      <c r="B8" s="11" t="str">
        <f t="shared" si="0"/>
        <v>Coxa (Ant)</v>
      </c>
      <c r="C8" s="11" t="str">
        <f t="shared" si="1"/>
        <v>Avanço</v>
      </c>
      <c r="D8" s="11" t="str">
        <f>Exercício!B8</f>
        <v xml:space="preserve">Trapézio </v>
      </c>
      <c r="E8" s="11">
        <f>Exercício!C8</f>
        <v>0</v>
      </c>
      <c r="F8" s="11" t="str">
        <f>Exercício!D8</f>
        <v>Ombro (Cla/Acr)</v>
      </c>
      <c r="G8" s="11">
        <f>Exercício!E8</f>
        <v>0</v>
      </c>
      <c r="H8" s="12" t="str">
        <f>Exercício!F8</f>
        <v>Ombro (Esp)</v>
      </c>
      <c r="I8" s="11">
        <f>Exercício!G8</f>
        <v>0</v>
      </c>
      <c r="J8" s="12" t="str">
        <f>Exercício!H8</f>
        <v>Costa</v>
      </c>
      <c r="K8" s="11" t="str">
        <f>Exercício!I8</f>
        <v>Levantamento terra</v>
      </c>
      <c r="L8" s="12" t="str">
        <f>Exercício!J8</f>
        <v>Peito</v>
      </c>
      <c r="M8" s="11" t="str">
        <f>Exercício!K8</f>
        <v>Cross over</v>
      </c>
      <c r="N8" s="12" t="str">
        <f>Exercício!L8</f>
        <v>Bíceps</v>
      </c>
      <c r="O8" s="11">
        <f>Exercício!M8</f>
        <v>0</v>
      </c>
      <c r="P8" s="12" t="str">
        <f>Exercício!N8</f>
        <v>Tríceps</v>
      </c>
      <c r="Q8" s="11">
        <f>Exercício!O8</f>
        <v>0</v>
      </c>
      <c r="R8" s="11" t="str">
        <f>Exercício!P8</f>
        <v>AnteBraço</v>
      </c>
      <c r="S8" s="11" t="str">
        <f>Exercício!Q8</f>
        <v>Extensão cot. uni.</v>
      </c>
      <c r="T8" s="11" t="str">
        <f>Exercício!R8</f>
        <v xml:space="preserve">Glúteo </v>
      </c>
      <c r="U8" s="11">
        <f>Exercício!S8</f>
        <v>0</v>
      </c>
      <c r="V8" s="12" t="str">
        <f>Exercício!T8</f>
        <v xml:space="preserve">Abdutor </v>
      </c>
      <c r="W8" s="11">
        <f>Exercício!U8</f>
        <v>0</v>
      </c>
      <c r="X8" s="12" t="str">
        <f>Exercício!V8</f>
        <v xml:space="preserve">Adutor </v>
      </c>
      <c r="Y8" s="11">
        <f>Exercício!W8</f>
        <v>0</v>
      </c>
      <c r="Z8" s="12" t="str">
        <f>Exercício!X8</f>
        <v>Coxa (Ant)</v>
      </c>
      <c r="AA8" s="11" t="str">
        <f>Exercício!Y8</f>
        <v>Avanço</v>
      </c>
      <c r="AB8" s="12" t="str">
        <f>Exercício!Z8</f>
        <v>Coxa (Pos)</v>
      </c>
      <c r="AC8" s="11">
        <f>Exercício!AA8</f>
        <v>0</v>
      </c>
      <c r="AD8" s="12" t="str">
        <f>Exercício!AB8</f>
        <v>Perna</v>
      </c>
      <c r="AE8" s="11">
        <f>Exercício!AC8</f>
        <v>0</v>
      </c>
      <c r="AF8" s="12" t="str">
        <f>Exercício!AD8</f>
        <v>Abdominal</v>
      </c>
      <c r="AG8" s="11">
        <f>Exercício!AE8</f>
        <v>0</v>
      </c>
    </row>
    <row r="9" spans="1:33" ht="15" customHeight="1" x14ac:dyDescent="0.25">
      <c r="A9" s="344"/>
      <c r="B9" s="11" t="str">
        <f t="shared" si="0"/>
        <v>Coxa (Ant)</v>
      </c>
      <c r="C9" s="11">
        <f t="shared" si="1"/>
        <v>0</v>
      </c>
      <c r="D9" s="11" t="str">
        <f>Exercício!B9</f>
        <v xml:space="preserve">Trapézio </v>
      </c>
      <c r="E9" s="11">
        <f>Exercício!C9</f>
        <v>0</v>
      </c>
      <c r="F9" s="11" t="str">
        <f>Exercício!D9</f>
        <v>Ombro (Cla/Acr)</v>
      </c>
      <c r="G9" s="11">
        <f>Exercício!E9</f>
        <v>0</v>
      </c>
      <c r="H9" s="12" t="str">
        <f>Exercício!F9</f>
        <v>Ombro (Esp)</v>
      </c>
      <c r="I9" s="11">
        <f>Exercício!G9</f>
        <v>0</v>
      </c>
      <c r="J9" s="12" t="str">
        <f>Exercício!H9</f>
        <v>Costa</v>
      </c>
      <c r="K9" s="11" t="str">
        <f>Exercício!I9</f>
        <v>Hiperextensão</v>
      </c>
      <c r="L9" s="12" t="str">
        <f>Exercício!J9</f>
        <v>Peito</v>
      </c>
      <c r="M9" s="11" t="str">
        <f>Exercício!K9</f>
        <v>Voador</v>
      </c>
      <c r="N9" s="12" t="str">
        <f>Exercício!L9</f>
        <v>Bíceps</v>
      </c>
      <c r="O9" s="11">
        <f>Exercício!M9</f>
        <v>0</v>
      </c>
      <c r="P9" s="12" t="str">
        <f>Exercício!N9</f>
        <v>Tríceps</v>
      </c>
      <c r="Q9" s="11">
        <f>Exercício!O9</f>
        <v>0</v>
      </c>
      <c r="R9" s="11" t="str">
        <f>Exercício!P9</f>
        <v>AnteBraço</v>
      </c>
      <c r="S9" s="11" t="str">
        <f>Exercício!Q9</f>
        <v>Tríceps uni. Curvado</v>
      </c>
      <c r="T9" s="11" t="str">
        <f>Exercício!R9</f>
        <v xml:space="preserve">Glúteo </v>
      </c>
      <c r="U9" s="11">
        <f>Exercício!S9</f>
        <v>0</v>
      </c>
      <c r="V9" s="12" t="str">
        <f>Exercício!T9</f>
        <v xml:space="preserve">Abdutor </v>
      </c>
      <c r="W9" s="11">
        <f>Exercício!U9</f>
        <v>0</v>
      </c>
      <c r="X9" s="12" t="str">
        <f>Exercício!V9</f>
        <v xml:space="preserve">Adutor </v>
      </c>
      <c r="Y9" s="11">
        <f>Exercício!W9</f>
        <v>0</v>
      </c>
      <c r="Z9" s="12" t="str">
        <f>Exercício!X9</f>
        <v>Coxa (Ant)</v>
      </c>
      <c r="AA9" s="11">
        <f>Exercício!Y9</f>
        <v>0</v>
      </c>
      <c r="AB9" s="12" t="str">
        <f>Exercício!Z9</f>
        <v>Coxa (Pos)</v>
      </c>
      <c r="AC9" s="11">
        <f>Exercício!AA9</f>
        <v>0</v>
      </c>
      <c r="AD9" s="12" t="str">
        <f>Exercício!AB9</f>
        <v>Perna</v>
      </c>
      <c r="AE9" s="11">
        <f>Exercício!AC9</f>
        <v>0</v>
      </c>
      <c r="AF9" s="12" t="str">
        <f>Exercício!AD9</f>
        <v>Abdominal</v>
      </c>
      <c r="AG9" s="11">
        <f>Exercício!AE9</f>
        <v>0</v>
      </c>
    </row>
    <row r="10" spans="1:33" ht="15" customHeight="1" x14ac:dyDescent="0.25">
      <c r="A10" s="344"/>
      <c r="B10" s="11" t="str">
        <f t="shared" si="0"/>
        <v>Coxa (Ant)</v>
      </c>
      <c r="C10" s="11">
        <f t="shared" si="1"/>
        <v>0</v>
      </c>
      <c r="D10" s="11" t="str">
        <f>Exercício!B10</f>
        <v xml:space="preserve">Trapézio </v>
      </c>
      <c r="E10" s="11">
        <f>Exercício!C10</f>
        <v>0</v>
      </c>
      <c r="F10" s="11" t="str">
        <f>Exercício!D10</f>
        <v>Ombro (Cla/Acr)</v>
      </c>
      <c r="G10" s="11">
        <f>Exercício!E10</f>
        <v>0</v>
      </c>
      <c r="H10" s="12" t="str">
        <f>Exercício!F10</f>
        <v>Ombro (Esp)</v>
      </c>
      <c r="I10" s="11">
        <f>Exercício!G10</f>
        <v>0</v>
      </c>
      <c r="J10" s="12" t="str">
        <f>Exercício!H10</f>
        <v>Costa</v>
      </c>
      <c r="K10" s="11">
        <f>Exercício!I10</f>
        <v>0</v>
      </c>
      <c r="L10" s="12" t="str">
        <f>Exercício!J10</f>
        <v>Peito</v>
      </c>
      <c r="M10" s="11" t="str">
        <f>Exercício!K10</f>
        <v>Paralelas</v>
      </c>
      <c r="N10" s="12" t="str">
        <f>Exercício!L10</f>
        <v>Bíceps</v>
      </c>
      <c r="O10" s="11">
        <f>Exercício!M10</f>
        <v>0</v>
      </c>
      <c r="P10" s="12" t="str">
        <f>Exercício!N10</f>
        <v>Tríceps</v>
      </c>
      <c r="Q10" s="11">
        <f>Exercício!O10</f>
        <v>0</v>
      </c>
      <c r="R10" s="11" t="str">
        <f>Exercício!P10</f>
        <v>AnteBraço</v>
      </c>
      <c r="S10" s="11">
        <f>Exercício!Q10</f>
        <v>0</v>
      </c>
      <c r="T10" s="11" t="str">
        <f>Exercício!R10</f>
        <v xml:space="preserve">Glúteo </v>
      </c>
      <c r="U10" s="11">
        <f>Exercício!S10</f>
        <v>0</v>
      </c>
      <c r="V10" s="12" t="str">
        <f>Exercício!T10</f>
        <v xml:space="preserve">Abdutor </v>
      </c>
      <c r="W10" s="11">
        <f>Exercício!U10</f>
        <v>0</v>
      </c>
      <c r="X10" s="12" t="str">
        <f>Exercício!V10</f>
        <v xml:space="preserve">Adutor </v>
      </c>
      <c r="Y10" s="11">
        <f>Exercício!W10</f>
        <v>0</v>
      </c>
      <c r="Z10" s="12" t="str">
        <f>Exercício!X10</f>
        <v>Coxa (Ant)</v>
      </c>
      <c r="AA10" s="11">
        <f>Exercício!Y10</f>
        <v>0</v>
      </c>
      <c r="AB10" s="12" t="str">
        <f>Exercício!Z10</f>
        <v>Coxa (Pos)</v>
      </c>
      <c r="AC10" s="11">
        <f>Exercício!AA10</f>
        <v>0</v>
      </c>
      <c r="AD10" s="12" t="str">
        <f>Exercício!AB10</f>
        <v>Perna</v>
      </c>
      <c r="AE10" s="11">
        <f>Exercício!AC10</f>
        <v>0</v>
      </c>
      <c r="AF10" s="12" t="str">
        <f>Exercício!AD10</f>
        <v>Abdominal</v>
      </c>
      <c r="AG10" s="11">
        <f>Exercício!AE10</f>
        <v>0</v>
      </c>
    </row>
    <row r="11" spans="1:33" ht="15" customHeight="1" x14ac:dyDescent="0.25">
      <c r="A11" s="344"/>
      <c r="B11" s="11" t="str">
        <f t="shared" si="0"/>
        <v>Coxa (Ant)</v>
      </c>
      <c r="C11" s="11">
        <f t="shared" si="1"/>
        <v>0</v>
      </c>
      <c r="D11" s="11" t="str">
        <f>Exercício!B11</f>
        <v xml:space="preserve">Trapézio </v>
      </c>
      <c r="E11" s="11">
        <f>Exercício!C11</f>
        <v>0</v>
      </c>
      <c r="F11" s="11" t="str">
        <f>Exercício!D11</f>
        <v>Ombro (Cla/Acr)</v>
      </c>
      <c r="G11" s="11">
        <f>Exercício!E11</f>
        <v>0</v>
      </c>
      <c r="H11" s="12" t="str">
        <f>Exercício!F11</f>
        <v>Ombro (Esp)</v>
      </c>
      <c r="I11" s="11">
        <f>Exercício!G11</f>
        <v>0</v>
      </c>
      <c r="J11" s="12" t="str">
        <f>Exercício!H11</f>
        <v>Costa</v>
      </c>
      <c r="K11" s="11">
        <f>Exercício!I11</f>
        <v>0</v>
      </c>
      <c r="L11" s="12" t="str">
        <f>Exercício!J11</f>
        <v>Peito</v>
      </c>
      <c r="M11" s="11">
        <f>Exercício!K11</f>
        <v>0</v>
      </c>
      <c r="N11" s="12" t="str">
        <f>Exercício!L11</f>
        <v>Bíceps</v>
      </c>
      <c r="O11" s="11">
        <f>Exercício!M11</f>
        <v>0</v>
      </c>
      <c r="P11" s="12" t="str">
        <f>Exercício!N11</f>
        <v>Tríceps</v>
      </c>
      <c r="Q11" s="11">
        <f>Exercício!O11</f>
        <v>0</v>
      </c>
      <c r="R11" s="11" t="str">
        <f>Exercício!P11</f>
        <v>AnteBraço</v>
      </c>
      <c r="S11" s="11">
        <f>Exercício!Q11</f>
        <v>0</v>
      </c>
      <c r="T11" s="11" t="str">
        <f>Exercício!R11</f>
        <v xml:space="preserve">Glúteo </v>
      </c>
      <c r="U11" s="11">
        <f>Exercício!S11</f>
        <v>0</v>
      </c>
      <c r="V11" s="12" t="str">
        <f>Exercício!T11</f>
        <v xml:space="preserve">Abdutor </v>
      </c>
      <c r="W11" s="11">
        <f>Exercício!U11</f>
        <v>0</v>
      </c>
      <c r="X11" s="12" t="str">
        <f>Exercício!V11</f>
        <v xml:space="preserve">Adutor </v>
      </c>
      <c r="Y11" s="11">
        <f>Exercício!W11</f>
        <v>0</v>
      </c>
      <c r="Z11" s="12" t="str">
        <f>Exercício!X11</f>
        <v>Coxa (Ant)</v>
      </c>
      <c r="AA11" s="11">
        <f>Exercício!Y11</f>
        <v>0</v>
      </c>
      <c r="AB11" s="12" t="str">
        <f>Exercício!Z11</f>
        <v>Coxa (Pos)</v>
      </c>
      <c r="AC11" s="11">
        <f>Exercício!AA11</f>
        <v>0</v>
      </c>
      <c r="AD11" s="12" t="str">
        <f>Exercício!AB11</f>
        <v>Perna</v>
      </c>
      <c r="AE11" s="11">
        <f>Exercício!AC11</f>
        <v>0</v>
      </c>
      <c r="AF11" s="12" t="str">
        <f>Exercício!AD11</f>
        <v>Abdominal</v>
      </c>
      <c r="AG11" s="11">
        <f>Exercício!AE11</f>
        <v>0</v>
      </c>
    </row>
    <row r="12" spans="1:33" ht="15" customHeight="1" x14ac:dyDescent="0.25">
      <c r="A12" s="344"/>
      <c r="B12" s="11" t="str">
        <f t="shared" si="0"/>
        <v>Coxa (Ant)</v>
      </c>
      <c r="C12" s="11">
        <f t="shared" si="1"/>
        <v>0</v>
      </c>
      <c r="D12" s="11" t="str">
        <f>Exercício!B12</f>
        <v xml:space="preserve">Trapézio </v>
      </c>
      <c r="E12" s="11">
        <f>Exercício!C12</f>
        <v>0</v>
      </c>
      <c r="F12" s="11" t="str">
        <f>Exercício!D12</f>
        <v>Ombro (Cla/Acr)</v>
      </c>
      <c r="G12" s="11">
        <f>Exercício!E12</f>
        <v>0</v>
      </c>
      <c r="H12" s="12" t="str">
        <f>Exercício!F12</f>
        <v>Ombro (Esp)</v>
      </c>
      <c r="I12" s="11">
        <f>Exercício!G12</f>
        <v>0</v>
      </c>
      <c r="J12" s="12" t="str">
        <f>Exercício!H12</f>
        <v>Costa</v>
      </c>
      <c r="K12" s="11">
        <f>Exercício!I12</f>
        <v>0</v>
      </c>
      <c r="L12" s="12" t="str">
        <f>Exercício!J12</f>
        <v>Peito</v>
      </c>
      <c r="M12" s="11">
        <f>Exercício!K12</f>
        <v>0</v>
      </c>
      <c r="N12" s="12" t="str">
        <f>Exercício!L12</f>
        <v>Bíceps</v>
      </c>
      <c r="O12" s="11">
        <f>Exercício!M12</f>
        <v>0</v>
      </c>
      <c r="P12" s="12" t="str">
        <f>Exercício!N12</f>
        <v>Tríceps</v>
      </c>
      <c r="Q12" s="11">
        <f>Exercício!O12</f>
        <v>0</v>
      </c>
      <c r="R12" s="11" t="str">
        <f>Exercício!P12</f>
        <v>AnteBraço</v>
      </c>
      <c r="S12" s="11">
        <f>Exercício!Q12</f>
        <v>0</v>
      </c>
      <c r="T12" s="11" t="str">
        <f>Exercício!R12</f>
        <v xml:space="preserve">Glúteo </v>
      </c>
      <c r="U12" s="11">
        <f>Exercício!S12</f>
        <v>0</v>
      </c>
      <c r="V12" s="12" t="str">
        <f>Exercício!T12</f>
        <v xml:space="preserve">Abdutor </v>
      </c>
      <c r="W12" s="11">
        <f>Exercício!U12</f>
        <v>0</v>
      </c>
      <c r="X12" s="12" t="str">
        <f>Exercício!V12</f>
        <v xml:space="preserve">Adutor </v>
      </c>
      <c r="Y12" s="11">
        <f>Exercício!W12</f>
        <v>0</v>
      </c>
      <c r="Z12" s="12" t="str">
        <f>Exercício!X12</f>
        <v>Coxa (Ant)</v>
      </c>
      <c r="AA12" s="11">
        <f>Exercício!Y12</f>
        <v>0</v>
      </c>
      <c r="AB12" s="12" t="str">
        <f>Exercício!Z12</f>
        <v>Coxa (Pos)</v>
      </c>
      <c r="AC12" s="11">
        <f>Exercício!AA12</f>
        <v>0</v>
      </c>
      <c r="AD12" s="12" t="str">
        <f>Exercício!AB12</f>
        <v>Perna</v>
      </c>
      <c r="AE12" s="11">
        <f>Exercício!AC12</f>
        <v>0</v>
      </c>
      <c r="AF12" s="12" t="str">
        <f>Exercício!AD12</f>
        <v>Abdominal</v>
      </c>
      <c r="AG12" s="11">
        <f>Exercício!AE12</f>
        <v>0</v>
      </c>
    </row>
    <row r="13" spans="1:33" ht="15" customHeight="1" x14ac:dyDescent="0.25">
      <c r="A13" s="344"/>
      <c r="B13" s="11" t="str">
        <f t="shared" si="0"/>
        <v>Coxa (Ant)</v>
      </c>
      <c r="C13" s="11">
        <f t="shared" si="1"/>
        <v>0</v>
      </c>
      <c r="D13" s="11" t="str">
        <f>Exercício!B13</f>
        <v xml:space="preserve">Trapézio </v>
      </c>
      <c r="E13" s="11">
        <f>Exercício!C13</f>
        <v>0</v>
      </c>
      <c r="F13" s="11" t="str">
        <f>Exercício!D13</f>
        <v>Ombro (Cla/Acr)</v>
      </c>
      <c r="G13" s="11">
        <f>Exercício!E13</f>
        <v>0</v>
      </c>
      <c r="H13" s="12" t="str">
        <f>Exercício!F13</f>
        <v>Ombro (Esp)</v>
      </c>
      <c r="I13" s="11">
        <f>Exercício!G13</f>
        <v>0</v>
      </c>
      <c r="J13" s="12" t="str">
        <f>Exercício!H13</f>
        <v>Costa</v>
      </c>
      <c r="K13" s="11">
        <f>Exercício!I13</f>
        <v>0</v>
      </c>
      <c r="L13" s="12" t="str">
        <f>Exercício!J13</f>
        <v>Peito</v>
      </c>
      <c r="M13" s="11">
        <f>Exercício!K13</f>
        <v>0</v>
      </c>
      <c r="N13" s="12" t="str">
        <f>Exercício!L13</f>
        <v>Bíceps</v>
      </c>
      <c r="O13" s="11">
        <f>Exercício!M13</f>
        <v>0</v>
      </c>
      <c r="P13" s="12" t="str">
        <f>Exercício!N13</f>
        <v>Tríceps</v>
      </c>
      <c r="Q13" s="11">
        <f>Exercício!O13</f>
        <v>0</v>
      </c>
      <c r="R13" s="11" t="str">
        <f>Exercício!P13</f>
        <v>AnteBraço</v>
      </c>
      <c r="S13" s="11">
        <f>Exercício!Q13</f>
        <v>0</v>
      </c>
      <c r="T13" s="11" t="str">
        <f>Exercício!R13</f>
        <v xml:space="preserve">Glúteo </v>
      </c>
      <c r="U13" s="11">
        <f>Exercício!S13</f>
        <v>0</v>
      </c>
      <c r="V13" s="12" t="str">
        <f>Exercício!T13</f>
        <v xml:space="preserve">Abdutor </v>
      </c>
      <c r="W13" s="11">
        <f>Exercício!U13</f>
        <v>0</v>
      </c>
      <c r="X13" s="12" t="str">
        <f>Exercício!V13</f>
        <v xml:space="preserve">Adutor </v>
      </c>
      <c r="Y13" s="11">
        <f>Exercício!W13</f>
        <v>0</v>
      </c>
      <c r="Z13" s="12" t="str">
        <f>Exercício!X13</f>
        <v>Coxa (Ant)</v>
      </c>
      <c r="AA13" s="11">
        <f>Exercício!Y13</f>
        <v>0</v>
      </c>
      <c r="AB13" s="12" t="str">
        <f>Exercício!Z13</f>
        <v>Coxa (Pos)</v>
      </c>
      <c r="AC13" s="11">
        <f>Exercício!AA13</f>
        <v>0</v>
      </c>
      <c r="AD13" s="12" t="str">
        <f>Exercício!AB13</f>
        <v>Perna</v>
      </c>
      <c r="AE13" s="11">
        <f>Exercício!AC13</f>
        <v>0</v>
      </c>
      <c r="AF13" s="12" t="str">
        <f>Exercício!AD13</f>
        <v>Abdominal</v>
      </c>
      <c r="AG13" s="11">
        <f>Exercício!AE13</f>
        <v>0</v>
      </c>
    </row>
    <row r="14" spans="1:33" ht="15" customHeight="1" x14ac:dyDescent="0.25">
      <c r="A14" s="344"/>
      <c r="B14" s="11" t="str">
        <f t="shared" si="0"/>
        <v>Coxa (Ant)</v>
      </c>
      <c r="C14" s="11">
        <f t="shared" si="1"/>
        <v>0</v>
      </c>
      <c r="D14" s="11" t="str">
        <f>Exercício!B14</f>
        <v xml:space="preserve">Trapézio </v>
      </c>
      <c r="E14" s="11">
        <f>Exercício!C14</f>
        <v>0</v>
      </c>
      <c r="F14" s="11" t="str">
        <f>Exercício!D14</f>
        <v>Ombro (Cla/Acr)</v>
      </c>
      <c r="G14" s="11">
        <f>Exercício!E14</f>
        <v>0</v>
      </c>
      <c r="H14" s="12" t="str">
        <f>Exercício!F14</f>
        <v>Ombro (Esp)</v>
      </c>
      <c r="I14" s="11">
        <f>Exercício!G14</f>
        <v>0</v>
      </c>
      <c r="J14" s="12" t="str">
        <f>Exercício!H14</f>
        <v>Costa</v>
      </c>
      <c r="K14" s="11">
        <f>Exercício!I14</f>
        <v>0</v>
      </c>
      <c r="L14" s="12" t="str">
        <f>Exercício!J14</f>
        <v>Peito</v>
      </c>
      <c r="M14" s="11">
        <f>Exercício!K14</f>
        <v>0</v>
      </c>
      <c r="N14" s="12" t="str">
        <f>Exercício!L14</f>
        <v>Bíceps</v>
      </c>
      <c r="O14" s="11">
        <f>Exercício!M14</f>
        <v>0</v>
      </c>
      <c r="P14" s="12" t="str">
        <f>Exercício!N14</f>
        <v>Tríceps</v>
      </c>
      <c r="Q14" s="11">
        <f>Exercício!O14</f>
        <v>0</v>
      </c>
      <c r="R14" s="11" t="str">
        <f>Exercício!P14</f>
        <v>AnteBraço</v>
      </c>
      <c r="S14" s="11">
        <f>Exercício!Q14</f>
        <v>0</v>
      </c>
      <c r="T14" s="11" t="str">
        <f>Exercício!R14</f>
        <v xml:space="preserve">Glúteo </v>
      </c>
      <c r="U14" s="11">
        <f>Exercício!S14</f>
        <v>0</v>
      </c>
      <c r="V14" s="12" t="str">
        <f>Exercício!T14</f>
        <v xml:space="preserve">Abdutor </v>
      </c>
      <c r="W14" s="11">
        <f>Exercício!U14</f>
        <v>0</v>
      </c>
      <c r="X14" s="12" t="str">
        <f>Exercício!V14</f>
        <v xml:space="preserve">Adutor </v>
      </c>
      <c r="Y14" s="11">
        <f>Exercício!W14</f>
        <v>0</v>
      </c>
      <c r="Z14" s="12" t="str">
        <f>Exercício!X14</f>
        <v>Coxa (Ant)</v>
      </c>
      <c r="AA14" s="11">
        <f>Exercício!Y14</f>
        <v>0</v>
      </c>
      <c r="AB14" s="12" t="str">
        <f>Exercício!Z14</f>
        <v>Coxa (Pos)</v>
      </c>
      <c r="AC14" s="11">
        <f>Exercício!AA14</f>
        <v>0</v>
      </c>
      <c r="AD14" s="12" t="str">
        <f>Exercício!AB14</f>
        <v>Perna</v>
      </c>
      <c r="AE14" s="11">
        <f>Exercício!AC14</f>
        <v>0</v>
      </c>
      <c r="AF14" s="12" t="str">
        <f>Exercício!AD14</f>
        <v>Abdominal</v>
      </c>
      <c r="AG14" s="11">
        <f>Exercício!AE14</f>
        <v>0</v>
      </c>
    </row>
    <row r="15" spans="1:33" ht="15" customHeight="1" x14ac:dyDescent="0.25">
      <c r="A15" s="344"/>
      <c r="B15" s="11" t="str">
        <f t="shared" si="0"/>
        <v>Coxa (Ant)</v>
      </c>
      <c r="C15" s="11">
        <f t="shared" si="1"/>
        <v>0</v>
      </c>
      <c r="D15" s="11" t="str">
        <f>Exercício!B15</f>
        <v xml:space="preserve">Trapézio </v>
      </c>
      <c r="E15" s="11">
        <f>Exercício!C15</f>
        <v>0</v>
      </c>
      <c r="F15" s="11" t="str">
        <f>Exercício!D15</f>
        <v>Ombro (Cla/Acr)</v>
      </c>
      <c r="G15" s="11">
        <f>Exercício!E15</f>
        <v>0</v>
      </c>
      <c r="H15" s="12" t="str">
        <f>Exercício!F15</f>
        <v>Ombro (Esp)</v>
      </c>
      <c r="I15" s="11">
        <f>Exercício!G15</f>
        <v>0</v>
      </c>
      <c r="J15" s="12" t="str">
        <f>Exercício!H15</f>
        <v>Costa</v>
      </c>
      <c r="K15" s="11">
        <f>Exercício!I15</f>
        <v>0</v>
      </c>
      <c r="L15" s="12" t="str">
        <f>Exercício!J15</f>
        <v>Peito</v>
      </c>
      <c r="M15" s="11">
        <f>Exercício!K15</f>
        <v>0</v>
      </c>
      <c r="N15" s="12" t="str">
        <f>Exercício!L15</f>
        <v>Bíceps</v>
      </c>
      <c r="O15" s="11">
        <f>Exercício!M15</f>
        <v>0</v>
      </c>
      <c r="P15" s="12" t="str">
        <f>Exercício!N15</f>
        <v>Tríceps</v>
      </c>
      <c r="Q15" s="11">
        <f>Exercício!O15</f>
        <v>0</v>
      </c>
      <c r="R15" s="11" t="str">
        <f>Exercício!P15</f>
        <v>AnteBraço</v>
      </c>
      <c r="S15" s="11">
        <f>Exercício!Q15</f>
        <v>0</v>
      </c>
      <c r="T15" s="11" t="str">
        <f>Exercício!R15</f>
        <v xml:space="preserve">Glúteo </v>
      </c>
      <c r="U15" s="11">
        <f>Exercício!S15</f>
        <v>0</v>
      </c>
      <c r="V15" s="12" t="str">
        <f>Exercício!T15</f>
        <v xml:space="preserve">Abdutor </v>
      </c>
      <c r="W15" s="11">
        <f>Exercício!U15</f>
        <v>0</v>
      </c>
      <c r="X15" s="12" t="str">
        <f>Exercício!V15</f>
        <v xml:space="preserve">Adutor </v>
      </c>
      <c r="Y15" s="11">
        <f>Exercício!W15</f>
        <v>0</v>
      </c>
      <c r="Z15" s="12" t="str">
        <f>Exercício!X15</f>
        <v>Coxa (Ant)</v>
      </c>
      <c r="AA15" s="11">
        <f>Exercício!Y15</f>
        <v>0</v>
      </c>
      <c r="AB15" s="12" t="str">
        <f>Exercício!Z15</f>
        <v>Coxa (Pos)</v>
      </c>
      <c r="AC15" s="11">
        <f>Exercício!AA15</f>
        <v>0</v>
      </c>
      <c r="AD15" s="12" t="str">
        <f>Exercício!AB15</f>
        <v>Perna</v>
      </c>
      <c r="AE15" s="11">
        <f>Exercício!AC15</f>
        <v>0</v>
      </c>
      <c r="AF15" s="12" t="str">
        <f>Exercício!AD15</f>
        <v>Abdominal</v>
      </c>
      <c r="AG15" s="11">
        <f>Exercício!AE15</f>
        <v>0</v>
      </c>
    </row>
    <row r="16" spans="1:33" ht="15" customHeight="1" x14ac:dyDescent="0.25">
      <c r="A16" s="344"/>
      <c r="B16" s="11" t="str">
        <f t="shared" si="0"/>
        <v>Coxa (Ant)</v>
      </c>
      <c r="C16" s="11">
        <f t="shared" si="1"/>
        <v>0</v>
      </c>
      <c r="D16" s="11" t="str">
        <f>Exercício!B16</f>
        <v xml:space="preserve">Trapézio </v>
      </c>
      <c r="E16" s="11">
        <f>Exercício!C16</f>
        <v>0</v>
      </c>
      <c r="F16" s="11" t="str">
        <f>Exercício!D16</f>
        <v>Ombro (Cla/Acr)</v>
      </c>
      <c r="G16" s="11">
        <f>Exercício!E16</f>
        <v>0</v>
      </c>
      <c r="H16" s="12" t="str">
        <f>Exercício!F16</f>
        <v>Ombro (Esp)</v>
      </c>
      <c r="I16" s="11">
        <f>Exercício!G16</f>
        <v>0</v>
      </c>
      <c r="J16" s="12" t="str">
        <f>Exercício!H16</f>
        <v>Costa</v>
      </c>
      <c r="K16" s="11">
        <f>Exercício!I16</f>
        <v>0</v>
      </c>
      <c r="L16" s="12" t="str">
        <f>Exercício!J16</f>
        <v>Peito</v>
      </c>
      <c r="M16" s="11">
        <f>Exercício!K16</f>
        <v>0</v>
      </c>
      <c r="N16" s="12" t="str">
        <f>Exercício!L16</f>
        <v>Bíceps</v>
      </c>
      <c r="O16" s="11">
        <f>Exercício!M16</f>
        <v>0</v>
      </c>
      <c r="P16" s="12" t="str">
        <f>Exercício!N16</f>
        <v>Tríceps</v>
      </c>
      <c r="Q16" s="11">
        <f>Exercício!O16</f>
        <v>0</v>
      </c>
      <c r="R16" s="11" t="str">
        <f>Exercício!P16</f>
        <v>AnteBraço</v>
      </c>
      <c r="S16" s="11">
        <f>Exercício!Q16</f>
        <v>0</v>
      </c>
      <c r="T16" s="11" t="str">
        <f>Exercício!R16</f>
        <v xml:space="preserve">Glúteo </v>
      </c>
      <c r="U16" s="11">
        <f>Exercício!S16</f>
        <v>0</v>
      </c>
      <c r="V16" s="12" t="str">
        <f>Exercício!T16</f>
        <v xml:space="preserve">Abdutor </v>
      </c>
      <c r="W16" s="11">
        <f>Exercício!U16</f>
        <v>0</v>
      </c>
      <c r="X16" s="12" t="str">
        <f>Exercício!V16</f>
        <v xml:space="preserve">Adutor </v>
      </c>
      <c r="Y16" s="11">
        <f>Exercício!W16</f>
        <v>0</v>
      </c>
      <c r="Z16" s="12" t="str">
        <f>Exercício!X16</f>
        <v>Coxa (Ant)</v>
      </c>
      <c r="AA16" s="11">
        <f>Exercício!Y16</f>
        <v>0</v>
      </c>
      <c r="AB16" s="12" t="str">
        <f>Exercício!Z16</f>
        <v>Coxa (Pos)</v>
      </c>
      <c r="AC16" s="11">
        <f>Exercício!AA16</f>
        <v>0</v>
      </c>
      <c r="AD16" s="12" t="str">
        <f>Exercício!AB16</f>
        <v>Perna</v>
      </c>
      <c r="AE16" s="11">
        <f>Exercício!AC16</f>
        <v>0</v>
      </c>
      <c r="AF16" s="12" t="str">
        <f>Exercício!AD16</f>
        <v>Abdominal</v>
      </c>
      <c r="AG16" s="11">
        <f>Exercício!AE16</f>
        <v>0</v>
      </c>
    </row>
    <row r="17" spans="1:33" ht="15" customHeight="1" x14ac:dyDescent="0.25">
      <c r="A17" s="344"/>
      <c r="B17" s="11" t="str">
        <f t="shared" si="0"/>
        <v>Coxa (Ant)</v>
      </c>
      <c r="C17" s="11">
        <f t="shared" si="1"/>
        <v>0</v>
      </c>
      <c r="D17" s="11" t="str">
        <f>Exercício!B17</f>
        <v xml:space="preserve">Trapézio </v>
      </c>
      <c r="E17" s="11">
        <f>Exercício!C17</f>
        <v>0</v>
      </c>
      <c r="F17" s="11" t="str">
        <f>Exercício!D17</f>
        <v>Ombro (Cla/Acr)</v>
      </c>
      <c r="G17" s="11">
        <f>Exercício!E17</f>
        <v>0</v>
      </c>
      <c r="H17" s="12" t="str">
        <f>Exercício!F17</f>
        <v>Ombro (Esp)</v>
      </c>
      <c r="I17" s="11">
        <f>Exercício!G17</f>
        <v>0</v>
      </c>
      <c r="J17" s="12" t="str">
        <f>Exercício!H17</f>
        <v>Costa</v>
      </c>
      <c r="K17" s="11">
        <f>Exercício!I17</f>
        <v>0</v>
      </c>
      <c r="L17" s="12" t="str">
        <f>Exercício!J17</f>
        <v>Peito</v>
      </c>
      <c r="M17" s="11">
        <f>Exercício!K17</f>
        <v>0</v>
      </c>
      <c r="N17" s="12" t="str">
        <f>Exercício!L17</f>
        <v>Bíceps</v>
      </c>
      <c r="O17" s="11">
        <f>Exercício!M17</f>
        <v>0</v>
      </c>
      <c r="P17" s="12" t="str">
        <f>Exercício!N17</f>
        <v>Tríceps</v>
      </c>
      <c r="Q17" s="11">
        <f>Exercício!O17</f>
        <v>0</v>
      </c>
      <c r="R17" s="11" t="str">
        <f>Exercício!P17</f>
        <v>AnteBraço</v>
      </c>
      <c r="S17" s="11">
        <f>Exercício!Q17</f>
        <v>0</v>
      </c>
      <c r="T17" s="11" t="str">
        <f>Exercício!R17</f>
        <v xml:space="preserve">Glúteo </v>
      </c>
      <c r="U17" s="11">
        <f>Exercício!S17</f>
        <v>0</v>
      </c>
      <c r="V17" s="12" t="str">
        <f>Exercício!T17</f>
        <v xml:space="preserve">Abdutor </v>
      </c>
      <c r="W17" s="11">
        <f>Exercício!U17</f>
        <v>0</v>
      </c>
      <c r="X17" s="12" t="str">
        <f>Exercício!V17</f>
        <v xml:space="preserve">Adutor </v>
      </c>
      <c r="Y17" s="11">
        <f>Exercício!W17</f>
        <v>0</v>
      </c>
      <c r="Z17" s="12" t="str">
        <f>Exercício!X17</f>
        <v>Coxa (Ant)</v>
      </c>
      <c r="AA17" s="11">
        <f>Exercício!Y17</f>
        <v>0</v>
      </c>
      <c r="AB17" s="12" t="str">
        <f>Exercício!Z17</f>
        <v>Coxa (Pos)</v>
      </c>
      <c r="AC17" s="11">
        <f>Exercício!AA17</f>
        <v>0</v>
      </c>
      <c r="AD17" s="12" t="str">
        <f>Exercício!AB17</f>
        <v>Perna</v>
      </c>
      <c r="AE17" s="11">
        <f>Exercício!AC17</f>
        <v>0</v>
      </c>
      <c r="AF17" s="12" t="str">
        <f>Exercício!AD17</f>
        <v>Abdominal</v>
      </c>
      <c r="AG17" s="11">
        <f>Exercício!AE17</f>
        <v>0</v>
      </c>
    </row>
    <row r="18" spans="1:33" ht="15" customHeight="1" x14ac:dyDescent="0.25">
      <c r="A18" s="344"/>
      <c r="B18" s="11" t="str">
        <f t="shared" si="0"/>
        <v>Coxa (Ant)</v>
      </c>
      <c r="C18" s="11">
        <f t="shared" si="1"/>
        <v>0</v>
      </c>
      <c r="D18" s="11" t="str">
        <f>Exercício!B18</f>
        <v xml:space="preserve">Trapézio </v>
      </c>
      <c r="E18" s="11">
        <f>Exercício!C18</f>
        <v>0</v>
      </c>
      <c r="F18" s="11" t="str">
        <f>Exercício!D18</f>
        <v>Ombro (Cla/Acr)</v>
      </c>
      <c r="G18" s="11">
        <f>Exercício!E18</f>
        <v>0</v>
      </c>
      <c r="H18" s="12" t="str">
        <f>Exercício!F18</f>
        <v>Ombro (Esp)</v>
      </c>
      <c r="I18" s="11">
        <f>Exercício!G18</f>
        <v>0</v>
      </c>
      <c r="J18" s="12" t="str">
        <f>Exercício!H18</f>
        <v>Costa</v>
      </c>
      <c r="K18" s="11">
        <f>Exercício!I18</f>
        <v>0</v>
      </c>
      <c r="L18" s="12" t="str">
        <f>Exercício!J18</f>
        <v>Peito</v>
      </c>
      <c r="M18" s="11">
        <f>Exercício!K18</f>
        <v>0</v>
      </c>
      <c r="N18" s="12" t="str">
        <f>Exercício!L18</f>
        <v>Bíceps</v>
      </c>
      <c r="O18" s="11">
        <f>Exercício!M18</f>
        <v>0</v>
      </c>
      <c r="P18" s="12" t="str">
        <f>Exercício!N18</f>
        <v>Tríceps</v>
      </c>
      <c r="Q18" s="11">
        <f>Exercício!O18</f>
        <v>0</v>
      </c>
      <c r="R18" s="11" t="str">
        <f>Exercício!P18</f>
        <v>AnteBraço</v>
      </c>
      <c r="S18" s="11">
        <f>Exercício!Q18</f>
        <v>0</v>
      </c>
      <c r="T18" s="11" t="str">
        <f>Exercício!R18</f>
        <v xml:space="preserve">Glúteo </v>
      </c>
      <c r="U18" s="11">
        <f>Exercício!S18</f>
        <v>0</v>
      </c>
      <c r="V18" s="12" t="str">
        <f>Exercício!T18</f>
        <v xml:space="preserve">Abdutor </v>
      </c>
      <c r="W18" s="11">
        <f>Exercício!U18</f>
        <v>0</v>
      </c>
      <c r="X18" s="12" t="str">
        <f>Exercício!V18</f>
        <v xml:space="preserve">Adutor </v>
      </c>
      <c r="Y18" s="11">
        <f>Exercício!W18</f>
        <v>0</v>
      </c>
      <c r="Z18" s="12" t="str">
        <f>Exercício!X18</f>
        <v>Coxa (Ant)</v>
      </c>
      <c r="AA18" s="11">
        <f>Exercício!Y18</f>
        <v>0</v>
      </c>
      <c r="AB18" s="12" t="str">
        <f>Exercício!Z18</f>
        <v>Coxa (Pos)</v>
      </c>
      <c r="AC18" s="11">
        <f>Exercício!AA18</f>
        <v>0</v>
      </c>
      <c r="AD18" s="12" t="str">
        <f>Exercício!AB18</f>
        <v>Perna</v>
      </c>
      <c r="AE18" s="11">
        <f>Exercício!AC18</f>
        <v>0</v>
      </c>
      <c r="AF18" s="12" t="str">
        <f>Exercício!AD18</f>
        <v>Abdominal</v>
      </c>
      <c r="AG18" s="11">
        <f>Exercício!AE18</f>
        <v>0</v>
      </c>
    </row>
    <row r="19" spans="1:33" ht="15" customHeight="1" x14ac:dyDescent="0.25">
      <c r="A19" s="344"/>
      <c r="B19" s="11" t="str">
        <f t="shared" si="0"/>
        <v>Coxa (Ant)</v>
      </c>
      <c r="C19" s="11">
        <f t="shared" si="1"/>
        <v>0</v>
      </c>
      <c r="D19" s="11" t="str">
        <f>Exercício!B19</f>
        <v xml:space="preserve">Trapézio </v>
      </c>
      <c r="E19" s="11">
        <f>Exercício!C19</f>
        <v>0</v>
      </c>
      <c r="F19" s="11" t="str">
        <f>Exercício!D19</f>
        <v>Ombro (Cla/Acr)</v>
      </c>
      <c r="G19" s="11">
        <f>Exercício!E19</f>
        <v>0</v>
      </c>
      <c r="H19" s="12" t="str">
        <f>Exercício!F19</f>
        <v>Ombro (Esp)</v>
      </c>
      <c r="I19" s="11">
        <f>Exercício!G19</f>
        <v>0</v>
      </c>
      <c r="J19" s="12" t="str">
        <f>Exercício!H19</f>
        <v>Costa</v>
      </c>
      <c r="K19" s="11">
        <f>Exercício!I19</f>
        <v>0</v>
      </c>
      <c r="L19" s="12" t="str">
        <f>Exercício!J19</f>
        <v>Peito</v>
      </c>
      <c r="M19" s="11">
        <f>Exercício!K19</f>
        <v>0</v>
      </c>
      <c r="N19" s="12" t="str">
        <f>Exercício!L19</f>
        <v>Bíceps</v>
      </c>
      <c r="O19" s="11">
        <f>Exercício!M19</f>
        <v>0</v>
      </c>
      <c r="P19" s="12" t="str">
        <f>Exercício!N19</f>
        <v>Tríceps</v>
      </c>
      <c r="Q19" s="11">
        <f>Exercício!O19</f>
        <v>0</v>
      </c>
      <c r="R19" s="11" t="str">
        <f>Exercício!P19</f>
        <v>AnteBraço</v>
      </c>
      <c r="S19" s="11">
        <f>Exercício!Q19</f>
        <v>0</v>
      </c>
      <c r="T19" s="11" t="str">
        <f>Exercício!R19</f>
        <v xml:space="preserve">Glúteo </v>
      </c>
      <c r="U19" s="11">
        <f>Exercício!S19</f>
        <v>0</v>
      </c>
      <c r="V19" s="12" t="str">
        <f>Exercício!T19</f>
        <v xml:space="preserve">Abdutor </v>
      </c>
      <c r="W19" s="11">
        <f>Exercício!U19</f>
        <v>0</v>
      </c>
      <c r="X19" s="12" t="str">
        <f>Exercício!V19</f>
        <v xml:space="preserve">Adutor </v>
      </c>
      <c r="Y19" s="11">
        <f>Exercício!W19</f>
        <v>0</v>
      </c>
      <c r="Z19" s="12" t="str">
        <f>Exercício!X19</f>
        <v>Coxa (Ant)</v>
      </c>
      <c r="AA19" s="11">
        <f>Exercício!Y19</f>
        <v>0</v>
      </c>
      <c r="AB19" s="12" t="str">
        <f>Exercício!Z19</f>
        <v>Coxa (Pos)</v>
      </c>
      <c r="AC19" s="11">
        <f>Exercício!AA19</f>
        <v>0</v>
      </c>
      <c r="AD19" s="12" t="str">
        <f>Exercício!AB19</f>
        <v>Perna</v>
      </c>
      <c r="AE19" s="11">
        <f>Exercício!AC19</f>
        <v>0</v>
      </c>
      <c r="AF19" s="12" t="str">
        <f>Exercício!AD19</f>
        <v>Abdominal</v>
      </c>
      <c r="AG19" s="11">
        <f>Exercício!AE19</f>
        <v>0</v>
      </c>
    </row>
    <row r="20" spans="1:33" ht="15" customHeight="1" x14ac:dyDescent="0.25">
      <c r="A20" s="344"/>
      <c r="B20" s="11" t="str">
        <f t="shared" si="0"/>
        <v>Coxa (Ant)</v>
      </c>
      <c r="C20" s="11">
        <f t="shared" si="1"/>
        <v>0</v>
      </c>
      <c r="D20" s="11" t="str">
        <f>Exercício!B20</f>
        <v xml:space="preserve">Trapézio </v>
      </c>
      <c r="E20" s="11">
        <f>Exercício!C20</f>
        <v>0</v>
      </c>
      <c r="F20" s="11" t="str">
        <f>Exercício!D20</f>
        <v>Ombro (Cla/Acr)</v>
      </c>
      <c r="G20" s="11">
        <f>Exercício!E20</f>
        <v>0</v>
      </c>
      <c r="H20" s="12" t="str">
        <f>Exercício!F20</f>
        <v>Ombro (Esp)</v>
      </c>
      <c r="I20" s="11">
        <f>Exercício!G20</f>
        <v>0</v>
      </c>
      <c r="J20" s="12" t="str">
        <f>Exercício!H20</f>
        <v>Costa</v>
      </c>
      <c r="K20" s="11">
        <f>Exercício!I20</f>
        <v>0</v>
      </c>
      <c r="L20" s="12" t="str">
        <f>Exercício!J20</f>
        <v>Peito</v>
      </c>
      <c r="M20" s="11">
        <f>Exercício!K20</f>
        <v>0</v>
      </c>
      <c r="N20" s="12" t="str">
        <f>Exercício!L20</f>
        <v>Bíceps</v>
      </c>
      <c r="O20" s="11">
        <f>Exercício!M20</f>
        <v>0</v>
      </c>
      <c r="P20" s="12" t="str">
        <f>Exercício!N20</f>
        <v>Tríceps</v>
      </c>
      <c r="Q20" s="11">
        <f>Exercício!O20</f>
        <v>0</v>
      </c>
      <c r="R20" s="11" t="str">
        <f>Exercício!P20</f>
        <v>AnteBraço</v>
      </c>
      <c r="S20" s="11">
        <f>Exercício!Q20</f>
        <v>0</v>
      </c>
      <c r="T20" s="11" t="str">
        <f>Exercício!R20</f>
        <v xml:space="preserve">Glúteo </v>
      </c>
      <c r="U20" s="11">
        <f>Exercício!S20</f>
        <v>0</v>
      </c>
      <c r="V20" s="12" t="str">
        <f>Exercício!T20</f>
        <v xml:space="preserve">Abdutor </v>
      </c>
      <c r="W20" s="11">
        <f>Exercício!U20</f>
        <v>0</v>
      </c>
      <c r="X20" s="12" t="str">
        <f>Exercício!V20</f>
        <v xml:space="preserve">Adutor </v>
      </c>
      <c r="Y20" s="11">
        <f>Exercício!W20</f>
        <v>0</v>
      </c>
      <c r="Z20" s="12" t="str">
        <f>Exercício!X20</f>
        <v>Coxa (Ant)</v>
      </c>
      <c r="AA20" s="11">
        <f>Exercício!Y20</f>
        <v>0</v>
      </c>
      <c r="AB20" s="12" t="str">
        <f>Exercício!Z20</f>
        <v>Coxa (Pos)</v>
      </c>
      <c r="AC20" s="11">
        <f>Exercício!AA20</f>
        <v>0</v>
      </c>
      <c r="AD20" s="12" t="str">
        <f>Exercício!AB20</f>
        <v>Perna</v>
      </c>
      <c r="AE20" s="11">
        <f>Exercício!AC20</f>
        <v>0</v>
      </c>
      <c r="AF20" s="12" t="str">
        <f>Exercício!AD20</f>
        <v>Abdominal</v>
      </c>
      <c r="AG20" s="11">
        <f>Exercício!AE20</f>
        <v>0</v>
      </c>
    </row>
    <row r="21" spans="1:33" ht="15" customHeight="1" x14ac:dyDescent="0.25">
      <c r="A21" s="1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ht="15" customHeight="1" x14ac:dyDescent="0.25">
      <c r="A22" s="11" t="s">
        <v>40</v>
      </c>
      <c r="B22" s="11" t="s">
        <v>41</v>
      </c>
      <c r="C22" s="11"/>
      <c r="D22" s="341" t="str">
        <f>D2</f>
        <v xml:space="preserve">Trapézio </v>
      </c>
      <c r="E22" s="341"/>
      <c r="F22" s="341" t="str">
        <f>F2</f>
        <v>Ombro (Cla/Acr)</v>
      </c>
      <c r="G22" s="341"/>
      <c r="H22" s="341" t="str">
        <f>H2</f>
        <v>Ombro (Esp)</v>
      </c>
      <c r="I22" s="341"/>
      <c r="J22" s="341" t="str">
        <f>J2</f>
        <v>Costa</v>
      </c>
      <c r="K22" s="341"/>
      <c r="L22" s="341" t="str">
        <f>L2</f>
        <v>Peito</v>
      </c>
      <c r="M22" s="341"/>
      <c r="N22" s="341" t="str">
        <f>N2</f>
        <v>Bíceps</v>
      </c>
      <c r="O22" s="341"/>
      <c r="P22" s="341" t="str">
        <f>P2</f>
        <v>Tríceps</v>
      </c>
      <c r="Q22" s="341"/>
      <c r="R22" s="341" t="str">
        <f>R2</f>
        <v>AnteBraço</v>
      </c>
      <c r="S22" s="341"/>
      <c r="T22" s="341" t="str">
        <f>T2</f>
        <v xml:space="preserve">Glúteo </v>
      </c>
      <c r="U22" s="341"/>
      <c r="V22" s="341" t="str">
        <f>V2</f>
        <v xml:space="preserve">Abdutor </v>
      </c>
      <c r="W22" s="341"/>
      <c r="X22" s="341" t="str">
        <f>X2</f>
        <v xml:space="preserve">Adutor </v>
      </c>
      <c r="Y22" s="341"/>
      <c r="Z22" s="341" t="str">
        <f>Z2</f>
        <v>Coxa (Ant)</v>
      </c>
      <c r="AA22" s="341"/>
      <c r="AB22" s="341" t="str">
        <f>AB2</f>
        <v>Coxa (Pos)</v>
      </c>
      <c r="AC22" s="341"/>
      <c r="AD22" s="341" t="str">
        <f>AD2</f>
        <v>Perna</v>
      </c>
      <c r="AE22" s="341"/>
      <c r="AF22" s="341" t="str">
        <f>AF2</f>
        <v>Abdominal</v>
      </c>
      <c r="AG22" s="341"/>
    </row>
    <row r="23" spans="1:33" ht="15" customHeight="1" x14ac:dyDescent="0.25">
      <c r="A23" s="11"/>
      <c r="B23" s="343" t="str">
        <f>Planilha!D16</f>
        <v>Coxa (Ant)</v>
      </c>
      <c r="C23" s="34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ht="15" customHeight="1" x14ac:dyDescent="0.25">
      <c r="A24" s="344">
        <v>2</v>
      </c>
      <c r="B24" s="11" t="str">
        <f>B23</f>
        <v>Coxa (Ant)</v>
      </c>
      <c r="C24" s="11" t="str">
        <f>IF(AND(B24=D24),E24,IF(AND(B24=F24),G24,IF(AND(B24=H24),I24,IF(AND(B24=J24),K24,IF(AND(B24=L24),M24,IF(AND(B24=N24),O24,IF(AND(B24=P24),Q24,IF(AND(B24=R24),S24,IF(AND(B24=T24),U24,IF(AND(B24=V24),W24,IF(AND(B24=X24),Y24,IF(AND(B24=Z24),AA24,IF(AND(B24=AB24),AC24,IF(AND(B24=AD24),AE24,IF(AND(B24=AF24),AG24," ")))))))))))))))</f>
        <v>Agachamento</v>
      </c>
      <c r="D24" s="11" t="str">
        <f t="shared" ref="D24:AG24" si="2">D4</f>
        <v xml:space="preserve">Trapézio </v>
      </c>
      <c r="E24" s="11" t="str">
        <f t="shared" si="2"/>
        <v>Elevação de ombros</v>
      </c>
      <c r="F24" s="11" t="str">
        <f t="shared" si="2"/>
        <v>Ombro (Cla/Acr)</v>
      </c>
      <c r="G24" s="11" t="str">
        <f t="shared" si="2"/>
        <v>Desenvolvimento</v>
      </c>
      <c r="H24" s="12" t="str">
        <f t="shared" si="2"/>
        <v>Ombro (Esp)</v>
      </c>
      <c r="I24" s="11" t="str">
        <f t="shared" si="2"/>
        <v>Voador inv.</v>
      </c>
      <c r="J24" s="12" t="str">
        <f t="shared" si="2"/>
        <v>Costa</v>
      </c>
      <c r="K24" s="11" t="str">
        <f t="shared" si="2"/>
        <v>Puxada à frente</v>
      </c>
      <c r="L24" s="12" t="str">
        <f t="shared" si="2"/>
        <v>Peito</v>
      </c>
      <c r="M24" s="11" t="str">
        <f t="shared" si="2"/>
        <v>Supino</v>
      </c>
      <c r="N24" s="12" t="str">
        <f t="shared" si="2"/>
        <v>Bíceps</v>
      </c>
      <c r="O24" s="11" t="str">
        <f t="shared" si="2"/>
        <v>Rosca direta</v>
      </c>
      <c r="P24" s="12" t="str">
        <f t="shared" si="2"/>
        <v>Tríceps</v>
      </c>
      <c r="Q24" s="11" t="str">
        <f t="shared" si="2"/>
        <v>Rosca testa</v>
      </c>
      <c r="R24" s="11" t="str">
        <f t="shared" si="2"/>
        <v>AnteBraço</v>
      </c>
      <c r="S24" s="11" t="str">
        <f t="shared" si="2"/>
        <v>Rosca punho</v>
      </c>
      <c r="T24" s="11" t="str">
        <f t="shared" si="2"/>
        <v xml:space="preserve">Glúteo </v>
      </c>
      <c r="U24" s="11" t="str">
        <f t="shared" si="2"/>
        <v>Glúteo em pé</v>
      </c>
      <c r="V24" s="12" t="str">
        <f t="shared" si="2"/>
        <v xml:space="preserve">Abdutor </v>
      </c>
      <c r="W24" s="11" t="str">
        <f t="shared" si="2"/>
        <v>Abdutor maq.</v>
      </c>
      <c r="X24" s="12" t="str">
        <f t="shared" si="2"/>
        <v xml:space="preserve">Adutor </v>
      </c>
      <c r="Y24" s="11" t="str">
        <f t="shared" si="2"/>
        <v>Adutor maq</v>
      </c>
      <c r="Z24" s="12" t="str">
        <f t="shared" si="2"/>
        <v>Coxa (Ant)</v>
      </c>
      <c r="AA24" s="11" t="str">
        <f t="shared" si="2"/>
        <v>Agachamento</v>
      </c>
      <c r="AB24" s="12" t="str">
        <f t="shared" si="2"/>
        <v>Coxa (Pos)</v>
      </c>
      <c r="AC24" s="11" t="str">
        <f t="shared" si="2"/>
        <v>Stiff</v>
      </c>
      <c r="AD24" s="12" t="str">
        <f t="shared" si="2"/>
        <v>Perna</v>
      </c>
      <c r="AE24" s="11" t="str">
        <f t="shared" si="2"/>
        <v>Gêmeos em pé</v>
      </c>
      <c r="AF24" s="12" t="str">
        <f t="shared" si="2"/>
        <v>Abdominal</v>
      </c>
      <c r="AG24" s="11" t="str">
        <f t="shared" si="2"/>
        <v>Elevação de pernas</v>
      </c>
    </row>
    <row r="25" spans="1:33" ht="15" customHeight="1" x14ac:dyDescent="0.25">
      <c r="A25" s="344"/>
      <c r="B25" s="11" t="str">
        <f t="shared" ref="B25:B40" si="3">B24</f>
        <v>Coxa (Ant)</v>
      </c>
      <c r="C25" s="11" t="str">
        <f t="shared" ref="C25:C40" si="4">IF(AND(B25=D25),E25,IF(AND(B25=F25),G25,IF(AND(B25=H25),I25,IF(AND(B25=J25),K25,IF(AND(B25=L25),M25,IF(AND(B25=N25),O25,IF(AND(B25=P25),Q25,IF(AND(B25=R25),S25,IF(AND(B25=T25),U25,IF(AND(B25=V25),W25,IF(AND(B25=X25),Y25,IF(AND(B25=Z25),AA25,IF(AND(B25=AB25),AC25,IF(AND(B25=AD25),AE25,IF(AND(B25=AF25),AG25," ")))))))))))))))</f>
        <v>Agachamento hack</v>
      </c>
      <c r="D25" s="11" t="str">
        <f t="shared" ref="D25:S40" si="5">D5</f>
        <v xml:space="preserve">Trapézio </v>
      </c>
      <c r="E25" s="11" t="str">
        <f t="shared" si="5"/>
        <v>Remada alta</v>
      </c>
      <c r="F25" s="11" t="str">
        <f t="shared" si="5"/>
        <v>Ombro (Cla/Acr)</v>
      </c>
      <c r="G25" s="11" t="str">
        <f t="shared" si="5"/>
        <v>Levantamento lateral</v>
      </c>
      <c r="H25" s="12" t="str">
        <f t="shared" si="5"/>
        <v>Ombro (Esp)</v>
      </c>
      <c r="I25" s="11" t="str">
        <f t="shared" si="5"/>
        <v>Crucifixo inv.</v>
      </c>
      <c r="J25" s="12" t="str">
        <f t="shared" si="5"/>
        <v>Costa</v>
      </c>
      <c r="K25" s="11" t="str">
        <f t="shared" si="5"/>
        <v>Remada sentada</v>
      </c>
      <c r="L25" s="12" t="str">
        <f t="shared" si="5"/>
        <v>Peito</v>
      </c>
      <c r="M25" s="11" t="str">
        <f t="shared" si="5"/>
        <v>Supino inclinado</v>
      </c>
      <c r="N25" s="12" t="str">
        <f t="shared" si="5"/>
        <v>Bíceps</v>
      </c>
      <c r="O25" s="11" t="str">
        <f t="shared" si="5"/>
        <v>Rosca alternada</v>
      </c>
      <c r="P25" s="12" t="str">
        <f t="shared" si="5"/>
        <v>Tríceps</v>
      </c>
      <c r="Q25" s="11" t="str">
        <f t="shared" si="5"/>
        <v>Rosca francesa</v>
      </c>
      <c r="R25" s="11" t="str">
        <f t="shared" si="5"/>
        <v>AnteBraço</v>
      </c>
      <c r="S25" s="11" t="str">
        <f t="shared" si="5"/>
        <v>Rosca punho inv.</v>
      </c>
      <c r="T25" s="11" t="str">
        <f t="shared" ref="T25:AG40" si="6">T5</f>
        <v xml:space="preserve">Glúteo </v>
      </c>
      <c r="U25" s="11" t="str">
        <f t="shared" si="6"/>
        <v>Glúteo 4 apoios</v>
      </c>
      <c r="V25" s="12" t="str">
        <f t="shared" si="6"/>
        <v xml:space="preserve">Abdutor </v>
      </c>
      <c r="W25" s="11" t="str">
        <f t="shared" si="6"/>
        <v>Abdutor apo.</v>
      </c>
      <c r="X25" s="12" t="str">
        <f t="shared" si="6"/>
        <v xml:space="preserve">Adutor </v>
      </c>
      <c r="Y25" s="11" t="str">
        <f t="shared" si="6"/>
        <v>Adutor apo.</v>
      </c>
      <c r="Z25" s="12" t="str">
        <f t="shared" si="6"/>
        <v>Coxa (Ant)</v>
      </c>
      <c r="AA25" s="11" t="str">
        <f t="shared" si="6"/>
        <v>Agachamento hack</v>
      </c>
      <c r="AB25" s="12" t="str">
        <f t="shared" si="6"/>
        <v>Coxa (Pos)</v>
      </c>
      <c r="AC25" s="11" t="str">
        <f t="shared" si="6"/>
        <v>Flexão de perna</v>
      </c>
      <c r="AD25" s="12" t="str">
        <f t="shared" si="6"/>
        <v>Perna</v>
      </c>
      <c r="AE25" s="11" t="str">
        <f t="shared" si="6"/>
        <v>Gêmeos sentado</v>
      </c>
      <c r="AF25" s="12" t="str">
        <f t="shared" si="6"/>
        <v>Abdominal</v>
      </c>
      <c r="AG25" s="11" t="str">
        <f t="shared" si="6"/>
        <v>Supra-abdominal</v>
      </c>
    </row>
    <row r="26" spans="1:33" ht="15" customHeight="1" x14ac:dyDescent="0.25">
      <c r="A26" s="344"/>
      <c r="B26" s="11" t="str">
        <f t="shared" si="3"/>
        <v>Coxa (Ant)</v>
      </c>
      <c r="C26" s="11" t="str">
        <f t="shared" si="4"/>
        <v>Extensão de perna</v>
      </c>
      <c r="D26" s="11" t="str">
        <f t="shared" si="5"/>
        <v xml:space="preserve">Trapézio </v>
      </c>
      <c r="E26" s="11">
        <f t="shared" si="5"/>
        <v>0</v>
      </c>
      <c r="F26" s="11" t="str">
        <f t="shared" si="5"/>
        <v>Ombro (Cla/Acr)</v>
      </c>
      <c r="G26" s="11" t="str">
        <f t="shared" si="5"/>
        <v>Elevação frontal</v>
      </c>
      <c r="H26" s="12" t="str">
        <f t="shared" si="5"/>
        <v>Ombro (Esp)</v>
      </c>
      <c r="I26" s="11">
        <f t="shared" si="5"/>
        <v>0</v>
      </c>
      <c r="J26" s="12" t="str">
        <f t="shared" si="5"/>
        <v>Costa</v>
      </c>
      <c r="K26" s="11" t="str">
        <f t="shared" si="5"/>
        <v>Remada unilteral</v>
      </c>
      <c r="L26" s="12" t="str">
        <f t="shared" si="5"/>
        <v>Peito</v>
      </c>
      <c r="M26" s="11" t="str">
        <f t="shared" si="5"/>
        <v>Supino declinado</v>
      </c>
      <c r="N26" s="12" t="str">
        <f t="shared" si="5"/>
        <v>Bíceps</v>
      </c>
      <c r="O26" s="11" t="str">
        <f t="shared" si="5"/>
        <v>Rosca concentrada</v>
      </c>
      <c r="P26" s="12" t="str">
        <f t="shared" si="5"/>
        <v>Tríceps</v>
      </c>
      <c r="Q26" s="11" t="str">
        <f t="shared" si="5"/>
        <v>Extensão de cotovelo (cabo)</v>
      </c>
      <c r="R26" s="11" t="str">
        <f t="shared" si="5"/>
        <v>AnteBraço</v>
      </c>
      <c r="S26" s="11" t="str">
        <f t="shared" si="5"/>
        <v>Rosca direta peg. pro.</v>
      </c>
      <c r="T26" s="11" t="str">
        <f t="shared" si="6"/>
        <v xml:space="preserve">Glúteo </v>
      </c>
      <c r="U26" s="11">
        <f t="shared" si="6"/>
        <v>0</v>
      </c>
      <c r="V26" s="12" t="str">
        <f t="shared" si="6"/>
        <v xml:space="preserve">Abdutor </v>
      </c>
      <c r="W26" s="11" t="str">
        <f t="shared" si="6"/>
        <v>Abdutor cabo</v>
      </c>
      <c r="X26" s="12" t="str">
        <f t="shared" si="6"/>
        <v xml:space="preserve">Adutor </v>
      </c>
      <c r="Y26" s="11" t="str">
        <f t="shared" si="6"/>
        <v>Adutor cabo</v>
      </c>
      <c r="Z26" s="12" t="str">
        <f t="shared" si="6"/>
        <v>Coxa (Ant)</v>
      </c>
      <c r="AA26" s="11" t="str">
        <f t="shared" si="6"/>
        <v>Extensão de perna</v>
      </c>
      <c r="AB26" s="12" t="str">
        <f t="shared" si="6"/>
        <v>Coxa (Pos)</v>
      </c>
      <c r="AC26" s="11" t="str">
        <f t="shared" si="6"/>
        <v>Flexora em pé</v>
      </c>
      <c r="AD26" s="12" t="str">
        <f t="shared" si="6"/>
        <v>Perna</v>
      </c>
      <c r="AE26" s="11" t="str">
        <f t="shared" si="6"/>
        <v>Burrinho maq.</v>
      </c>
      <c r="AF26" s="12" t="str">
        <f t="shared" si="6"/>
        <v>Abdominal</v>
      </c>
      <c r="AG26" s="11" t="str">
        <f t="shared" si="6"/>
        <v>Flexão lateral</v>
      </c>
    </row>
    <row r="27" spans="1:33" ht="15" customHeight="1" x14ac:dyDescent="0.25">
      <c r="A27" s="344"/>
      <c r="B27" s="11" t="str">
        <f t="shared" si="3"/>
        <v>Coxa (Ant)</v>
      </c>
      <c r="C27" s="11" t="str">
        <f t="shared" si="4"/>
        <v>Leg press</v>
      </c>
      <c r="D27" s="11" t="str">
        <f t="shared" si="5"/>
        <v xml:space="preserve">Trapézio </v>
      </c>
      <c r="E27" s="11">
        <f t="shared" si="5"/>
        <v>0</v>
      </c>
      <c r="F27" s="11" t="str">
        <f t="shared" si="5"/>
        <v>Ombro (Cla/Acr)</v>
      </c>
      <c r="G27" s="11">
        <f t="shared" si="5"/>
        <v>0</v>
      </c>
      <c r="H27" s="12" t="str">
        <f t="shared" si="5"/>
        <v>Ombro (Esp)</v>
      </c>
      <c r="I27" s="11">
        <f t="shared" si="5"/>
        <v>0</v>
      </c>
      <c r="J27" s="12" t="str">
        <f t="shared" si="5"/>
        <v>Costa</v>
      </c>
      <c r="K27" s="11" t="str">
        <f t="shared" si="5"/>
        <v>Remada curvada</v>
      </c>
      <c r="L27" s="12" t="str">
        <f t="shared" si="5"/>
        <v>Peito</v>
      </c>
      <c r="M27" s="11" t="str">
        <f t="shared" si="5"/>
        <v>Crucifixo</v>
      </c>
      <c r="N27" s="12" t="str">
        <f t="shared" si="5"/>
        <v>Bíceps</v>
      </c>
      <c r="O27" s="11" t="str">
        <f t="shared" si="5"/>
        <v>Rosca scott</v>
      </c>
      <c r="P27" s="12" t="str">
        <f t="shared" si="5"/>
        <v>Tríceps</v>
      </c>
      <c r="Q27" s="11">
        <f t="shared" si="5"/>
        <v>0</v>
      </c>
      <c r="R27" s="11" t="str">
        <f t="shared" si="5"/>
        <v>AnteBraço</v>
      </c>
      <c r="S27" s="11" t="str">
        <f t="shared" si="5"/>
        <v>Extensão de cotovelo</v>
      </c>
      <c r="T27" s="11" t="str">
        <f t="shared" si="6"/>
        <v xml:space="preserve">Glúteo </v>
      </c>
      <c r="U27" s="11">
        <f t="shared" si="6"/>
        <v>0</v>
      </c>
      <c r="V27" s="12" t="str">
        <f t="shared" si="6"/>
        <v xml:space="preserve">Abdutor </v>
      </c>
      <c r="W27" s="11">
        <f t="shared" si="6"/>
        <v>0</v>
      </c>
      <c r="X27" s="12" t="str">
        <f t="shared" si="6"/>
        <v xml:space="preserve">Adutor </v>
      </c>
      <c r="Y27" s="11">
        <f t="shared" si="6"/>
        <v>0</v>
      </c>
      <c r="Z27" s="12" t="str">
        <f t="shared" si="6"/>
        <v>Coxa (Ant)</v>
      </c>
      <c r="AA27" s="11" t="str">
        <f t="shared" si="6"/>
        <v>Leg press</v>
      </c>
      <c r="AB27" s="12" t="str">
        <f t="shared" si="6"/>
        <v>Coxa (Pos)</v>
      </c>
      <c r="AC27" s="11" t="str">
        <f t="shared" si="6"/>
        <v>Flexora sentado</v>
      </c>
      <c r="AD27" s="12" t="str">
        <f t="shared" si="6"/>
        <v>Perna</v>
      </c>
      <c r="AE27" s="11" t="str">
        <f t="shared" si="6"/>
        <v>Tibial</v>
      </c>
      <c r="AF27" s="12" t="str">
        <f t="shared" si="6"/>
        <v>Abdominal</v>
      </c>
      <c r="AG27" s="11">
        <f t="shared" si="6"/>
        <v>0</v>
      </c>
    </row>
    <row r="28" spans="1:33" ht="15" customHeight="1" x14ac:dyDescent="0.25">
      <c r="A28" s="344"/>
      <c r="B28" s="11" t="str">
        <f t="shared" si="3"/>
        <v>Coxa (Ant)</v>
      </c>
      <c r="C28" s="11" t="str">
        <f t="shared" si="4"/>
        <v>Avanço</v>
      </c>
      <c r="D28" s="11" t="str">
        <f t="shared" si="5"/>
        <v xml:space="preserve">Trapézio </v>
      </c>
      <c r="E28" s="11">
        <f t="shared" si="5"/>
        <v>0</v>
      </c>
      <c r="F28" s="11" t="str">
        <f t="shared" si="5"/>
        <v>Ombro (Cla/Acr)</v>
      </c>
      <c r="G28" s="11">
        <f t="shared" si="5"/>
        <v>0</v>
      </c>
      <c r="H28" s="12" t="str">
        <f t="shared" si="5"/>
        <v>Ombro (Esp)</v>
      </c>
      <c r="I28" s="11">
        <f t="shared" si="5"/>
        <v>0</v>
      </c>
      <c r="J28" s="12" t="str">
        <f t="shared" si="5"/>
        <v>Costa</v>
      </c>
      <c r="K28" s="11" t="str">
        <f t="shared" si="5"/>
        <v>Levantamento terra</v>
      </c>
      <c r="L28" s="12" t="str">
        <f t="shared" si="5"/>
        <v>Peito</v>
      </c>
      <c r="M28" s="11" t="str">
        <f t="shared" si="5"/>
        <v>Cross over</v>
      </c>
      <c r="N28" s="12" t="str">
        <f t="shared" si="5"/>
        <v>Bíceps</v>
      </c>
      <c r="O28" s="11">
        <f t="shared" si="5"/>
        <v>0</v>
      </c>
      <c r="P28" s="12" t="str">
        <f t="shared" si="5"/>
        <v>Tríceps</v>
      </c>
      <c r="Q28" s="11">
        <f t="shared" si="5"/>
        <v>0</v>
      </c>
      <c r="R28" s="11" t="str">
        <f t="shared" si="5"/>
        <v>AnteBraço</v>
      </c>
      <c r="S28" s="11" t="str">
        <f t="shared" si="5"/>
        <v>Extensão cot. uni.</v>
      </c>
      <c r="T28" s="11" t="str">
        <f t="shared" si="6"/>
        <v xml:space="preserve">Glúteo </v>
      </c>
      <c r="U28" s="11">
        <f t="shared" si="6"/>
        <v>0</v>
      </c>
      <c r="V28" s="12" t="str">
        <f t="shared" si="6"/>
        <v xml:space="preserve">Abdutor </v>
      </c>
      <c r="W28" s="11">
        <f t="shared" si="6"/>
        <v>0</v>
      </c>
      <c r="X28" s="12" t="str">
        <f t="shared" si="6"/>
        <v xml:space="preserve">Adutor </v>
      </c>
      <c r="Y28" s="11">
        <f t="shared" si="6"/>
        <v>0</v>
      </c>
      <c r="Z28" s="12" t="str">
        <f t="shared" si="6"/>
        <v>Coxa (Ant)</v>
      </c>
      <c r="AA28" s="11" t="str">
        <f t="shared" si="6"/>
        <v>Avanço</v>
      </c>
      <c r="AB28" s="12" t="str">
        <f t="shared" si="6"/>
        <v>Coxa (Pos)</v>
      </c>
      <c r="AC28" s="11">
        <f t="shared" si="6"/>
        <v>0</v>
      </c>
      <c r="AD28" s="12" t="str">
        <f t="shared" si="6"/>
        <v>Perna</v>
      </c>
      <c r="AE28" s="11">
        <f t="shared" si="6"/>
        <v>0</v>
      </c>
      <c r="AF28" s="12" t="str">
        <f t="shared" si="6"/>
        <v>Abdominal</v>
      </c>
      <c r="AG28" s="11">
        <f t="shared" si="6"/>
        <v>0</v>
      </c>
    </row>
    <row r="29" spans="1:33" ht="15" customHeight="1" x14ac:dyDescent="0.25">
      <c r="A29" s="344"/>
      <c r="B29" s="11" t="str">
        <f t="shared" si="3"/>
        <v>Coxa (Ant)</v>
      </c>
      <c r="C29" s="11">
        <f t="shared" si="4"/>
        <v>0</v>
      </c>
      <c r="D29" s="11" t="str">
        <f t="shared" si="5"/>
        <v xml:space="preserve">Trapézio </v>
      </c>
      <c r="E29" s="11">
        <f t="shared" si="5"/>
        <v>0</v>
      </c>
      <c r="F29" s="11" t="str">
        <f t="shared" si="5"/>
        <v>Ombro (Cla/Acr)</v>
      </c>
      <c r="G29" s="11">
        <f t="shared" si="5"/>
        <v>0</v>
      </c>
      <c r="H29" s="12" t="str">
        <f t="shared" si="5"/>
        <v>Ombro (Esp)</v>
      </c>
      <c r="I29" s="11">
        <f t="shared" si="5"/>
        <v>0</v>
      </c>
      <c r="J29" s="12" t="str">
        <f t="shared" si="5"/>
        <v>Costa</v>
      </c>
      <c r="K29" s="11" t="str">
        <f t="shared" si="5"/>
        <v>Hiperextensão</v>
      </c>
      <c r="L29" s="12" t="str">
        <f t="shared" si="5"/>
        <v>Peito</v>
      </c>
      <c r="M29" s="11" t="str">
        <f t="shared" si="5"/>
        <v>Voador</v>
      </c>
      <c r="N29" s="12" t="str">
        <f t="shared" si="5"/>
        <v>Bíceps</v>
      </c>
      <c r="O29" s="11">
        <f t="shared" si="5"/>
        <v>0</v>
      </c>
      <c r="P29" s="12" t="str">
        <f t="shared" si="5"/>
        <v>Tríceps</v>
      </c>
      <c r="Q29" s="11">
        <f t="shared" si="5"/>
        <v>0</v>
      </c>
      <c r="R29" s="11" t="str">
        <f t="shared" si="5"/>
        <v>AnteBraço</v>
      </c>
      <c r="S29" s="11" t="str">
        <f t="shared" si="5"/>
        <v>Tríceps uni. Curvado</v>
      </c>
      <c r="T29" s="11" t="str">
        <f t="shared" si="6"/>
        <v xml:space="preserve">Glúteo </v>
      </c>
      <c r="U29" s="11">
        <f t="shared" si="6"/>
        <v>0</v>
      </c>
      <c r="V29" s="12" t="str">
        <f t="shared" si="6"/>
        <v xml:space="preserve">Abdutor </v>
      </c>
      <c r="W29" s="11">
        <f t="shared" si="6"/>
        <v>0</v>
      </c>
      <c r="X29" s="12" t="str">
        <f t="shared" si="6"/>
        <v xml:space="preserve">Adutor </v>
      </c>
      <c r="Y29" s="11">
        <f t="shared" si="6"/>
        <v>0</v>
      </c>
      <c r="Z29" s="12" t="str">
        <f t="shared" si="6"/>
        <v>Coxa (Ant)</v>
      </c>
      <c r="AA29" s="11">
        <f t="shared" si="6"/>
        <v>0</v>
      </c>
      <c r="AB29" s="12" t="str">
        <f t="shared" si="6"/>
        <v>Coxa (Pos)</v>
      </c>
      <c r="AC29" s="11">
        <f t="shared" si="6"/>
        <v>0</v>
      </c>
      <c r="AD29" s="12" t="str">
        <f t="shared" si="6"/>
        <v>Perna</v>
      </c>
      <c r="AE29" s="11">
        <f t="shared" si="6"/>
        <v>0</v>
      </c>
      <c r="AF29" s="12" t="str">
        <f t="shared" si="6"/>
        <v>Abdominal</v>
      </c>
      <c r="AG29" s="11">
        <f t="shared" si="6"/>
        <v>0</v>
      </c>
    </row>
    <row r="30" spans="1:33" ht="15" customHeight="1" x14ac:dyDescent="0.25">
      <c r="A30" s="344"/>
      <c r="B30" s="11" t="str">
        <f t="shared" si="3"/>
        <v>Coxa (Ant)</v>
      </c>
      <c r="C30" s="11">
        <f t="shared" si="4"/>
        <v>0</v>
      </c>
      <c r="D30" s="11" t="str">
        <f t="shared" si="5"/>
        <v xml:space="preserve">Trapézio </v>
      </c>
      <c r="E30" s="11">
        <f t="shared" si="5"/>
        <v>0</v>
      </c>
      <c r="F30" s="11" t="str">
        <f t="shared" si="5"/>
        <v>Ombro (Cla/Acr)</v>
      </c>
      <c r="G30" s="11">
        <f t="shared" si="5"/>
        <v>0</v>
      </c>
      <c r="H30" s="12" t="str">
        <f t="shared" si="5"/>
        <v>Ombro (Esp)</v>
      </c>
      <c r="I30" s="11">
        <f t="shared" si="5"/>
        <v>0</v>
      </c>
      <c r="J30" s="12" t="str">
        <f t="shared" si="5"/>
        <v>Costa</v>
      </c>
      <c r="K30" s="11">
        <f t="shared" si="5"/>
        <v>0</v>
      </c>
      <c r="L30" s="12" t="str">
        <f t="shared" si="5"/>
        <v>Peito</v>
      </c>
      <c r="M30" s="11" t="str">
        <f t="shared" si="5"/>
        <v>Paralelas</v>
      </c>
      <c r="N30" s="12" t="str">
        <f t="shared" si="5"/>
        <v>Bíceps</v>
      </c>
      <c r="O30" s="11">
        <f t="shared" si="5"/>
        <v>0</v>
      </c>
      <c r="P30" s="12" t="str">
        <f t="shared" si="5"/>
        <v>Tríceps</v>
      </c>
      <c r="Q30" s="11">
        <f t="shared" si="5"/>
        <v>0</v>
      </c>
      <c r="R30" s="11" t="str">
        <f t="shared" si="5"/>
        <v>AnteBraço</v>
      </c>
      <c r="S30" s="11">
        <f t="shared" si="5"/>
        <v>0</v>
      </c>
      <c r="T30" s="11" t="str">
        <f t="shared" si="6"/>
        <v xml:space="preserve">Glúteo </v>
      </c>
      <c r="U30" s="11">
        <f t="shared" si="6"/>
        <v>0</v>
      </c>
      <c r="V30" s="12" t="str">
        <f t="shared" si="6"/>
        <v xml:space="preserve">Abdutor </v>
      </c>
      <c r="W30" s="11">
        <f t="shared" si="6"/>
        <v>0</v>
      </c>
      <c r="X30" s="12" t="str">
        <f t="shared" si="6"/>
        <v xml:space="preserve">Adutor </v>
      </c>
      <c r="Y30" s="11">
        <f t="shared" si="6"/>
        <v>0</v>
      </c>
      <c r="Z30" s="12" t="str">
        <f t="shared" si="6"/>
        <v>Coxa (Ant)</v>
      </c>
      <c r="AA30" s="11">
        <f t="shared" si="6"/>
        <v>0</v>
      </c>
      <c r="AB30" s="12" t="str">
        <f t="shared" si="6"/>
        <v>Coxa (Pos)</v>
      </c>
      <c r="AC30" s="11">
        <f t="shared" si="6"/>
        <v>0</v>
      </c>
      <c r="AD30" s="12" t="str">
        <f t="shared" si="6"/>
        <v>Perna</v>
      </c>
      <c r="AE30" s="11">
        <f t="shared" si="6"/>
        <v>0</v>
      </c>
      <c r="AF30" s="12" t="str">
        <f t="shared" si="6"/>
        <v>Abdominal</v>
      </c>
      <c r="AG30" s="11">
        <f t="shared" si="6"/>
        <v>0</v>
      </c>
    </row>
    <row r="31" spans="1:33" ht="15" customHeight="1" x14ac:dyDescent="0.25">
      <c r="A31" s="344"/>
      <c r="B31" s="11" t="str">
        <f t="shared" si="3"/>
        <v>Coxa (Ant)</v>
      </c>
      <c r="C31" s="11">
        <f t="shared" si="4"/>
        <v>0</v>
      </c>
      <c r="D31" s="11" t="str">
        <f t="shared" si="5"/>
        <v xml:space="preserve">Trapézio </v>
      </c>
      <c r="E31" s="11">
        <f t="shared" si="5"/>
        <v>0</v>
      </c>
      <c r="F31" s="11" t="str">
        <f t="shared" si="5"/>
        <v>Ombro (Cla/Acr)</v>
      </c>
      <c r="G31" s="11">
        <f t="shared" si="5"/>
        <v>0</v>
      </c>
      <c r="H31" s="12" t="str">
        <f t="shared" si="5"/>
        <v>Ombro (Esp)</v>
      </c>
      <c r="I31" s="11">
        <f t="shared" si="5"/>
        <v>0</v>
      </c>
      <c r="J31" s="12" t="str">
        <f t="shared" si="5"/>
        <v>Costa</v>
      </c>
      <c r="K31" s="11">
        <f t="shared" si="5"/>
        <v>0</v>
      </c>
      <c r="L31" s="12" t="str">
        <f t="shared" si="5"/>
        <v>Peito</v>
      </c>
      <c r="M31" s="11">
        <f t="shared" si="5"/>
        <v>0</v>
      </c>
      <c r="N31" s="12" t="str">
        <f t="shared" si="5"/>
        <v>Bíceps</v>
      </c>
      <c r="O31" s="11">
        <f t="shared" si="5"/>
        <v>0</v>
      </c>
      <c r="P31" s="12" t="str">
        <f t="shared" si="5"/>
        <v>Tríceps</v>
      </c>
      <c r="Q31" s="11">
        <f t="shared" si="5"/>
        <v>0</v>
      </c>
      <c r="R31" s="11" t="str">
        <f t="shared" si="5"/>
        <v>AnteBraço</v>
      </c>
      <c r="S31" s="11">
        <f t="shared" si="5"/>
        <v>0</v>
      </c>
      <c r="T31" s="11" t="str">
        <f t="shared" si="6"/>
        <v xml:space="preserve">Glúteo </v>
      </c>
      <c r="U31" s="11">
        <f t="shared" si="6"/>
        <v>0</v>
      </c>
      <c r="V31" s="12" t="str">
        <f t="shared" si="6"/>
        <v xml:space="preserve">Abdutor </v>
      </c>
      <c r="W31" s="11">
        <f t="shared" si="6"/>
        <v>0</v>
      </c>
      <c r="X31" s="12" t="str">
        <f t="shared" si="6"/>
        <v xml:space="preserve">Adutor </v>
      </c>
      <c r="Y31" s="11">
        <f t="shared" si="6"/>
        <v>0</v>
      </c>
      <c r="Z31" s="12" t="str">
        <f t="shared" si="6"/>
        <v>Coxa (Ant)</v>
      </c>
      <c r="AA31" s="11">
        <f t="shared" si="6"/>
        <v>0</v>
      </c>
      <c r="AB31" s="12" t="str">
        <f t="shared" si="6"/>
        <v>Coxa (Pos)</v>
      </c>
      <c r="AC31" s="11">
        <f t="shared" si="6"/>
        <v>0</v>
      </c>
      <c r="AD31" s="12" t="str">
        <f t="shared" si="6"/>
        <v>Perna</v>
      </c>
      <c r="AE31" s="11">
        <f t="shared" si="6"/>
        <v>0</v>
      </c>
      <c r="AF31" s="12" t="str">
        <f t="shared" si="6"/>
        <v>Abdominal</v>
      </c>
      <c r="AG31" s="11">
        <f t="shared" si="6"/>
        <v>0</v>
      </c>
    </row>
    <row r="32" spans="1:33" x14ac:dyDescent="0.25">
      <c r="A32" s="344"/>
      <c r="B32" s="11" t="str">
        <f t="shared" si="3"/>
        <v>Coxa (Ant)</v>
      </c>
      <c r="C32" s="11">
        <f t="shared" si="4"/>
        <v>0</v>
      </c>
      <c r="D32" s="11" t="str">
        <f t="shared" si="5"/>
        <v xml:space="preserve">Trapézio </v>
      </c>
      <c r="E32" s="11">
        <f t="shared" si="5"/>
        <v>0</v>
      </c>
      <c r="F32" s="11" t="str">
        <f t="shared" si="5"/>
        <v>Ombro (Cla/Acr)</v>
      </c>
      <c r="G32" s="11">
        <f t="shared" si="5"/>
        <v>0</v>
      </c>
      <c r="H32" s="12" t="str">
        <f t="shared" si="5"/>
        <v>Ombro (Esp)</v>
      </c>
      <c r="I32" s="11">
        <f>I12</f>
        <v>0</v>
      </c>
      <c r="J32" s="12" t="str">
        <f t="shared" si="5"/>
        <v>Costa</v>
      </c>
      <c r="K32" s="11">
        <f t="shared" si="5"/>
        <v>0</v>
      </c>
      <c r="L32" s="12" t="str">
        <f t="shared" si="5"/>
        <v>Peito</v>
      </c>
      <c r="M32" s="11">
        <f t="shared" si="5"/>
        <v>0</v>
      </c>
      <c r="N32" s="12" t="str">
        <f t="shared" si="5"/>
        <v>Bíceps</v>
      </c>
      <c r="O32" s="11">
        <f t="shared" si="5"/>
        <v>0</v>
      </c>
      <c r="P32" s="12" t="str">
        <f t="shared" si="5"/>
        <v>Tríceps</v>
      </c>
      <c r="Q32" s="11">
        <f t="shared" si="5"/>
        <v>0</v>
      </c>
      <c r="R32" s="11" t="str">
        <f t="shared" si="5"/>
        <v>AnteBraço</v>
      </c>
      <c r="S32" s="11">
        <f t="shared" si="5"/>
        <v>0</v>
      </c>
      <c r="T32" s="11" t="str">
        <f t="shared" si="6"/>
        <v xml:space="preserve">Glúteo </v>
      </c>
      <c r="U32" s="11">
        <f t="shared" si="6"/>
        <v>0</v>
      </c>
      <c r="V32" s="12" t="str">
        <f t="shared" si="6"/>
        <v xml:space="preserve">Abdutor </v>
      </c>
      <c r="W32" s="11">
        <f t="shared" si="6"/>
        <v>0</v>
      </c>
      <c r="X32" s="12" t="str">
        <f t="shared" si="6"/>
        <v xml:space="preserve">Adutor </v>
      </c>
      <c r="Y32" s="11">
        <f t="shared" si="6"/>
        <v>0</v>
      </c>
      <c r="Z32" s="12" t="str">
        <f t="shared" si="6"/>
        <v>Coxa (Ant)</v>
      </c>
      <c r="AA32" s="11">
        <f t="shared" si="6"/>
        <v>0</v>
      </c>
      <c r="AB32" s="12" t="str">
        <f t="shared" si="6"/>
        <v>Coxa (Pos)</v>
      </c>
      <c r="AC32" s="11">
        <f t="shared" si="6"/>
        <v>0</v>
      </c>
      <c r="AD32" s="12" t="str">
        <f t="shared" si="6"/>
        <v>Perna</v>
      </c>
      <c r="AE32" s="11">
        <f t="shared" si="6"/>
        <v>0</v>
      </c>
      <c r="AF32" s="12" t="str">
        <f t="shared" si="6"/>
        <v>Abdominal</v>
      </c>
      <c r="AG32" s="11">
        <f t="shared" si="6"/>
        <v>0</v>
      </c>
    </row>
    <row r="33" spans="1:33" x14ac:dyDescent="0.25">
      <c r="A33" s="344"/>
      <c r="B33" s="11" t="str">
        <f t="shared" si="3"/>
        <v>Coxa (Ant)</v>
      </c>
      <c r="C33" s="11">
        <f t="shared" si="4"/>
        <v>0</v>
      </c>
      <c r="D33" s="11" t="str">
        <f t="shared" si="5"/>
        <v xml:space="preserve">Trapézio </v>
      </c>
      <c r="E33" s="11">
        <f t="shared" si="5"/>
        <v>0</v>
      </c>
      <c r="F33" s="11" t="str">
        <f t="shared" si="5"/>
        <v>Ombro (Cla/Acr)</v>
      </c>
      <c r="G33" s="11">
        <f t="shared" si="5"/>
        <v>0</v>
      </c>
      <c r="H33" s="12" t="str">
        <f t="shared" si="5"/>
        <v>Ombro (Esp)</v>
      </c>
      <c r="I33" s="11">
        <f t="shared" si="5"/>
        <v>0</v>
      </c>
      <c r="J33" s="12" t="str">
        <f t="shared" si="5"/>
        <v>Costa</v>
      </c>
      <c r="K33" s="11">
        <f t="shared" si="5"/>
        <v>0</v>
      </c>
      <c r="L33" s="12" t="str">
        <f t="shared" si="5"/>
        <v>Peito</v>
      </c>
      <c r="M33" s="11">
        <f t="shared" si="5"/>
        <v>0</v>
      </c>
      <c r="N33" s="12" t="str">
        <f t="shared" si="5"/>
        <v>Bíceps</v>
      </c>
      <c r="O33" s="11">
        <f t="shared" si="5"/>
        <v>0</v>
      </c>
      <c r="P33" s="12" t="str">
        <f t="shared" si="5"/>
        <v>Tríceps</v>
      </c>
      <c r="Q33" s="11">
        <f t="shared" si="5"/>
        <v>0</v>
      </c>
      <c r="R33" s="11" t="str">
        <f t="shared" si="5"/>
        <v>AnteBraço</v>
      </c>
      <c r="S33" s="11">
        <f t="shared" si="5"/>
        <v>0</v>
      </c>
      <c r="T33" s="11" t="str">
        <f t="shared" si="6"/>
        <v xml:space="preserve">Glúteo </v>
      </c>
      <c r="U33" s="11">
        <f t="shared" si="6"/>
        <v>0</v>
      </c>
      <c r="V33" s="12" t="str">
        <f t="shared" si="6"/>
        <v xml:space="preserve">Abdutor </v>
      </c>
      <c r="W33" s="11">
        <f t="shared" si="6"/>
        <v>0</v>
      </c>
      <c r="X33" s="12" t="str">
        <f t="shared" si="6"/>
        <v xml:space="preserve">Adutor </v>
      </c>
      <c r="Y33" s="11">
        <f t="shared" si="6"/>
        <v>0</v>
      </c>
      <c r="Z33" s="12" t="str">
        <f t="shared" si="6"/>
        <v>Coxa (Ant)</v>
      </c>
      <c r="AA33" s="11">
        <f t="shared" si="6"/>
        <v>0</v>
      </c>
      <c r="AB33" s="12" t="str">
        <f t="shared" si="6"/>
        <v>Coxa (Pos)</v>
      </c>
      <c r="AC33" s="11">
        <f t="shared" si="6"/>
        <v>0</v>
      </c>
      <c r="AD33" s="12" t="str">
        <f t="shared" si="6"/>
        <v>Perna</v>
      </c>
      <c r="AE33" s="11">
        <f t="shared" si="6"/>
        <v>0</v>
      </c>
      <c r="AF33" s="12" t="str">
        <f t="shared" si="6"/>
        <v>Abdominal</v>
      </c>
      <c r="AG33" s="11">
        <f t="shared" si="6"/>
        <v>0</v>
      </c>
    </row>
    <row r="34" spans="1:33" x14ac:dyDescent="0.25">
      <c r="A34" s="344"/>
      <c r="B34" s="11" t="str">
        <f t="shared" si="3"/>
        <v>Coxa (Ant)</v>
      </c>
      <c r="C34" s="11">
        <f t="shared" si="4"/>
        <v>0</v>
      </c>
      <c r="D34" s="11" t="str">
        <f t="shared" si="5"/>
        <v xml:space="preserve">Trapézio </v>
      </c>
      <c r="E34" s="11">
        <f t="shared" si="5"/>
        <v>0</v>
      </c>
      <c r="F34" s="11" t="str">
        <f t="shared" si="5"/>
        <v>Ombro (Cla/Acr)</v>
      </c>
      <c r="G34" s="11">
        <f t="shared" si="5"/>
        <v>0</v>
      </c>
      <c r="H34" s="12" t="str">
        <f t="shared" si="5"/>
        <v>Ombro (Esp)</v>
      </c>
      <c r="I34" s="11">
        <f t="shared" si="5"/>
        <v>0</v>
      </c>
      <c r="J34" s="12" t="str">
        <f t="shared" si="5"/>
        <v>Costa</v>
      </c>
      <c r="K34" s="11">
        <f t="shared" si="5"/>
        <v>0</v>
      </c>
      <c r="L34" s="12" t="str">
        <f t="shared" si="5"/>
        <v>Peito</v>
      </c>
      <c r="M34" s="11">
        <f t="shared" si="5"/>
        <v>0</v>
      </c>
      <c r="N34" s="12" t="str">
        <f t="shared" si="5"/>
        <v>Bíceps</v>
      </c>
      <c r="O34" s="11">
        <f t="shared" si="5"/>
        <v>0</v>
      </c>
      <c r="P34" s="12" t="str">
        <f t="shared" si="5"/>
        <v>Tríceps</v>
      </c>
      <c r="Q34" s="11">
        <f t="shared" si="5"/>
        <v>0</v>
      </c>
      <c r="R34" s="11" t="str">
        <f t="shared" si="5"/>
        <v>AnteBraço</v>
      </c>
      <c r="S34" s="11">
        <f t="shared" si="5"/>
        <v>0</v>
      </c>
      <c r="T34" s="11" t="str">
        <f t="shared" si="6"/>
        <v xml:space="preserve">Glúteo </v>
      </c>
      <c r="U34" s="11">
        <f t="shared" si="6"/>
        <v>0</v>
      </c>
      <c r="V34" s="12" t="str">
        <f t="shared" si="6"/>
        <v xml:space="preserve">Abdutor </v>
      </c>
      <c r="W34" s="11">
        <f t="shared" si="6"/>
        <v>0</v>
      </c>
      <c r="X34" s="12" t="str">
        <f t="shared" si="6"/>
        <v xml:space="preserve">Adutor </v>
      </c>
      <c r="Y34" s="11">
        <f t="shared" si="6"/>
        <v>0</v>
      </c>
      <c r="Z34" s="12" t="str">
        <f t="shared" si="6"/>
        <v>Coxa (Ant)</v>
      </c>
      <c r="AA34" s="11">
        <f t="shared" si="6"/>
        <v>0</v>
      </c>
      <c r="AB34" s="12" t="str">
        <f t="shared" si="6"/>
        <v>Coxa (Pos)</v>
      </c>
      <c r="AC34" s="11">
        <f t="shared" si="6"/>
        <v>0</v>
      </c>
      <c r="AD34" s="12" t="str">
        <f t="shared" si="6"/>
        <v>Perna</v>
      </c>
      <c r="AE34" s="11">
        <f t="shared" si="6"/>
        <v>0</v>
      </c>
      <c r="AF34" s="12" t="str">
        <f t="shared" si="6"/>
        <v>Abdominal</v>
      </c>
      <c r="AG34" s="11">
        <f t="shared" si="6"/>
        <v>0</v>
      </c>
    </row>
    <row r="35" spans="1:33" x14ac:dyDescent="0.25">
      <c r="A35" s="344"/>
      <c r="B35" s="11" t="str">
        <f t="shared" si="3"/>
        <v>Coxa (Ant)</v>
      </c>
      <c r="C35" s="11">
        <f t="shared" si="4"/>
        <v>0</v>
      </c>
      <c r="D35" s="11" t="str">
        <f t="shared" si="5"/>
        <v xml:space="preserve">Trapézio </v>
      </c>
      <c r="E35" s="11">
        <f t="shared" si="5"/>
        <v>0</v>
      </c>
      <c r="F35" s="11" t="str">
        <f t="shared" si="5"/>
        <v>Ombro (Cla/Acr)</v>
      </c>
      <c r="G35" s="11">
        <f t="shared" si="5"/>
        <v>0</v>
      </c>
      <c r="H35" s="12" t="str">
        <f t="shared" si="5"/>
        <v>Ombro (Esp)</v>
      </c>
      <c r="I35" s="11">
        <f t="shared" si="5"/>
        <v>0</v>
      </c>
      <c r="J35" s="12" t="str">
        <f t="shared" si="5"/>
        <v>Costa</v>
      </c>
      <c r="K35" s="11">
        <f t="shared" si="5"/>
        <v>0</v>
      </c>
      <c r="L35" s="12" t="str">
        <f t="shared" si="5"/>
        <v>Peito</v>
      </c>
      <c r="M35" s="11">
        <f t="shared" si="5"/>
        <v>0</v>
      </c>
      <c r="N35" s="12" t="str">
        <f t="shared" si="5"/>
        <v>Bíceps</v>
      </c>
      <c r="O35" s="11">
        <f t="shared" si="5"/>
        <v>0</v>
      </c>
      <c r="P35" s="12" t="str">
        <f t="shared" si="5"/>
        <v>Tríceps</v>
      </c>
      <c r="Q35" s="11">
        <f t="shared" si="5"/>
        <v>0</v>
      </c>
      <c r="R35" s="11" t="str">
        <f t="shared" si="5"/>
        <v>AnteBraço</v>
      </c>
      <c r="S35" s="11">
        <f t="shared" si="5"/>
        <v>0</v>
      </c>
      <c r="T35" s="11" t="str">
        <f t="shared" si="6"/>
        <v xml:space="preserve">Glúteo </v>
      </c>
      <c r="U35" s="11">
        <f t="shared" si="6"/>
        <v>0</v>
      </c>
      <c r="V35" s="12" t="str">
        <f t="shared" si="6"/>
        <v xml:space="preserve">Abdutor </v>
      </c>
      <c r="W35" s="11">
        <f t="shared" si="6"/>
        <v>0</v>
      </c>
      <c r="X35" s="12" t="str">
        <f t="shared" si="6"/>
        <v xml:space="preserve">Adutor </v>
      </c>
      <c r="Y35" s="11">
        <f t="shared" si="6"/>
        <v>0</v>
      </c>
      <c r="Z35" s="12" t="str">
        <f t="shared" si="6"/>
        <v>Coxa (Ant)</v>
      </c>
      <c r="AA35" s="11">
        <f t="shared" si="6"/>
        <v>0</v>
      </c>
      <c r="AB35" s="12" t="str">
        <f t="shared" si="6"/>
        <v>Coxa (Pos)</v>
      </c>
      <c r="AC35" s="11">
        <f t="shared" si="6"/>
        <v>0</v>
      </c>
      <c r="AD35" s="12" t="str">
        <f t="shared" si="6"/>
        <v>Perna</v>
      </c>
      <c r="AE35" s="11">
        <f t="shared" si="6"/>
        <v>0</v>
      </c>
      <c r="AF35" s="12" t="str">
        <f t="shared" si="6"/>
        <v>Abdominal</v>
      </c>
      <c r="AG35" s="11">
        <f t="shared" si="6"/>
        <v>0</v>
      </c>
    </row>
    <row r="36" spans="1:33" x14ac:dyDescent="0.25">
      <c r="A36" s="344"/>
      <c r="B36" s="11" t="str">
        <f t="shared" si="3"/>
        <v>Coxa (Ant)</v>
      </c>
      <c r="C36" s="11">
        <f t="shared" si="4"/>
        <v>0</v>
      </c>
      <c r="D36" s="11" t="str">
        <f t="shared" si="5"/>
        <v xml:space="preserve">Trapézio </v>
      </c>
      <c r="E36" s="11">
        <f t="shared" si="5"/>
        <v>0</v>
      </c>
      <c r="F36" s="11" t="str">
        <f t="shared" si="5"/>
        <v>Ombro (Cla/Acr)</v>
      </c>
      <c r="G36" s="11">
        <f t="shared" si="5"/>
        <v>0</v>
      </c>
      <c r="H36" s="12" t="str">
        <f t="shared" si="5"/>
        <v>Ombro (Esp)</v>
      </c>
      <c r="I36" s="11">
        <f t="shared" si="5"/>
        <v>0</v>
      </c>
      <c r="J36" s="12" t="str">
        <f t="shared" si="5"/>
        <v>Costa</v>
      </c>
      <c r="K36" s="11">
        <f t="shared" si="5"/>
        <v>0</v>
      </c>
      <c r="L36" s="12" t="str">
        <f t="shared" si="5"/>
        <v>Peito</v>
      </c>
      <c r="M36" s="11">
        <f t="shared" si="5"/>
        <v>0</v>
      </c>
      <c r="N36" s="12" t="str">
        <f t="shared" si="5"/>
        <v>Bíceps</v>
      </c>
      <c r="O36" s="11">
        <f t="shared" si="5"/>
        <v>0</v>
      </c>
      <c r="P36" s="12" t="str">
        <f t="shared" si="5"/>
        <v>Tríceps</v>
      </c>
      <c r="Q36" s="11">
        <f t="shared" si="5"/>
        <v>0</v>
      </c>
      <c r="R36" s="11" t="str">
        <f t="shared" si="5"/>
        <v>AnteBraço</v>
      </c>
      <c r="S36" s="11">
        <f t="shared" si="5"/>
        <v>0</v>
      </c>
      <c r="T36" s="11" t="str">
        <f t="shared" si="6"/>
        <v xml:space="preserve">Glúteo </v>
      </c>
      <c r="U36" s="11">
        <f t="shared" si="6"/>
        <v>0</v>
      </c>
      <c r="V36" s="12" t="str">
        <f t="shared" si="6"/>
        <v xml:space="preserve">Abdutor </v>
      </c>
      <c r="W36" s="11">
        <f t="shared" si="6"/>
        <v>0</v>
      </c>
      <c r="X36" s="12" t="str">
        <f t="shared" si="6"/>
        <v xml:space="preserve">Adutor </v>
      </c>
      <c r="Y36" s="11">
        <f t="shared" si="6"/>
        <v>0</v>
      </c>
      <c r="Z36" s="12" t="str">
        <f t="shared" si="6"/>
        <v>Coxa (Ant)</v>
      </c>
      <c r="AA36" s="11">
        <f t="shared" si="6"/>
        <v>0</v>
      </c>
      <c r="AB36" s="12" t="str">
        <f t="shared" si="6"/>
        <v>Coxa (Pos)</v>
      </c>
      <c r="AC36" s="11">
        <f t="shared" si="6"/>
        <v>0</v>
      </c>
      <c r="AD36" s="12" t="str">
        <f t="shared" si="6"/>
        <v>Perna</v>
      </c>
      <c r="AE36" s="11">
        <f t="shared" si="6"/>
        <v>0</v>
      </c>
      <c r="AF36" s="12" t="str">
        <f t="shared" si="6"/>
        <v>Abdominal</v>
      </c>
      <c r="AG36" s="11">
        <f t="shared" si="6"/>
        <v>0</v>
      </c>
    </row>
    <row r="37" spans="1:33" x14ac:dyDescent="0.25">
      <c r="A37" s="344"/>
      <c r="B37" s="11" t="str">
        <f t="shared" si="3"/>
        <v>Coxa (Ant)</v>
      </c>
      <c r="C37" s="11">
        <f t="shared" si="4"/>
        <v>0</v>
      </c>
      <c r="D37" s="11" t="str">
        <f t="shared" si="5"/>
        <v xml:space="preserve">Trapézio </v>
      </c>
      <c r="E37" s="11">
        <f t="shared" si="5"/>
        <v>0</v>
      </c>
      <c r="F37" s="11" t="str">
        <f t="shared" si="5"/>
        <v>Ombro (Cla/Acr)</v>
      </c>
      <c r="G37" s="11">
        <f t="shared" si="5"/>
        <v>0</v>
      </c>
      <c r="H37" s="12" t="str">
        <f t="shared" si="5"/>
        <v>Ombro (Esp)</v>
      </c>
      <c r="I37" s="11">
        <f t="shared" si="5"/>
        <v>0</v>
      </c>
      <c r="J37" s="12" t="str">
        <f t="shared" si="5"/>
        <v>Costa</v>
      </c>
      <c r="K37" s="11">
        <f t="shared" si="5"/>
        <v>0</v>
      </c>
      <c r="L37" s="12" t="str">
        <f t="shared" si="5"/>
        <v>Peito</v>
      </c>
      <c r="M37" s="11">
        <f t="shared" si="5"/>
        <v>0</v>
      </c>
      <c r="N37" s="12" t="str">
        <f t="shared" si="5"/>
        <v>Bíceps</v>
      </c>
      <c r="O37" s="11">
        <f t="shared" si="5"/>
        <v>0</v>
      </c>
      <c r="P37" s="12" t="str">
        <f t="shared" si="5"/>
        <v>Tríceps</v>
      </c>
      <c r="Q37" s="11">
        <f t="shared" si="5"/>
        <v>0</v>
      </c>
      <c r="R37" s="11" t="str">
        <f t="shared" si="5"/>
        <v>AnteBraço</v>
      </c>
      <c r="S37" s="11">
        <f t="shared" si="5"/>
        <v>0</v>
      </c>
      <c r="T37" s="11" t="str">
        <f t="shared" si="6"/>
        <v xml:space="preserve">Glúteo </v>
      </c>
      <c r="U37" s="11">
        <f t="shared" si="6"/>
        <v>0</v>
      </c>
      <c r="V37" s="12" t="str">
        <f t="shared" si="6"/>
        <v xml:space="preserve">Abdutor </v>
      </c>
      <c r="W37" s="11">
        <f t="shared" si="6"/>
        <v>0</v>
      </c>
      <c r="X37" s="12" t="str">
        <f t="shared" si="6"/>
        <v xml:space="preserve">Adutor </v>
      </c>
      <c r="Y37" s="11">
        <f t="shared" si="6"/>
        <v>0</v>
      </c>
      <c r="Z37" s="12" t="str">
        <f t="shared" si="6"/>
        <v>Coxa (Ant)</v>
      </c>
      <c r="AA37" s="11">
        <f t="shared" si="6"/>
        <v>0</v>
      </c>
      <c r="AB37" s="12" t="str">
        <f t="shared" si="6"/>
        <v>Coxa (Pos)</v>
      </c>
      <c r="AC37" s="11">
        <f t="shared" si="6"/>
        <v>0</v>
      </c>
      <c r="AD37" s="12" t="str">
        <f t="shared" si="6"/>
        <v>Perna</v>
      </c>
      <c r="AE37" s="11">
        <f t="shared" si="6"/>
        <v>0</v>
      </c>
      <c r="AF37" s="12" t="str">
        <f t="shared" si="6"/>
        <v>Abdominal</v>
      </c>
      <c r="AG37" s="11">
        <f t="shared" si="6"/>
        <v>0</v>
      </c>
    </row>
    <row r="38" spans="1:33" x14ac:dyDescent="0.25">
      <c r="A38" s="344"/>
      <c r="B38" s="11" t="str">
        <f t="shared" si="3"/>
        <v>Coxa (Ant)</v>
      </c>
      <c r="C38" s="11">
        <f t="shared" si="4"/>
        <v>0</v>
      </c>
      <c r="D38" s="11" t="str">
        <f t="shared" si="5"/>
        <v xml:space="preserve">Trapézio </v>
      </c>
      <c r="E38" s="11">
        <f t="shared" si="5"/>
        <v>0</v>
      </c>
      <c r="F38" s="11" t="str">
        <f t="shared" si="5"/>
        <v>Ombro (Cla/Acr)</v>
      </c>
      <c r="G38" s="11">
        <f t="shared" si="5"/>
        <v>0</v>
      </c>
      <c r="H38" s="12" t="str">
        <f t="shared" si="5"/>
        <v>Ombro (Esp)</v>
      </c>
      <c r="I38" s="11">
        <f t="shared" si="5"/>
        <v>0</v>
      </c>
      <c r="J38" s="12" t="str">
        <f t="shared" si="5"/>
        <v>Costa</v>
      </c>
      <c r="K38" s="11">
        <f t="shared" si="5"/>
        <v>0</v>
      </c>
      <c r="L38" s="12" t="str">
        <f t="shared" si="5"/>
        <v>Peito</v>
      </c>
      <c r="M38" s="11">
        <f t="shared" si="5"/>
        <v>0</v>
      </c>
      <c r="N38" s="12" t="str">
        <f t="shared" si="5"/>
        <v>Bíceps</v>
      </c>
      <c r="O38" s="11">
        <f t="shared" si="5"/>
        <v>0</v>
      </c>
      <c r="P38" s="12" t="str">
        <f t="shared" si="5"/>
        <v>Tríceps</v>
      </c>
      <c r="Q38" s="11">
        <f t="shared" si="5"/>
        <v>0</v>
      </c>
      <c r="R38" s="11" t="str">
        <f t="shared" si="5"/>
        <v>AnteBraço</v>
      </c>
      <c r="S38" s="11">
        <f t="shared" si="5"/>
        <v>0</v>
      </c>
      <c r="T38" s="11" t="str">
        <f t="shared" si="6"/>
        <v xml:space="preserve">Glúteo </v>
      </c>
      <c r="U38" s="11">
        <f t="shared" si="6"/>
        <v>0</v>
      </c>
      <c r="V38" s="12" t="str">
        <f t="shared" si="6"/>
        <v xml:space="preserve">Abdutor </v>
      </c>
      <c r="W38" s="11">
        <f t="shared" si="6"/>
        <v>0</v>
      </c>
      <c r="X38" s="12" t="str">
        <f t="shared" si="6"/>
        <v xml:space="preserve">Adutor </v>
      </c>
      <c r="Y38" s="11">
        <f t="shared" si="6"/>
        <v>0</v>
      </c>
      <c r="Z38" s="12" t="str">
        <f t="shared" si="6"/>
        <v>Coxa (Ant)</v>
      </c>
      <c r="AA38" s="11">
        <f t="shared" si="6"/>
        <v>0</v>
      </c>
      <c r="AB38" s="12" t="str">
        <f t="shared" si="6"/>
        <v>Coxa (Pos)</v>
      </c>
      <c r="AC38" s="11">
        <f t="shared" si="6"/>
        <v>0</v>
      </c>
      <c r="AD38" s="12" t="str">
        <f t="shared" si="6"/>
        <v>Perna</v>
      </c>
      <c r="AE38" s="11">
        <f t="shared" si="6"/>
        <v>0</v>
      </c>
      <c r="AF38" s="12" t="str">
        <f t="shared" si="6"/>
        <v>Abdominal</v>
      </c>
      <c r="AG38" s="11">
        <f t="shared" si="6"/>
        <v>0</v>
      </c>
    </row>
    <row r="39" spans="1:33" x14ac:dyDescent="0.25">
      <c r="A39" s="344"/>
      <c r="B39" s="11" t="str">
        <f t="shared" si="3"/>
        <v>Coxa (Ant)</v>
      </c>
      <c r="C39" s="11">
        <f t="shared" si="4"/>
        <v>0</v>
      </c>
      <c r="D39" s="11" t="str">
        <f t="shared" si="5"/>
        <v xml:space="preserve">Trapézio </v>
      </c>
      <c r="E39" s="11">
        <f t="shared" si="5"/>
        <v>0</v>
      </c>
      <c r="F39" s="11" t="str">
        <f t="shared" si="5"/>
        <v>Ombro (Cla/Acr)</v>
      </c>
      <c r="G39" s="11">
        <f t="shared" si="5"/>
        <v>0</v>
      </c>
      <c r="H39" s="12" t="str">
        <f t="shared" si="5"/>
        <v>Ombro (Esp)</v>
      </c>
      <c r="I39" s="11">
        <f t="shared" si="5"/>
        <v>0</v>
      </c>
      <c r="J39" s="12" t="str">
        <f t="shared" si="5"/>
        <v>Costa</v>
      </c>
      <c r="K39" s="11">
        <f t="shared" si="5"/>
        <v>0</v>
      </c>
      <c r="L39" s="12" t="str">
        <f t="shared" si="5"/>
        <v>Peito</v>
      </c>
      <c r="M39" s="11">
        <f t="shared" si="5"/>
        <v>0</v>
      </c>
      <c r="N39" s="12" t="str">
        <f t="shared" si="5"/>
        <v>Bíceps</v>
      </c>
      <c r="O39" s="11">
        <f t="shared" si="5"/>
        <v>0</v>
      </c>
      <c r="P39" s="12" t="str">
        <f t="shared" si="5"/>
        <v>Tríceps</v>
      </c>
      <c r="Q39" s="11">
        <f t="shared" si="5"/>
        <v>0</v>
      </c>
      <c r="R39" s="11" t="str">
        <f t="shared" si="5"/>
        <v>AnteBraço</v>
      </c>
      <c r="S39" s="11">
        <f t="shared" si="5"/>
        <v>0</v>
      </c>
      <c r="T39" s="11" t="str">
        <f t="shared" si="6"/>
        <v xml:space="preserve">Glúteo </v>
      </c>
      <c r="U39" s="11">
        <f t="shared" si="6"/>
        <v>0</v>
      </c>
      <c r="V39" s="12" t="str">
        <f t="shared" si="6"/>
        <v xml:space="preserve">Abdutor </v>
      </c>
      <c r="W39" s="11">
        <f t="shared" si="6"/>
        <v>0</v>
      </c>
      <c r="X39" s="12" t="str">
        <f t="shared" si="6"/>
        <v xml:space="preserve">Adutor </v>
      </c>
      <c r="Y39" s="11">
        <f t="shared" si="6"/>
        <v>0</v>
      </c>
      <c r="Z39" s="12" t="str">
        <f t="shared" si="6"/>
        <v>Coxa (Ant)</v>
      </c>
      <c r="AA39" s="11">
        <f t="shared" si="6"/>
        <v>0</v>
      </c>
      <c r="AB39" s="12" t="str">
        <f t="shared" si="6"/>
        <v>Coxa (Pos)</v>
      </c>
      <c r="AC39" s="11">
        <f t="shared" si="6"/>
        <v>0</v>
      </c>
      <c r="AD39" s="12" t="str">
        <f t="shared" si="6"/>
        <v>Perna</v>
      </c>
      <c r="AE39" s="11">
        <f t="shared" si="6"/>
        <v>0</v>
      </c>
      <c r="AF39" s="12" t="str">
        <f t="shared" si="6"/>
        <v>Abdominal</v>
      </c>
      <c r="AG39" s="11">
        <f t="shared" si="6"/>
        <v>0</v>
      </c>
    </row>
    <row r="40" spans="1:33" x14ac:dyDescent="0.25">
      <c r="A40" s="344"/>
      <c r="B40" s="11" t="str">
        <f t="shared" si="3"/>
        <v>Coxa (Ant)</v>
      </c>
      <c r="C40" s="11">
        <f t="shared" si="4"/>
        <v>0</v>
      </c>
      <c r="D40" s="11" t="str">
        <f t="shared" si="5"/>
        <v xml:space="preserve">Trapézio </v>
      </c>
      <c r="E40" s="11">
        <f t="shared" si="5"/>
        <v>0</v>
      </c>
      <c r="F40" s="11" t="str">
        <f t="shared" si="5"/>
        <v>Ombro (Cla/Acr)</v>
      </c>
      <c r="G40" s="11">
        <f t="shared" si="5"/>
        <v>0</v>
      </c>
      <c r="H40" s="12" t="str">
        <f t="shared" si="5"/>
        <v>Ombro (Esp)</v>
      </c>
      <c r="I40" s="11">
        <f t="shared" si="5"/>
        <v>0</v>
      </c>
      <c r="J40" s="12" t="str">
        <f t="shared" si="5"/>
        <v>Costa</v>
      </c>
      <c r="K40" s="11">
        <f t="shared" si="5"/>
        <v>0</v>
      </c>
      <c r="L40" s="12" t="str">
        <f t="shared" si="5"/>
        <v>Peito</v>
      </c>
      <c r="M40" s="11">
        <f t="shared" si="5"/>
        <v>0</v>
      </c>
      <c r="N40" s="12" t="str">
        <f t="shared" si="5"/>
        <v>Bíceps</v>
      </c>
      <c r="O40" s="11">
        <f t="shared" si="5"/>
        <v>0</v>
      </c>
      <c r="P40" s="12" t="str">
        <f t="shared" si="5"/>
        <v>Tríceps</v>
      </c>
      <c r="Q40" s="11">
        <f t="shared" si="5"/>
        <v>0</v>
      </c>
      <c r="R40" s="11" t="str">
        <f t="shared" si="5"/>
        <v>AnteBraço</v>
      </c>
      <c r="S40" s="11">
        <f>S20</f>
        <v>0</v>
      </c>
      <c r="T40" s="11" t="str">
        <f t="shared" si="6"/>
        <v xml:space="preserve">Glúteo </v>
      </c>
      <c r="U40" s="11">
        <f t="shared" si="6"/>
        <v>0</v>
      </c>
      <c r="V40" s="12" t="str">
        <f t="shared" si="6"/>
        <v xml:space="preserve">Abdutor </v>
      </c>
      <c r="W40" s="11">
        <f t="shared" si="6"/>
        <v>0</v>
      </c>
      <c r="X40" s="12" t="str">
        <f t="shared" si="6"/>
        <v xml:space="preserve">Adutor </v>
      </c>
      <c r="Y40" s="11">
        <f t="shared" si="6"/>
        <v>0</v>
      </c>
      <c r="Z40" s="12" t="str">
        <f t="shared" si="6"/>
        <v>Coxa (Ant)</v>
      </c>
      <c r="AA40" s="11">
        <f t="shared" si="6"/>
        <v>0</v>
      </c>
      <c r="AB40" s="12" t="str">
        <f t="shared" si="6"/>
        <v>Coxa (Pos)</v>
      </c>
      <c r="AC40" s="11">
        <f t="shared" si="6"/>
        <v>0</v>
      </c>
      <c r="AD40" s="12" t="str">
        <f t="shared" si="6"/>
        <v>Perna</v>
      </c>
      <c r="AE40" s="11">
        <f t="shared" si="6"/>
        <v>0</v>
      </c>
      <c r="AF40" s="12" t="str">
        <f t="shared" si="6"/>
        <v>Abdominal</v>
      </c>
      <c r="AG40" s="11">
        <f t="shared" si="6"/>
        <v>0</v>
      </c>
    </row>
    <row r="41" spans="1:33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11" t="s">
        <v>40</v>
      </c>
      <c r="B42" s="11" t="s">
        <v>41</v>
      </c>
      <c r="C42" s="11"/>
      <c r="D42" s="341" t="str">
        <f>D22</f>
        <v xml:space="preserve">Trapézio </v>
      </c>
      <c r="E42" s="341"/>
      <c r="F42" s="341" t="str">
        <f>F22</f>
        <v>Ombro (Cla/Acr)</v>
      </c>
      <c r="G42" s="341"/>
      <c r="H42" s="341" t="str">
        <f>H22</f>
        <v>Ombro (Esp)</v>
      </c>
      <c r="I42" s="341"/>
      <c r="J42" s="341" t="str">
        <f>J22</f>
        <v>Costa</v>
      </c>
      <c r="K42" s="341"/>
      <c r="L42" s="341" t="str">
        <f>L22</f>
        <v>Peito</v>
      </c>
      <c r="M42" s="341"/>
      <c r="N42" s="341" t="str">
        <f>N22</f>
        <v>Bíceps</v>
      </c>
      <c r="O42" s="341"/>
      <c r="P42" s="341" t="str">
        <f>P22</f>
        <v>Tríceps</v>
      </c>
      <c r="Q42" s="341"/>
      <c r="R42" s="341" t="str">
        <f>R22</f>
        <v>AnteBraço</v>
      </c>
      <c r="S42" s="341"/>
      <c r="T42" s="341" t="str">
        <f>T22</f>
        <v xml:space="preserve">Glúteo </v>
      </c>
      <c r="U42" s="341"/>
      <c r="V42" s="341" t="str">
        <f>V22</f>
        <v xml:space="preserve">Abdutor </v>
      </c>
      <c r="W42" s="341"/>
      <c r="X42" s="341" t="str">
        <f>X22</f>
        <v xml:space="preserve">Adutor </v>
      </c>
      <c r="Y42" s="341"/>
      <c r="Z42" s="341" t="str">
        <f>Z22</f>
        <v>Coxa (Ant)</v>
      </c>
      <c r="AA42" s="341"/>
      <c r="AB42" s="341" t="str">
        <f>AB22</f>
        <v>Coxa (Pos)</v>
      </c>
      <c r="AC42" s="341"/>
      <c r="AD42" s="341" t="str">
        <f>AD22</f>
        <v>Perna</v>
      </c>
      <c r="AE42" s="341"/>
      <c r="AF42" s="341" t="str">
        <f>AF22</f>
        <v>Abdominal</v>
      </c>
      <c r="AG42" s="341"/>
    </row>
    <row r="43" spans="1:33" x14ac:dyDescent="0.25">
      <c r="A43" s="11"/>
      <c r="B43" s="343" t="str">
        <f>Planilha!D17</f>
        <v>Coxa (Ant)</v>
      </c>
      <c r="C43" s="34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x14ac:dyDescent="0.25">
      <c r="A44" s="344">
        <v>3</v>
      </c>
      <c r="B44" s="11" t="str">
        <f>B43</f>
        <v>Coxa (Ant)</v>
      </c>
      <c r="C44" s="11" t="str">
        <f>IF(AND(B44=D44),E44,IF(AND(B44=F44),G44,IF(AND(B44=H44),I44,IF(AND(B44=J44),K44,IF(AND(B44=L44),M44,IF(AND(B44=N44),O44,IF(AND(B44=P44),Q44,IF(AND(B44=R44),S44,IF(AND(B44=T44),U44,IF(AND(B44=V44),W44,IF(AND(B44=X44),Y44,IF(AND(B44=Z44),AA44,IF(AND(B44=AB44),AC44,IF(AND(B44=AD44),AE44,IF(AND(B44=AF44),AG44," ")))))))))))))))</f>
        <v>Agachamento</v>
      </c>
      <c r="D44" s="11" t="str">
        <f t="shared" ref="D44:AG44" si="7">D24</f>
        <v xml:space="preserve">Trapézio </v>
      </c>
      <c r="E44" s="11" t="str">
        <f t="shared" si="7"/>
        <v>Elevação de ombros</v>
      </c>
      <c r="F44" s="11" t="str">
        <f t="shared" si="7"/>
        <v>Ombro (Cla/Acr)</v>
      </c>
      <c r="G44" s="11" t="str">
        <f t="shared" si="7"/>
        <v>Desenvolvimento</v>
      </c>
      <c r="H44" s="12" t="str">
        <f t="shared" si="7"/>
        <v>Ombro (Esp)</v>
      </c>
      <c r="I44" s="11" t="str">
        <f t="shared" si="7"/>
        <v>Voador inv.</v>
      </c>
      <c r="J44" s="12" t="str">
        <f t="shared" si="7"/>
        <v>Costa</v>
      </c>
      <c r="K44" s="11" t="str">
        <f t="shared" si="7"/>
        <v>Puxada à frente</v>
      </c>
      <c r="L44" s="12" t="str">
        <f t="shared" si="7"/>
        <v>Peito</v>
      </c>
      <c r="M44" s="11" t="str">
        <f t="shared" si="7"/>
        <v>Supino</v>
      </c>
      <c r="N44" s="12" t="str">
        <f t="shared" si="7"/>
        <v>Bíceps</v>
      </c>
      <c r="O44" s="11" t="str">
        <f t="shared" si="7"/>
        <v>Rosca direta</v>
      </c>
      <c r="P44" s="12" t="str">
        <f t="shared" si="7"/>
        <v>Tríceps</v>
      </c>
      <c r="Q44" s="11" t="str">
        <f t="shared" si="7"/>
        <v>Rosca testa</v>
      </c>
      <c r="R44" s="11" t="str">
        <f t="shared" si="7"/>
        <v>AnteBraço</v>
      </c>
      <c r="S44" s="11" t="str">
        <f t="shared" si="7"/>
        <v>Rosca punho</v>
      </c>
      <c r="T44" s="11" t="str">
        <f t="shared" si="7"/>
        <v xml:space="preserve">Glúteo </v>
      </c>
      <c r="U44" s="11" t="str">
        <f t="shared" si="7"/>
        <v>Glúteo em pé</v>
      </c>
      <c r="V44" s="12" t="str">
        <f t="shared" si="7"/>
        <v xml:space="preserve">Abdutor </v>
      </c>
      <c r="W44" s="11" t="str">
        <f t="shared" si="7"/>
        <v>Abdutor maq.</v>
      </c>
      <c r="X44" s="12" t="str">
        <f t="shared" si="7"/>
        <v xml:space="preserve">Adutor </v>
      </c>
      <c r="Y44" s="11" t="str">
        <f t="shared" si="7"/>
        <v>Adutor maq</v>
      </c>
      <c r="Z44" s="12" t="str">
        <f t="shared" si="7"/>
        <v>Coxa (Ant)</v>
      </c>
      <c r="AA44" s="11" t="str">
        <f t="shared" si="7"/>
        <v>Agachamento</v>
      </c>
      <c r="AB44" s="12" t="str">
        <f t="shared" si="7"/>
        <v>Coxa (Pos)</v>
      </c>
      <c r="AC44" s="11" t="str">
        <f t="shared" si="7"/>
        <v>Stiff</v>
      </c>
      <c r="AD44" s="12" t="str">
        <f t="shared" si="7"/>
        <v>Perna</v>
      </c>
      <c r="AE44" s="11" t="str">
        <f t="shared" si="7"/>
        <v>Gêmeos em pé</v>
      </c>
      <c r="AF44" s="12" t="str">
        <f t="shared" si="7"/>
        <v>Abdominal</v>
      </c>
      <c r="AG44" s="11" t="str">
        <f t="shared" si="7"/>
        <v>Elevação de pernas</v>
      </c>
    </row>
    <row r="45" spans="1:33" x14ac:dyDescent="0.25">
      <c r="A45" s="344"/>
      <c r="B45" s="11" t="str">
        <f t="shared" ref="B45:B60" si="8">B44</f>
        <v>Coxa (Ant)</v>
      </c>
      <c r="C45" s="11" t="str">
        <f t="shared" ref="C45:C60" si="9">IF(AND(B45=D45),E45,IF(AND(B45=F45),G45,IF(AND(B45=H45),I45,IF(AND(B45=J45),K45,IF(AND(B45=L45),M45,IF(AND(B45=N45),O45,IF(AND(B45=P45),Q45,IF(AND(B45=R45),S45,IF(AND(B45=T45),U45,IF(AND(B45=V45),W45,IF(AND(B45=X45),Y45,IF(AND(B45=Z45),AA45,IF(AND(B45=AB45),AC45,IF(AND(B45=AD45),AE45,IF(AND(B45=AF45),AG45," ")))))))))))))))</f>
        <v>Agachamento hack</v>
      </c>
      <c r="D45" s="11" t="str">
        <f t="shared" ref="D45:S60" si="10">D25</f>
        <v xml:space="preserve">Trapézio </v>
      </c>
      <c r="E45" s="11" t="str">
        <f t="shared" si="10"/>
        <v>Remada alta</v>
      </c>
      <c r="F45" s="11" t="str">
        <f t="shared" si="10"/>
        <v>Ombro (Cla/Acr)</v>
      </c>
      <c r="G45" s="11" t="str">
        <f t="shared" si="10"/>
        <v>Levantamento lateral</v>
      </c>
      <c r="H45" s="12" t="str">
        <f t="shared" si="10"/>
        <v>Ombro (Esp)</v>
      </c>
      <c r="I45" s="11" t="str">
        <f t="shared" si="10"/>
        <v>Crucifixo inv.</v>
      </c>
      <c r="J45" s="12" t="str">
        <f t="shared" si="10"/>
        <v>Costa</v>
      </c>
      <c r="K45" s="11" t="str">
        <f t="shared" si="10"/>
        <v>Remada sentada</v>
      </c>
      <c r="L45" s="12" t="str">
        <f t="shared" si="10"/>
        <v>Peito</v>
      </c>
      <c r="M45" s="11" t="str">
        <f t="shared" si="10"/>
        <v>Supino inclinado</v>
      </c>
      <c r="N45" s="12" t="str">
        <f t="shared" si="10"/>
        <v>Bíceps</v>
      </c>
      <c r="O45" s="11" t="str">
        <f t="shared" si="10"/>
        <v>Rosca alternada</v>
      </c>
      <c r="P45" s="12" t="str">
        <f t="shared" si="10"/>
        <v>Tríceps</v>
      </c>
      <c r="Q45" s="11" t="str">
        <f t="shared" si="10"/>
        <v>Rosca francesa</v>
      </c>
      <c r="R45" s="11" t="str">
        <f t="shared" si="10"/>
        <v>AnteBraço</v>
      </c>
      <c r="S45" s="11" t="str">
        <f t="shared" si="10"/>
        <v>Rosca punho inv.</v>
      </c>
      <c r="T45" s="11" t="str">
        <f t="shared" ref="T45:AG60" si="11">T25</f>
        <v xml:space="preserve">Glúteo </v>
      </c>
      <c r="U45" s="11" t="str">
        <f t="shared" si="11"/>
        <v>Glúteo 4 apoios</v>
      </c>
      <c r="V45" s="12" t="str">
        <f t="shared" si="11"/>
        <v xml:space="preserve">Abdutor </v>
      </c>
      <c r="W45" s="11" t="str">
        <f t="shared" si="11"/>
        <v>Abdutor apo.</v>
      </c>
      <c r="X45" s="12" t="str">
        <f t="shared" si="11"/>
        <v xml:space="preserve">Adutor </v>
      </c>
      <c r="Y45" s="11" t="str">
        <f t="shared" si="11"/>
        <v>Adutor apo.</v>
      </c>
      <c r="Z45" s="12" t="str">
        <f t="shared" si="11"/>
        <v>Coxa (Ant)</v>
      </c>
      <c r="AA45" s="11" t="str">
        <f t="shared" si="11"/>
        <v>Agachamento hack</v>
      </c>
      <c r="AB45" s="12" t="str">
        <f t="shared" si="11"/>
        <v>Coxa (Pos)</v>
      </c>
      <c r="AC45" s="11" t="str">
        <f t="shared" si="11"/>
        <v>Flexão de perna</v>
      </c>
      <c r="AD45" s="12" t="str">
        <f t="shared" si="11"/>
        <v>Perna</v>
      </c>
      <c r="AE45" s="11" t="str">
        <f t="shared" si="11"/>
        <v>Gêmeos sentado</v>
      </c>
      <c r="AF45" s="12" t="str">
        <f t="shared" si="11"/>
        <v>Abdominal</v>
      </c>
      <c r="AG45" s="11" t="str">
        <f t="shared" si="11"/>
        <v>Supra-abdominal</v>
      </c>
    </row>
    <row r="46" spans="1:33" x14ac:dyDescent="0.25">
      <c r="A46" s="344"/>
      <c r="B46" s="11" t="str">
        <f t="shared" si="8"/>
        <v>Coxa (Ant)</v>
      </c>
      <c r="C46" s="11" t="str">
        <f t="shared" si="9"/>
        <v>Extensão de perna</v>
      </c>
      <c r="D46" s="11" t="str">
        <f t="shared" si="10"/>
        <v xml:space="preserve">Trapézio </v>
      </c>
      <c r="E46" s="11">
        <f t="shared" si="10"/>
        <v>0</v>
      </c>
      <c r="F46" s="11" t="str">
        <f t="shared" si="10"/>
        <v>Ombro (Cla/Acr)</v>
      </c>
      <c r="G46" s="11" t="str">
        <f t="shared" si="10"/>
        <v>Elevação frontal</v>
      </c>
      <c r="H46" s="12" t="str">
        <f t="shared" si="10"/>
        <v>Ombro (Esp)</v>
      </c>
      <c r="I46" s="11">
        <f t="shared" si="10"/>
        <v>0</v>
      </c>
      <c r="J46" s="12" t="str">
        <f t="shared" si="10"/>
        <v>Costa</v>
      </c>
      <c r="K46" s="11" t="str">
        <f t="shared" si="10"/>
        <v>Remada unilteral</v>
      </c>
      <c r="L46" s="12" t="str">
        <f t="shared" si="10"/>
        <v>Peito</v>
      </c>
      <c r="M46" s="11" t="str">
        <f t="shared" si="10"/>
        <v>Supino declinado</v>
      </c>
      <c r="N46" s="12" t="str">
        <f t="shared" si="10"/>
        <v>Bíceps</v>
      </c>
      <c r="O46" s="11" t="str">
        <f t="shared" si="10"/>
        <v>Rosca concentrada</v>
      </c>
      <c r="P46" s="12" t="str">
        <f t="shared" si="10"/>
        <v>Tríceps</v>
      </c>
      <c r="Q46" s="11" t="str">
        <f t="shared" si="10"/>
        <v>Extensão de cotovelo (cabo)</v>
      </c>
      <c r="R46" s="11" t="str">
        <f t="shared" si="10"/>
        <v>AnteBraço</v>
      </c>
      <c r="S46" s="11" t="str">
        <f t="shared" si="10"/>
        <v>Rosca direta peg. pro.</v>
      </c>
      <c r="T46" s="11" t="str">
        <f t="shared" si="11"/>
        <v xml:space="preserve">Glúteo </v>
      </c>
      <c r="U46" s="11">
        <f t="shared" si="11"/>
        <v>0</v>
      </c>
      <c r="V46" s="12" t="str">
        <f t="shared" si="11"/>
        <v xml:space="preserve">Abdutor </v>
      </c>
      <c r="W46" s="11" t="str">
        <f t="shared" si="11"/>
        <v>Abdutor cabo</v>
      </c>
      <c r="X46" s="12" t="str">
        <f t="shared" si="11"/>
        <v xml:space="preserve">Adutor </v>
      </c>
      <c r="Y46" s="11" t="str">
        <f t="shared" si="11"/>
        <v>Adutor cabo</v>
      </c>
      <c r="Z46" s="12" t="str">
        <f t="shared" si="11"/>
        <v>Coxa (Ant)</v>
      </c>
      <c r="AA46" s="11" t="str">
        <f t="shared" si="11"/>
        <v>Extensão de perna</v>
      </c>
      <c r="AB46" s="12" t="str">
        <f t="shared" si="11"/>
        <v>Coxa (Pos)</v>
      </c>
      <c r="AC46" s="11" t="str">
        <f t="shared" si="11"/>
        <v>Flexora em pé</v>
      </c>
      <c r="AD46" s="12" t="str">
        <f t="shared" si="11"/>
        <v>Perna</v>
      </c>
      <c r="AE46" s="11" t="str">
        <f t="shared" si="11"/>
        <v>Burrinho maq.</v>
      </c>
      <c r="AF46" s="12" t="str">
        <f t="shared" si="11"/>
        <v>Abdominal</v>
      </c>
      <c r="AG46" s="11" t="str">
        <f t="shared" si="11"/>
        <v>Flexão lateral</v>
      </c>
    </row>
    <row r="47" spans="1:33" x14ac:dyDescent="0.25">
      <c r="A47" s="344"/>
      <c r="B47" s="11" t="str">
        <f t="shared" si="8"/>
        <v>Coxa (Ant)</v>
      </c>
      <c r="C47" s="11" t="str">
        <f t="shared" si="9"/>
        <v>Leg press</v>
      </c>
      <c r="D47" s="11" t="str">
        <f t="shared" si="10"/>
        <v xml:space="preserve">Trapézio </v>
      </c>
      <c r="E47" s="11">
        <f t="shared" si="10"/>
        <v>0</v>
      </c>
      <c r="F47" s="11" t="str">
        <f t="shared" si="10"/>
        <v>Ombro (Cla/Acr)</v>
      </c>
      <c r="G47" s="11">
        <f t="shared" si="10"/>
        <v>0</v>
      </c>
      <c r="H47" s="12" t="str">
        <f t="shared" si="10"/>
        <v>Ombro (Esp)</v>
      </c>
      <c r="I47" s="11">
        <f t="shared" si="10"/>
        <v>0</v>
      </c>
      <c r="J47" s="12" t="str">
        <f t="shared" si="10"/>
        <v>Costa</v>
      </c>
      <c r="K47" s="11" t="str">
        <f t="shared" si="10"/>
        <v>Remada curvada</v>
      </c>
      <c r="L47" s="12" t="str">
        <f t="shared" si="10"/>
        <v>Peito</v>
      </c>
      <c r="M47" s="11" t="str">
        <f t="shared" si="10"/>
        <v>Crucifixo</v>
      </c>
      <c r="N47" s="12" t="str">
        <f t="shared" si="10"/>
        <v>Bíceps</v>
      </c>
      <c r="O47" s="11" t="str">
        <f t="shared" si="10"/>
        <v>Rosca scott</v>
      </c>
      <c r="P47" s="12" t="str">
        <f t="shared" si="10"/>
        <v>Tríceps</v>
      </c>
      <c r="Q47" s="11">
        <f t="shared" si="10"/>
        <v>0</v>
      </c>
      <c r="R47" s="11" t="str">
        <f t="shared" si="10"/>
        <v>AnteBraço</v>
      </c>
      <c r="S47" s="11" t="str">
        <f t="shared" si="10"/>
        <v>Extensão de cotovelo</v>
      </c>
      <c r="T47" s="11" t="str">
        <f t="shared" si="11"/>
        <v xml:space="preserve">Glúteo </v>
      </c>
      <c r="U47" s="11">
        <f t="shared" si="11"/>
        <v>0</v>
      </c>
      <c r="V47" s="12" t="str">
        <f t="shared" si="11"/>
        <v xml:space="preserve">Abdutor </v>
      </c>
      <c r="W47" s="11">
        <f t="shared" si="11"/>
        <v>0</v>
      </c>
      <c r="X47" s="12" t="str">
        <f t="shared" si="11"/>
        <v xml:space="preserve">Adutor </v>
      </c>
      <c r="Y47" s="11">
        <f t="shared" si="11"/>
        <v>0</v>
      </c>
      <c r="Z47" s="12" t="str">
        <f t="shared" si="11"/>
        <v>Coxa (Ant)</v>
      </c>
      <c r="AA47" s="11" t="str">
        <f t="shared" si="11"/>
        <v>Leg press</v>
      </c>
      <c r="AB47" s="12" t="str">
        <f t="shared" si="11"/>
        <v>Coxa (Pos)</v>
      </c>
      <c r="AC47" s="11" t="str">
        <f t="shared" si="11"/>
        <v>Flexora sentado</v>
      </c>
      <c r="AD47" s="12" t="str">
        <f t="shared" si="11"/>
        <v>Perna</v>
      </c>
      <c r="AE47" s="11" t="str">
        <f t="shared" si="11"/>
        <v>Tibial</v>
      </c>
      <c r="AF47" s="12" t="str">
        <f t="shared" si="11"/>
        <v>Abdominal</v>
      </c>
      <c r="AG47" s="11">
        <f t="shared" si="11"/>
        <v>0</v>
      </c>
    </row>
    <row r="48" spans="1:33" x14ac:dyDescent="0.25">
      <c r="A48" s="344"/>
      <c r="B48" s="11" t="str">
        <f t="shared" si="8"/>
        <v>Coxa (Ant)</v>
      </c>
      <c r="C48" s="11" t="str">
        <f t="shared" si="9"/>
        <v>Avanço</v>
      </c>
      <c r="D48" s="11" t="str">
        <f t="shared" si="10"/>
        <v xml:space="preserve">Trapézio </v>
      </c>
      <c r="E48" s="11">
        <f t="shared" si="10"/>
        <v>0</v>
      </c>
      <c r="F48" s="11" t="str">
        <f t="shared" si="10"/>
        <v>Ombro (Cla/Acr)</v>
      </c>
      <c r="G48" s="11">
        <f t="shared" si="10"/>
        <v>0</v>
      </c>
      <c r="H48" s="12" t="str">
        <f t="shared" si="10"/>
        <v>Ombro (Esp)</v>
      </c>
      <c r="I48" s="11">
        <f t="shared" si="10"/>
        <v>0</v>
      </c>
      <c r="J48" s="12" t="str">
        <f t="shared" si="10"/>
        <v>Costa</v>
      </c>
      <c r="K48" s="11" t="str">
        <f t="shared" si="10"/>
        <v>Levantamento terra</v>
      </c>
      <c r="L48" s="12" t="str">
        <f t="shared" si="10"/>
        <v>Peito</v>
      </c>
      <c r="M48" s="11" t="str">
        <f t="shared" si="10"/>
        <v>Cross over</v>
      </c>
      <c r="N48" s="12" t="str">
        <f t="shared" si="10"/>
        <v>Bíceps</v>
      </c>
      <c r="O48" s="11">
        <f t="shared" si="10"/>
        <v>0</v>
      </c>
      <c r="P48" s="12" t="str">
        <f t="shared" si="10"/>
        <v>Tríceps</v>
      </c>
      <c r="Q48" s="11">
        <f t="shared" si="10"/>
        <v>0</v>
      </c>
      <c r="R48" s="11" t="str">
        <f t="shared" si="10"/>
        <v>AnteBraço</v>
      </c>
      <c r="S48" s="11" t="str">
        <f t="shared" si="10"/>
        <v>Extensão cot. uni.</v>
      </c>
      <c r="T48" s="11" t="str">
        <f t="shared" si="11"/>
        <v xml:space="preserve">Glúteo </v>
      </c>
      <c r="U48" s="11">
        <f t="shared" si="11"/>
        <v>0</v>
      </c>
      <c r="V48" s="12" t="str">
        <f t="shared" si="11"/>
        <v xml:space="preserve">Abdutor </v>
      </c>
      <c r="W48" s="11">
        <f t="shared" si="11"/>
        <v>0</v>
      </c>
      <c r="X48" s="12" t="str">
        <f t="shared" si="11"/>
        <v xml:space="preserve">Adutor </v>
      </c>
      <c r="Y48" s="11">
        <f t="shared" si="11"/>
        <v>0</v>
      </c>
      <c r="Z48" s="12" t="str">
        <f t="shared" si="11"/>
        <v>Coxa (Ant)</v>
      </c>
      <c r="AA48" s="11" t="str">
        <f t="shared" si="11"/>
        <v>Avanço</v>
      </c>
      <c r="AB48" s="12" t="str">
        <f t="shared" si="11"/>
        <v>Coxa (Pos)</v>
      </c>
      <c r="AC48" s="11">
        <f t="shared" si="11"/>
        <v>0</v>
      </c>
      <c r="AD48" s="12" t="str">
        <f t="shared" si="11"/>
        <v>Perna</v>
      </c>
      <c r="AE48" s="11">
        <f t="shared" si="11"/>
        <v>0</v>
      </c>
      <c r="AF48" s="12" t="str">
        <f t="shared" si="11"/>
        <v>Abdominal</v>
      </c>
      <c r="AG48" s="11">
        <f t="shared" si="11"/>
        <v>0</v>
      </c>
    </row>
    <row r="49" spans="1:33" x14ac:dyDescent="0.25">
      <c r="A49" s="344"/>
      <c r="B49" s="11" t="str">
        <f t="shared" si="8"/>
        <v>Coxa (Ant)</v>
      </c>
      <c r="C49" s="11">
        <f t="shared" si="9"/>
        <v>0</v>
      </c>
      <c r="D49" s="11" t="str">
        <f t="shared" si="10"/>
        <v xml:space="preserve">Trapézio </v>
      </c>
      <c r="E49" s="11">
        <f t="shared" si="10"/>
        <v>0</v>
      </c>
      <c r="F49" s="11" t="str">
        <f t="shared" si="10"/>
        <v>Ombro (Cla/Acr)</v>
      </c>
      <c r="G49" s="11">
        <f t="shared" si="10"/>
        <v>0</v>
      </c>
      <c r="H49" s="12" t="str">
        <f t="shared" si="10"/>
        <v>Ombro (Esp)</v>
      </c>
      <c r="I49" s="11">
        <f t="shared" si="10"/>
        <v>0</v>
      </c>
      <c r="J49" s="12" t="str">
        <f t="shared" si="10"/>
        <v>Costa</v>
      </c>
      <c r="K49" s="11" t="str">
        <f t="shared" si="10"/>
        <v>Hiperextensão</v>
      </c>
      <c r="L49" s="12" t="str">
        <f t="shared" si="10"/>
        <v>Peito</v>
      </c>
      <c r="M49" s="11" t="str">
        <f t="shared" si="10"/>
        <v>Voador</v>
      </c>
      <c r="N49" s="12" t="str">
        <f t="shared" si="10"/>
        <v>Bíceps</v>
      </c>
      <c r="O49" s="11">
        <f t="shared" si="10"/>
        <v>0</v>
      </c>
      <c r="P49" s="12" t="str">
        <f t="shared" si="10"/>
        <v>Tríceps</v>
      </c>
      <c r="Q49" s="11">
        <f t="shared" si="10"/>
        <v>0</v>
      </c>
      <c r="R49" s="11" t="str">
        <f t="shared" si="10"/>
        <v>AnteBraço</v>
      </c>
      <c r="S49" s="11" t="str">
        <f t="shared" si="10"/>
        <v>Tríceps uni. Curvado</v>
      </c>
      <c r="T49" s="11" t="str">
        <f t="shared" si="11"/>
        <v xml:space="preserve">Glúteo </v>
      </c>
      <c r="U49" s="11">
        <f t="shared" si="11"/>
        <v>0</v>
      </c>
      <c r="V49" s="12" t="str">
        <f t="shared" si="11"/>
        <v xml:space="preserve">Abdutor </v>
      </c>
      <c r="W49" s="11">
        <f t="shared" si="11"/>
        <v>0</v>
      </c>
      <c r="X49" s="12" t="str">
        <f t="shared" si="11"/>
        <v xml:space="preserve">Adutor </v>
      </c>
      <c r="Y49" s="11">
        <f t="shared" si="11"/>
        <v>0</v>
      </c>
      <c r="Z49" s="12" t="str">
        <f t="shared" si="11"/>
        <v>Coxa (Ant)</v>
      </c>
      <c r="AA49" s="11">
        <f t="shared" si="11"/>
        <v>0</v>
      </c>
      <c r="AB49" s="12" t="str">
        <f t="shared" si="11"/>
        <v>Coxa (Pos)</v>
      </c>
      <c r="AC49" s="11">
        <f t="shared" si="11"/>
        <v>0</v>
      </c>
      <c r="AD49" s="12" t="str">
        <f t="shared" si="11"/>
        <v>Perna</v>
      </c>
      <c r="AE49" s="11">
        <f t="shared" si="11"/>
        <v>0</v>
      </c>
      <c r="AF49" s="12" t="str">
        <f t="shared" si="11"/>
        <v>Abdominal</v>
      </c>
      <c r="AG49" s="11">
        <f t="shared" si="11"/>
        <v>0</v>
      </c>
    </row>
    <row r="50" spans="1:33" x14ac:dyDescent="0.25">
      <c r="A50" s="344"/>
      <c r="B50" s="11" t="str">
        <f t="shared" si="8"/>
        <v>Coxa (Ant)</v>
      </c>
      <c r="C50" s="11">
        <f t="shared" si="9"/>
        <v>0</v>
      </c>
      <c r="D50" s="11" t="str">
        <f t="shared" si="10"/>
        <v xml:space="preserve">Trapézio </v>
      </c>
      <c r="E50" s="11">
        <f t="shared" si="10"/>
        <v>0</v>
      </c>
      <c r="F50" s="11" t="str">
        <f t="shared" si="10"/>
        <v>Ombro (Cla/Acr)</v>
      </c>
      <c r="G50" s="11">
        <f t="shared" si="10"/>
        <v>0</v>
      </c>
      <c r="H50" s="12" t="str">
        <f t="shared" si="10"/>
        <v>Ombro (Esp)</v>
      </c>
      <c r="I50" s="11">
        <f t="shared" si="10"/>
        <v>0</v>
      </c>
      <c r="J50" s="12" t="str">
        <f t="shared" si="10"/>
        <v>Costa</v>
      </c>
      <c r="K50" s="11">
        <f t="shared" si="10"/>
        <v>0</v>
      </c>
      <c r="L50" s="12" t="str">
        <f t="shared" si="10"/>
        <v>Peito</v>
      </c>
      <c r="M50" s="11" t="str">
        <f t="shared" si="10"/>
        <v>Paralelas</v>
      </c>
      <c r="N50" s="12" t="str">
        <f t="shared" si="10"/>
        <v>Bíceps</v>
      </c>
      <c r="O50" s="11">
        <f t="shared" si="10"/>
        <v>0</v>
      </c>
      <c r="P50" s="12" t="str">
        <f t="shared" si="10"/>
        <v>Tríceps</v>
      </c>
      <c r="Q50" s="11">
        <f t="shared" si="10"/>
        <v>0</v>
      </c>
      <c r="R50" s="11" t="str">
        <f t="shared" si="10"/>
        <v>AnteBraço</v>
      </c>
      <c r="S50" s="11">
        <f t="shared" si="10"/>
        <v>0</v>
      </c>
      <c r="T50" s="11" t="str">
        <f t="shared" si="11"/>
        <v xml:space="preserve">Glúteo </v>
      </c>
      <c r="U50" s="11">
        <f t="shared" si="11"/>
        <v>0</v>
      </c>
      <c r="V50" s="12" t="str">
        <f t="shared" si="11"/>
        <v xml:space="preserve">Abdutor </v>
      </c>
      <c r="W50" s="11">
        <f t="shared" si="11"/>
        <v>0</v>
      </c>
      <c r="X50" s="12" t="str">
        <f t="shared" si="11"/>
        <v xml:space="preserve">Adutor </v>
      </c>
      <c r="Y50" s="11">
        <f t="shared" si="11"/>
        <v>0</v>
      </c>
      <c r="Z50" s="12" t="str">
        <f t="shared" si="11"/>
        <v>Coxa (Ant)</v>
      </c>
      <c r="AA50" s="11">
        <f t="shared" si="11"/>
        <v>0</v>
      </c>
      <c r="AB50" s="12" t="str">
        <f t="shared" si="11"/>
        <v>Coxa (Pos)</v>
      </c>
      <c r="AC50" s="11">
        <f t="shared" si="11"/>
        <v>0</v>
      </c>
      <c r="AD50" s="12" t="str">
        <f t="shared" si="11"/>
        <v>Perna</v>
      </c>
      <c r="AE50" s="11">
        <f t="shared" si="11"/>
        <v>0</v>
      </c>
      <c r="AF50" s="12" t="str">
        <f t="shared" si="11"/>
        <v>Abdominal</v>
      </c>
      <c r="AG50" s="11">
        <f t="shared" si="11"/>
        <v>0</v>
      </c>
    </row>
    <row r="51" spans="1:33" x14ac:dyDescent="0.25">
      <c r="A51" s="344"/>
      <c r="B51" s="11" t="str">
        <f t="shared" si="8"/>
        <v>Coxa (Ant)</v>
      </c>
      <c r="C51" s="11">
        <f t="shared" si="9"/>
        <v>0</v>
      </c>
      <c r="D51" s="11" t="str">
        <f t="shared" si="10"/>
        <v xml:space="preserve">Trapézio </v>
      </c>
      <c r="E51" s="11">
        <f t="shared" si="10"/>
        <v>0</v>
      </c>
      <c r="F51" s="11" t="str">
        <f t="shared" si="10"/>
        <v>Ombro (Cla/Acr)</v>
      </c>
      <c r="G51" s="11">
        <f t="shared" si="10"/>
        <v>0</v>
      </c>
      <c r="H51" s="12" t="str">
        <f t="shared" si="10"/>
        <v>Ombro (Esp)</v>
      </c>
      <c r="I51" s="11">
        <f t="shared" si="10"/>
        <v>0</v>
      </c>
      <c r="J51" s="12" t="str">
        <f t="shared" si="10"/>
        <v>Costa</v>
      </c>
      <c r="K51" s="11">
        <f t="shared" si="10"/>
        <v>0</v>
      </c>
      <c r="L51" s="12" t="str">
        <f t="shared" si="10"/>
        <v>Peito</v>
      </c>
      <c r="M51" s="11">
        <f t="shared" si="10"/>
        <v>0</v>
      </c>
      <c r="N51" s="12" t="str">
        <f t="shared" si="10"/>
        <v>Bíceps</v>
      </c>
      <c r="O51" s="11">
        <f t="shared" si="10"/>
        <v>0</v>
      </c>
      <c r="P51" s="12" t="str">
        <f t="shared" si="10"/>
        <v>Tríceps</v>
      </c>
      <c r="Q51" s="11">
        <f t="shared" si="10"/>
        <v>0</v>
      </c>
      <c r="R51" s="11" t="str">
        <f t="shared" si="10"/>
        <v>AnteBraço</v>
      </c>
      <c r="S51" s="11">
        <f t="shared" si="10"/>
        <v>0</v>
      </c>
      <c r="T51" s="11" t="str">
        <f t="shared" si="11"/>
        <v xml:space="preserve">Glúteo </v>
      </c>
      <c r="U51" s="11">
        <f t="shared" si="11"/>
        <v>0</v>
      </c>
      <c r="V51" s="12" t="str">
        <f t="shared" si="11"/>
        <v xml:space="preserve">Abdutor </v>
      </c>
      <c r="W51" s="11">
        <f t="shared" si="11"/>
        <v>0</v>
      </c>
      <c r="X51" s="12" t="str">
        <f t="shared" si="11"/>
        <v xml:space="preserve">Adutor </v>
      </c>
      <c r="Y51" s="11">
        <f t="shared" si="11"/>
        <v>0</v>
      </c>
      <c r="Z51" s="12" t="str">
        <f t="shared" si="11"/>
        <v>Coxa (Ant)</v>
      </c>
      <c r="AA51" s="11">
        <f t="shared" si="11"/>
        <v>0</v>
      </c>
      <c r="AB51" s="12" t="str">
        <f t="shared" si="11"/>
        <v>Coxa (Pos)</v>
      </c>
      <c r="AC51" s="11">
        <f t="shared" si="11"/>
        <v>0</v>
      </c>
      <c r="AD51" s="12" t="str">
        <f t="shared" si="11"/>
        <v>Perna</v>
      </c>
      <c r="AE51" s="11">
        <f t="shared" si="11"/>
        <v>0</v>
      </c>
      <c r="AF51" s="12" t="str">
        <f t="shared" si="11"/>
        <v>Abdominal</v>
      </c>
      <c r="AG51" s="11">
        <f t="shared" si="11"/>
        <v>0</v>
      </c>
    </row>
    <row r="52" spans="1:33" x14ac:dyDescent="0.25">
      <c r="A52" s="344"/>
      <c r="B52" s="11" t="str">
        <f t="shared" si="8"/>
        <v>Coxa (Ant)</v>
      </c>
      <c r="C52" s="11">
        <f t="shared" si="9"/>
        <v>0</v>
      </c>
      <c r="D52" s="11" t="str">
        <f t="shared" si="10"/>
        <v xml:space="preserve">Trapézio </v>
      </c>
      <c r="E52" s="11">
        <f t="shared" si="10"/>
        <v>0</v>
      </c>
      <c r="F52" s="11" t="str">
        <f t="shared" si="10"/>
        <v>Ombro (Cla/Acr)</v>
      </c>
      <c r="G52" s="11">
        <f t="shared" si="10"/>
        <v>0</v>
      </c>
      <c r="H52" s="12" t="str">
        <f t="shared" si="10"/>
        <v>Ombro (Esp)</v>
      </c>
      <c r="I52" s="11">
        <f t="shared" si="10"/>
        <v>0</v>
      </c>
      <c r="J52" s="12" t="str">
        <f t="shared" si="10"/>
        <v>Costa</v>
      </c>
      <c r="K52" s="11">
        <f t="shared" si="10"/>
        <v>0</v>
      </c>
      <c r="L52" s="12" t="str">
        <f t="shared" si="10"/>
        <v>Peito</v>
      </c>
      <c r="M52" s="11">
        <f t="shared" si="10"/>
        <v>0</v>
      </c>
      <c r="N52" s="12" t="str">
        <f t="shared" si="10"/>
        <v>Bíceps</v>
      </c>
      <c r="O52" s="11">
        <f t="shared" si="10"/>
        <v>0</v>
      </c>
      <c r="P52" s="12" t="str">
        <f t="shared" si="10"/>
        <v>Tríceps</v>
      </c>
      <c r="Q52" s="11">
        <f t="shared" si="10"/>
        <v>0</v>
      </c>
      <c r="R52" s="11" t="str">
        <f t="shared" si="10"/>
        <v>AnteBraço</v>
      </c>
      <c r="S52" s="11">
        <f t="shared" si="10"/>
        <v>0</v>
      </c>
      <c r="T52" s="11" t="str">
        <f t="shared" si="11"/>
        <v xml:space="preserve">Glúteo </v>
      </c>
      <c r="U52" s="11">
        <f t="shared" si="11"/>
        <v>0</v>
      </c>
      <c r="V52" s="12" t="str">
        <f t="shared" si="11"/>
        <v xml:space="preserve">Abdutor </v>
      </c>
      <c r="W52" s="11">
        <f t="shared" si="11"/>
        <v>0</v>
      </c>
      <c r="X52" s="12" t="str">
        <f t="shared" si="11"/>
        <v xml:space="preserve">Adutor </v>
      </c>
      <c r="Y52" s="11">
        <f t="shared" si="11"/>
        <v>0</v>
      </c>
      <c r="Z52" s="12" t="str">
        <f t="shared" si="11"/>
        <v>Coxa (Ant)</v>
      </c>
      <c r="AA52" s="11">
        <f t="shared" si="11"/>
        <v>0</v>
      </c>
      <c r="AB52" s="12" t="str">
        <f t="shared" si="11"/>
        <v>Coxa (Pos)</v>
      </c>
      <c r="AC52" s="11">
        <f t="shared" si="11"/>
        <v>0</v>
      </c>
      <c r="AD52" s="12" t="str">
        <f t="shared" si="11"/>
        <v>Perna</v>
      </c>
      <c r="AE52" s="11">
        <f t="shared" si="11"/>
        <v>0</v>
      </c>
      <c r="AF52" s="12" t="str">
        <f t="shared" si="11"/>
        <v>Abdominal</v>
      </c>
      <c r="AG52" s="11">
        <f t="shared" si="11"/>
        <v>0</v>
      </c>
    </row>
    <row r="53" spans="1:33" x14ac:dyDescent="0.25">
      <c r="A53" s="344"/>
      <c r="B53" s="11" t="str">
        <f t="shared" si="8"/>
        <v>Coxa (Ant)</v>
      </c>
      <c r="C53" s="11">
        <f t="shared" si="9"/>
        <v>0</v>
      </c>
      <c r="D53" s="11" t="str">
        <f t="shared" si="10"/>
        <v xml:space="preserve">Trapézio </v>
      </c>
      <c r="E53" s="11">
        <f t="shared" si="10"/>
        <v>0</v>
      </c>
      <c r="F53" s="11" t="str">
        <f t="shared" si="10"/>
        <v>Ombro (Cla/Acr)</v>
      </c>
      <c r="G53" s="11">
        <f t="shared" si="10"/>
        <v>0</v>
      </c>
      <c r="H53" s="12" t="str">
        <f t="shared" si="10"/>
        <v>Ombro (Esp)</v>
      </c>
      <c r="I53" s="11">
        <f t="shared" si="10"/>
        <v>0</v>
      </c>
      <c r="J53" s="12" t="str">
        <f t="shared" si="10"/>
        <v>Costa</v>
      </c>
      <c r="K53" s="11">
        <f t="shared" si="10"/>
        <v>0</v>
      </c>
      <c r="L53" s="12" t="str">
        <f t="shared" si="10"/>
        <v>Peito</v>
      </c>
      <c r="M53" s="11">
        <f t="shared" si="10"/>
        <v>0</v>
      </c>
      <c r="N53" s="12" t="str">
        <f t="shared" si="10"/>
        <v>Bíceps</v>
      </c>
      <c r="O53" s="11">
        <f t="shared" si="10"/>
        <v>0</v>
      </c>
      <c r="P53" s="12" t="str">
        <f t="shared" si="10"/>
        <v>Tríceps</v>
      </c>
      <c r="Q53" s="11">
        <f t="shared" si="10"/>
        <v>0</v>
      </c>
      <c r="R53" s="11" t="str">
        <f t="shared" si="10"/>
        <v>AnteBraço</v>
      </c>
      <c r="S53" s="11">
        <f t="shared" si="10"/>
        <v>0</v>
      </c>
      <c r="T53" s="11" t="str">
        <f t="shared" si="11"/>
        <v xml:space="preserve">Glúteo </v>
      </c>
      <c r="U53" s="11">
        <f t="shared" si="11"/>
        <v>0</v>
      </c>
      <c r="V53" s="12" t="str">
        <f t="shared" si="11"/>
        <v xml:space="preserve">Abdutor </v>
      </c>
      <c r="W53" s="11">
        <f t="shared" si="11"/>
        <v>0</v>
      </c>
      <c r="X53" s="12" t="str">
        <f t="shared" si="11"/>
        <v xml:space="preserve">Adutor </v>
      </c>
      <c r="Y53" s="11">
        <f t="shared" si="11"/>
        <v>0</v>
      </c>
      <c r="Z53" s="12" t="str">
        <f t="shared" si="11"/>
        <v>Coxa (Ant)</v>
      </c>
      <c r="AA53" s="11">
        <f t="shared" si="11"/>
        <v>0</v>
      </c>
      <c r="AB53" s="12" t="str">
        <f t="shared" si="11"/>
        <v>Coxa (Pos)</v>
      </c>
      <c r="AC53" s="11">
        <f t="shared" si="11"/>
        <v>0</v>
      </c>
      <c r="AD53" s="12" t="str">
        <f t="shared" si="11"/>
        <v>Perna</v>
      </c>
      <c r="AE53" s="11">
        <f t="shared" si="11"/>
        <v>0</v>
      </c>
      <c r="AF53" s="12" t="str">
        <f t="shared" si="11"/>
        <v>Abdominal</v>
      </c>
      <c r="AG53" s="11">
        <f t="shared" si="11"/>
        <v>0</v>
      </c>
    </row>
    <row r="54" spans="1:33" x14ac:dyDescent="0.25">
      <c r="A54" s="344"/>
      <c r="B54" s="11" t="str">
        <f t="shared" si="8"/>
        <v>Coxa (Ant)</v>
      </c>
      <c r="C54" s="11">
        <f t="shared" si="9"/>
        <v>0</v>
      </c>
      <c r="D54" s="11" t="str">
        <f t="shared" si="10"/>
        <v xml:space="preserve">Trapézio </v>
      </c>
      <c r="E54" s="11">
        <f t="shared" si="10"/>
        <v>0</v>
      </c>
      <c r="F54" s="11" t="str">
        <f t="shared" si="10"/>
        <v>Ombro (Cla/Acr)</v>
      </c>
      <c r="G54" s="11">
        <f t="shared" si="10"/>
        <v>0</v>
      </c>
      <c r="H54" s="12" t="str">
        <f t="shared" si="10"/>
        <v>Ombro (Esp)</v>
      </c>
      <c r="I54" s="11">
        <f t="shared" si="10"/>
        <v>0</v>
      </c>
      <c r="J54" s="12" t="str">
        <f t="shared" si="10"/>
        <v>Costa</v>
      </c>
      <c r="K54" s="11">
        <f t="shared" si="10"/>
        <v>0</v>
      </c>
      <c r="L54" s="12" t="str">
        <f t="shared" si="10"/>
        <v>Peito</v>
      </c>
      <c r="M54" s="11">
        <f t="shared" si="10"/>
        <v>0</v>
      </c>
      <c r="N54" s="12" t="str">
        <f t="shared" si="10"/>
        <v>Bíceps</v>
      </c>
      <c r="O54" s="11">
        <f t="shared" si="10"/>
        <v>0</v>
      </c>
      <c r="P54" s="12" t="str">
        <f t="shared" si="10"/>
        <v>Tríceps</v>
      </c>
      <c r="Q54" s="11">
        <f t="shared" si="10"/>
        <v>0</v>
      </c>
      <c r="R54" s="11" t="str">
        <f t="shared" si="10"/>
        <v>AnteBraço</v>
      </c>
      <c r="S54" s="11">
        <f t="shared" si="10"/>
        <v>0</v>
      </c>
      <c r="T54" s="11" t="str">
        <f t="shared" si="11"/>
        <v xml:space="preserve">Glúteo </v>
      </c>
      <c r="U54" s="11">
        <f t="shared" si="11"/>
        <v>0</v>
      </c>
      <c r="V54" s="12" t="str">
        <f t="shared" si="11"/>
        <v xml:space="preserve">Abdutor </v>
      </c>
      <c r="W54" s="11">
        <f t="shared" si="11"/>
        <v>0</v>
      </c>
      <c r="X54" s="12" t="str">
        <f t="shared" si="11"/>
        <v xml:space="preserve">Adutor </v>
      </c>
      <c r="Y54" s="11">
        <f t="shared" si="11"/>
        <v>0</v>
      </c>
      <c r="Z54" s="12" t="str">
        <f t="shared" si="11"/>
        <v>Coxa (Ant)</v>
      </c>
      <c r="AA54" s="11">
        <f t="shared" si="11"/>
        <v>0</v>
      </c>
      <c r="AB54" s="12" t="str">
        <f t="shared" si="11"/>
        <v>Coxa (Pos)</v>
      </c>
      <c r="AC54" s="11">
        <f t="shared" si="11"/>
        <v>0</v>
      </c>
      <c r="AD54" s="12" t="str">
        <f t="shared" si="11"/>
        <v>Perna</v>
      </c>
      <c r="AE54" s="11">
        <f t="shared" si="11"/>
        <v>0</v>
      </c>
      <c r="AF54" s="12" t="str">
        <f t="shared" si="11"/>
        <v>Abdominal</v>
      </c>
      <c r="AG54" s="11">
        <f t="shared" si="11"/>
        <v>0</v>
      </c>
    </row>
    <row r="55" spans="1:33" x14ac:dyDescent="0.25">
      <c r="A55" s="344"/>
      <c r="B55" s="11" t="str">
        <f t="shared" si="8"/>
        <v>Coxa (Ant)</v>
      </c>
      <c r="C55" s="11">
        <f t="shared" si="9"/>
        <v>0</v>
      </c>
      <c r="D55" s="11" t="str">
        <f t="shared" si="10"/>
        <v xml:space="preserve">Trapézio </v>
      </c>
      <c r="E55" s="11">
        <f t="shared" si="10"/>
        <v>0</v>
      </c>
      <c r="F55" s="11" t="str">
        <f t="shared" si="10"/>
        <v>Ombro (Cla/Acr)</v>
      </c>
      <c r="G55" s="11">
        <f t="shared" si="10"/>
        <v>0</v>
      </c>
      <c r="H55" s="12" t="str">
        <f t="shared" si="10"/>
        <v>Ombro (Esp)</v>
      </c>
      <c r="I55" s="11">
        <f t="shared" si="10"/>
        <v>0</v>
      </c>
      <c r="J55" s="12" t="str">
        <f t="shared" si="10"/>
        <v>Costa</v>
      </c>
      <c r="K55" s="11">
        <f t="shared" si="10"/>
        <v>0</v>
      </c>
      <c r="L55" s="12" t="str">
        <f t="shared" si="10"/>
        <v>Peito</v>
      </c>
      <c r="M55" s="11">
        <f t="shared" si="10"/>
        <v>0</v>
      </c>
      <c r="N55" s="12" t="str">
        <f t="shared" si="10"/>
        <v>Bíceps</v>
      </c>
      <c r="O55" s="11">
        <f t="shared" si="10"/>
        <v>0</v>
      </c>
      <c r="P55" s="12" t="str">
        <f t="shared" si="10"/>
        <v>Tríceps</v>
      </c>
      <c r="Q55" s="11">
        <f t="shared" si="10"/>
        <v>0</v>
      </c>
      <c r="R55" s="11" t="str">
        <f t="shared" si="10"/>
        <v>AnteBraço</v>
      </c>
      <c r="S55" s="11">
        <f t="shared" si="10"/>
        <v>0</v>
      </c>
      <c r="T55" s="11" t="str">
        <f t="shared" si="11"/>
        <v xml:space="preserve">Glúteo </v>
      </c>
      <c r="U55" s="11">
        <f t="shared" si="11"/>
        <v>0</v>
      </c>
      <c r="V55" s="12" t="str">
        <f t="shared" si="11"/>
        <v xml:space="preserve">Abdutor </v>
      </c>
      <c r="W55" s="11">
        <f t="shared" si="11"/>
        <v>0</v>
      </c>
      <c r="X55" s="12" t="str">
        <f t="shared" si="11"/>
        <v xml:space="preserve">Adutor </v>
      </c>
      <c r="Y55" s="11">
        <f t="shared" si="11"/>
        <v>0</v>
      </c>
      <c r="Z55" s="12" t="str">
        <f t="shared" si="11"/>
        <v>Coxa (Ant)</v>
      </c>
      <c r="AA55" s="11">
        <f t="shared" si="11"/>
        <v>0</v>
      </c>
      <c r="AB55" s="12" t="str">
        <f t="shared" si="11"/>
        <v>Coxa (Pos)</v>
      </c>
      <c r="AC55" s="11">
        <f t="shared" si="11"/>
        <v>0</v>
      </c>
      <c r="AD55" s="12" t="str">
        <f t="shared" si="11"/>
        <v>Perna</v>
      </c>
      <c r="AE55" s="11">
        <f t="shared" si="11"/>
        <v>0</v>
      </c>
      <c r="AF55" s="12" t="str">
        <f t="shared" si="11"/>
        <v>Abdominal</v>
      </c>
      <c r="AG55" s="11">
        <f t="shared" si="11"/>
        <v>0</v>
      </c>
    </row>
    <row r="56" spans="1:33" x14ac:dyDescent="0.25">
      <c r="A56" s="344"/>
      <c r="B56" s="11" t="str">
        <f t="shared" si="8"/>
        <v>Coxa (Ant)</v>
      </c>
      <c r="C56" s="11">
        <f t="shared" si="9"/>
        <v>0</v>
      </c>
      <c r="D56" s="11" t="str">
        <f t="shared" si="10"/>
        <v xml:space="preserve">Trapézio </v>
      </c>
      <c r="E56" s="11">
        <f t="shared" si="10"/>
        <v>0</v>
      </c>
      <c r="F56" s="11" t="str">
        <f t="shared" si="10"/>
        <v>Ombro (Cla/Acr)</v>
      </c>
      <c r="G56" s="11">
        <f t="shared" si="10"/>
        <v>0</v>
      </c>
      <c r="H56" s="12" t="str">
        <f t="shared" si="10"/>
        <v>Ombro (Esp)</v>
      </c>
      <c r="I56" s="11">
        <f t="shared" si="10"/>
        <v>0</v>
      </c>
      <c r="J56" s="12" t="str">
        <f t="shared" si="10"/>
        <v>Costa</v>
      </c>
      <c r="K56" s="11">
        <f t="shared" si="10"/>
        <v>0</v>
      </c>
      <c r="L56" s="12" t="str">
        <f t="shared" si="10"/>
        <v>Peito</v>
      </c>
      <c r="M56" s="11">
        <f t="shared" si="10"/>
        <v>0</v>
      </c>
      <c r="N56" s="12" t="str">
        <f t="shared" si="10"/>
        <v>Bíceps</v>
      </c>
      <c r="O56" s="11">
        <f t="shared" si="10"/>
        <v>0</v>
      </c>
      <c r="P56" s="12" t="str">
        <f t="shared" si="10"/>
        <v>Tríceps</v>
      </c>
      <c r="Q56" s="11">
        <f t="shared" si="10"/>
        <v>0</v>
      </c>
      <c r="R56" s="11" t="str">
        <f t="shared" si="10"/>
        <v>AnteBraço</v>
      </c>
      <c r="S56" s="11">
        <f t="shared" si="10"/>
        <v>0</v>
      </c>
      <c r="T56" s="11" t="str">
        <f t="shared" si="11"/>
        <v xml:space="preserve">Glúteo </v>
      </c>
      <c r="U56" s="11">
        <f t="shared" si="11"/>
        <v>0</v>
      </c>
      <c r="V56" s="12" t="str">
        <f t="shared" si="11"/>
        <v xml:space="preserve">Abdutor </v>
      </c>
      <c r="W56" s="11">
        <f t="shared" si="11"/>
        <v>0</v>
      </c>
      <c r="X56" s="12" t="str">
        <f t="shared" si="11"/>
        <v xml:space="preserve">Adutor </v>
      </c>
      <c r="Y56" s="11">
        <f t="shared" si="11"/>
        <v>0</v>
      </c>
      <c r="Z56" s="12" t="str">
        <f t="shared" si="11"/>
        <v>Coxa (Ant)</v>
      </c>
      <c r="AA56" s="11">
        <f t="shared" si="11"/>
        <v>0</v>
      </c>
      <c r="AB56" s="12" t="str">
        <f t="shared" si="11"/>
        <v>Coxa (Pos)</v>
      </c>
      <c r="AC56" s="11">
        <f t="shared" si="11"/>
        <v>0</v>
      </c>
      <c r="AD56" s="12" t="str">
        <f t="shared" si="11"/>
        <v>Perna</v>
      </c>
      <c r="AE56" s="11">
        <f t="shared" si="11"/>
        <v>0</v>
      </c>
      <c r="AF56" s="12" t="str">
        <f t="shared" si="11"/>
        <v>Abdominal</v>
      </c>
      <c r="AG56" s="11">
        <f t="shared" si="11"/>
        <v>0</v>
      </c>
    </row>
    <row r="57" spans="1:33" x14ac:dyDescent="0.25">
      <c r="A57" s="344"/>
      <c r="B57" s="11" t="str">
        <f t="shared" si="8"/>
        <v>Coxa (Ant)</v>
      </c>
      <c r="C57" s="11">
        <f t="shared" si="9"/>
        <v>0</v>
      </c>
      <c r="D57" s="11" t="str">
        <f t="shared" si="10"/>
        <v xml:space="preserve">Trapézio </v>
      </c>
      <c r="E57" s="11">
        <f t="shared" si="10"/>
        <v>0</v>
      </c>
      <c r="F57" s="11" t="str">
        <f t="shared" si="10"/>
        <v>Ombro (Cla/Acr)</v>
      </c>
      <c r="G57" s="11">
        <f t="shared" si="10"/>
        <v>0</v>
      </c>
      <c r="H57" s="12" t="str">
        <f t="shared" si="10"/>
        <v>Ombro (Esp)</v>
      </c>
      <c r="I57" s="11">
        <f t="shared" si="10"/>
        <v>0</v>
      </c>
      <c r="J57" s="12" t="str">
        <f t="shared" si="10"/>
        <v>Costa</v>
      </c>
      <c r="K57" s="11">
        <f t="shared" si="10"/>
        <v>0</v>
      </c>
      <c r="L57" s="12" t="str">
        <f t="shared" si="10"/>
        <v>Peito</v>
      </c>
      <c r="M57" s="11">
        <f t="shared" si="10"/>
        <v>0</v>
      </c>
      <c r="N57" s="12" t="str">
        <f t="shared" si="10"/>
        <v>Bíceps</v>
      </c>
      <c r="O57" s="11">
        <f t="shared" si="10"/>
        <v>0</v>
      </c>
      <c r="P57" s="12" t="str">
        <f t="shared" si="10"/>
        <v>Tríceps</v>
      </c>
      <c r="Q57" s="11">
        <f t="shared" si="10"/>
        <v>0</v>
      </c>
      <c r="R57" s="11" t="str">
        <f t="shared" si="10"/>
        <v>AnteBraço</v>
      </c>
      <c r="S57" s="11">
        <f t="shared" si="10"/>
        <v>0</v>
      </c>
      <c r="T57" s="11" t="str">
        <f t="shared" si="11"/>
        <v xml:space="preserve">Glúteo </v>
      </c>
      <c r="U57" s="11">
        <f t="shared" si="11"/>
        <v>0</v>
      </c>
      <c r="V57" s="12" t="str">
        <f t="shared" si="11"/>
        <v xml:space="preserve">Abdutor </v>
      </c>
      <c r="W57" s="11">
        <f t="shared" si="11"/>
        <v>0</v>
      </c>
      <c r="X57" s="12" t="str">
        <f t="shared" si="11"/>
        <v xml:space="preserve">Adutor </v>
      </c>
      <c r="Y57" s="11">
        <f t="shared" si="11"/>
        <v>0</v>
      </c>
      <c r="Z57" s="12" t="str">
        <f t="shared" si="11"/>
        <v>Coxa (Ant)</v>
      </c>
      <c r="AA57" s="11">
        <f t="shared" si="11"/>
        <v>0</v>
      </c>
      <c r="AB57" s="12" t="str">
        <f t="shared" si="11"/>
        <v>Coxa (Pos)</v>
      </c>
      <c r="AC57" s="11">
        <f t="shared" si="11"/>
        <v>0</v>
      </c>
      <c r="AD57" s="12" t="str">
        <f t="shared" si="11"/>
        <v>Perna</v>
      </c>
      <c r="AE57" s="11">
        <f t="shared" si="11"/>
        <v>0</v>
      </c>
      <c r="AF57" s="12" t="str">
        <f t="shared" si="11"/>
        <v>Abdominal</v>
      </c>
      <c r="AG57" s="11">
        <f t="shared" si="11"/>
        <v>0</v>
      </c>
    </row>
    <row r="58" spans="1:33" x14ac:dyDescent="0.25">
      <c r="A58" s="344"/>
      <c r="B58" s="11" t="str">
        <f t="shared" si="8"/>
        <v>Coxa (Ant)</v>
      </c>
      <c r="C58" s="11">
        <f t="shared" si="9"/>
        <v>0</v>
      </c>
      <c r="D58" s="11" t="str">
        <f t="shared" si="10"/>
        <v xml:space="preserve">Trapézio </v>
      </c>
      <c r="E58" s="11">
        <f t="shared" si="10"/>
        <v>0</v>
      </c>
      <c r="F58" s="11" t="str">
        <f t="shared" si="10"/>
        <v>Ombro (Cla/Acr)</v>
      </c>
      <c r="G58" s="11">
        <f t="shared" si="10"/>
        <v>0</v>
      </c>
      <c r="H58" s="12" t="str">
        <f t="shared" si="10"/>
        <v>Ombro (Esp)</v>
      </c>
      <c r="I58" s="11">
        <f t="shared" si="10"/>
        <v>0</v>
      </c>
      <c r="J58" s="12" t="str">
        <f t="shared" si="10"/>
        <v>Costa</v>
      </c>
      <c r="K58" s="11">
        <f t="shared" si="10"/>
        <v>0</v>
      </c>
      <c r="L58" s="12" t="str">
        <f t="shared" si="10"/>
        <v>Peito</v>
      </c>
      <c r="M58" s="11">
        <f t="shared" si="10"/>
        <v>0</v>
      </c>
      <c r="N58" s="12" t="str">
        <f t="shared" si="10"/>
        <v>Bíceps</v>
      </c>
      <c r="O58" s="11">
        <f t="shared" si="10"/>
        <v>0</v>
      </c>
      <c r="P58" s="12" t="str">
        <f t="shared" si="10"/>
        <v>Tríceps</v>
      </c>
      <c r="Q58" s="11">
        <f t="shared" si="10"/>
        <v>0</v>
      </c>
      <c r="R58" s="11" t="str">
        <f t="shared" si="10"/>
        <v>AnteBraço</v>
      </c>
      <c r="S58" s="11">
        <f t="shared" si="10"/>
        <v>0</v>
      </c>
      <c r="T58" s="11" t="str">
        <f t="shared" si="11"/>
        <v xml:space="preserve">Glúteo </v>
      </c>
      <c r="U58" s="11">
        <f t="shared" si="11"/>
        <v>0</v>
      </c>
      <c r="V58" s="12" t="str">
        <f t="shared" si="11"/>
        <v xml:space="preserve">Abdutor </v>
      </c>
      <c r="W58" s="11">
        <f t="shared" si="11"/>
        <v>0</v>
      </c>
      <c r="X58" s="12" t="str">
        <f t="shared" si="11"/>
        <v xml:space="preserve">Adutor </v>
      </c>
      <c r="Y58" s="11">
        <f t="shared" si="11"/>
        <v>0</v>
      </c>
      <c r="Z58" s="12" t="str">
        <f t="shared" si="11"/>
        <v>Coxa (Ant)</v>
      </c>
      <c r="AA58" s="11">
        <f t="shared" si="11"/>
        <v>0</v>
      </c>
      <c r="AB58" s="12" t="str">
        <f t="shared" si="11"/>
        <v>Coxa (Pos)</v>
      </c>
      <c r="AC58" s="11">
        <f t="shared" si="11"/>
        <v>0</v>
      </c>
      <c r="AD58" s="12" t="str">
        <f t="shared" si="11"/>
        <v>Perna</v>
      </c>
      <c r="AE58" s="11">
        <f t="shared" si="11"/>
        <v>0</v>
      </c>
      <c r="AF58" s="12" t="str">
        <f t="shared" si="11"/>
        <v>Abdominal</v>
      </c>
      <c r="AG58" s="11">
        <f t="shared" si="11"/>
        <v>0</v>
      </c>
    </row>
    <row r="59" spans="1:33" x14ac:dyDescent="0.25">
      <c r="A59" s="344"/>
      <c r="B59" s="11" t="str">
        <f t="shared" si="8"/>
        <v>Coxa (Ant)</v>
      </c>
      <c r="C59" s="11">
        <f t="shared" si="9"/>
        <v>0</v>
      </c>
      <c r="D59" s="11" t="str">
        <f t="shared" si="10"/>
        <v xml:space="preserve">Trapézio </v>
      </c>
      <c r="E59" s="11">
        <f t="shared" si="10"/>
        <v>0</v>
      </c>
      <c r="F59" s="11" t="str">
        <f t="shared" si="10"/>
        <v>Ombro (Cla/Acr)</v>
      </c>
      <c r="G59" s="11">
        <f t="shared" si="10"/>
        <v>0</v>
      </c>
      <c r="H59" s="12" t="str">
        <f t="shared" si="10"/>
        <v>Ombro (Esp)</v>
      </c>
      <c r="I59" s="11">
        <f t="shared" si="10"/>
        <v>0</v>
      </c>
      <c r="J59" s="12" t="str">
        <f t="shared" si="10"/>
        <v>Costa</v>
      </c>
      <c r="K59" s="11">
        <f t="shared" si="10"/>
        <v>0</v>
      </c>
      <c r="L59" s="12" t="str">
        <f t="shared" si="10"/>
        <v>Peito</v>
      </c>
      <c r="M59" s="11">
        <f t="shared" si="10"/>
        <v>0</v>
      </c>
      <c r="N59" s="12" t="str">
        <f t="shared" si="10"/>
        <v>Bíceps</v>
      </c>
      <c r="O59" s="11">
        <f t="shared" si="10"/>
        <v>0</v>
      </c>
      <c r="P59" s="12" t="str">
        <f t="shared" si="10"/>
        <v>Tríceps</v>
      </c>
      <c r="Q59" s="11">
        <f t="shared" si="10"/>
        <v>0</v>
      </c>
      <c r="R59" s="11" t="str">
        <f t="shared" si="10"/>
        <v>AnteBraço</v>
      </c>
      <c r="S59" s="11">
        <f t="shared" si="10"/>
        <v>0</v>
      </c>
      <c r="T59" s="11" t="str">
        <f t="shared" si="11"/>
        <v xml:space="preserve">Glúteo </v>
      </c>
      <c r="U59" s="11">
        <f t="shared" si="11"/>
        <v>0</v>
      </c>
      <c r="V59" s="12" t="str">
        <f t="shared" si="11"/>
        <v xml:space="preserve">Abdutor </v>
      </c>
      <c r="W59" s="11">
        <f t="shared" si="11"/>
        <v>0</v>
      </c>
      <c r="X59" s="12" t="str">
        <f t="shared" si="11"/>
        <v xml:space="preserve">Adutor </v>
      </c>
      <c r="Y59" s="11">
        <f t="shared" si="11"/>
        <v>0</v>
      </c>
      <c r="Z59" s="12" t="str">
        <f t="shared" si="11"/>
        <v>Coxa (Ant)</v>
      </c>
      <c r="AA59" s="11">
        <f t="shared" si="11"/>
        <v>0</v>
      </c>
      <c r="AB59" s="12" t="str">
        <f t="shared" si="11"/>
        <v>Coxa (Pos)</v>
      </c>
      <c r="AC59" s="11">
        <f t="shared" si="11"/>
        <v>0</v>
      </c>
      <c r="AD59" s="12" t="str">
        <f t="shared" si="11"/>
        <v>Perna</v>
      </c>
      <c r="AE59" s="11">
        <f t="shared" si="11"/>
        <v>0</v>
      </c>
      <c r="AF59" s="12" t="str">
        <f t="shared" si="11"/>
        <v>Abdominal</v>
      </c>
      <c r="AG59" s="11">
        <f t="shared" si="11"/>
        <v>0</v>
      </c>
    </row>
    <row r="60" spans="1:33" x14ac:dyDescent="0.25">
      <c r="A60" s="344"/>
      <c r="B60" s="11" t="str">
        <f t="shared" si="8"/>
        <v>Coxa (Ant)</v>
      </c>
      <c r="C60" s="11">
        <f t="shared" si="9"/>
        <v>0</v>
      </c>
      <c r="D60" s="11" t="str">
        <f t="shared" si="10"/>
        <v xml:space="preserve">Trapézio </v>
      </c>
      <c r="E60" s="11">
        <f t="shared" si="10"/>
        <v>0</v>
      </c>
      <c r="F60" s="11" t="str">
        <f t="shared" si="10"/>
        <v>Ombro (Cla/Acr)</v>
      </c>
      <c r="G60" s="11">
        <f t="shared" si="10"/>
        <v>0</v>
      </c>
      <c r="H60" s="12" t="str">
        <f t="shared" si="10"/>
        <v>Ombro (Esp)</v>
      </c>
      <c r="I60" s="11">
        <f t="shared" si="10"/>
        <v>0</v>
      </c>
      <c r="J60" s="12" t="str">
        <f t="shared" si="10"/>
        <v>Costa</v>
      </c>
      <c r="K60" s="11">
        <f t="shared" si="10"/>
        <v>0</v>
      </c>
      <c r="L60" s="12" t="str">
        <f t="shared" si="10"/>
        <v>Peito</v>
      </c>
      <c r="M60" s="11">
        <f t="shared" si="10"/>
        <v>0</v>
      </c>
      <c r="N60" s="12" t="str">
        <f t="shared" si="10"/>
        <v>Bíceps</v>
      </c>
      <c r="O60" s="11">
        <f t="shared" si="10"/>
        <v>0</v>
      </c>
      <c r="P60" s="12" t="str">
        <f t="shared" si="10"/>
        <v>Tríceps</v>
      </c>
      <c r="Q60" s="11">
        <f t="shared" si="10"/>
        <v>0</v>
      </c>
      <c r="R60" s="11" t="str">
        <f t="shared" si="10"/>
        <v>AnteBraço</v>
      </c>
      <c r="S60" s="11">
        <f>S40</f>
        <v>0</v>
      </c>
      <c r="T60" s="11" t="str">
        <f t="shared" si="11"/>
        <v xml:space="preserve">Glúteo </v>
      </c>
      <c r="U60" s="11">
        <f t="shared" si="11"/>
        <v>0</v>
      </c>
      <c r="V60" s="12" t="str">
        <f t="shared" si="11"/>
        <v xml:space="preserve">Abdutor </v>
      </c>
      <c r="W60" s="11">
        <f t="shared" si="11"/>
        <v>0</v>
      </c>
      <c r="X60" s="12" t="str">
        <f t="shared" si="11"/>
        <v xml:space="preserve">Adutor </v>
      </c>
      <c r="Y60" s="11">
        <f t="shared" si="11"/>
        <v>0</v>
      </c>
      <c r="Z60" s="12" t="str">
        <f t="shared" si="11"/>
        <v>Coxa (Ant)</v>
      </c>
      <c r="AA60" s="11">
        <f t="shared" si="11"/>
        <v>0</v>
      </c>
      <c r="AB60" s="12" t="str">
        <f t="shared" si="11"/>
        <v>Coxa (Pos)</v>
      </c>
      <c r="AC60" s="11">
        <f t="shared" si="11"/>
        <v>0</v>
      </c>
      <c r="AD60" s="12" t="str">
        <f t="shared" si="11"/>
        <v>Perna</v>
      </c>
      <c r="AE60" s="11">
        <f t="shared" si="11"/>
        <v>0</v>
      </c>
      <c r="AF60" s="12" t="str">
        <f t="shared" si="11"/>
        <v>Abdominal</v>
      </c>
      <c r="AG60" s="11">
        <f t="shared" si="11"/>
        <v>0</v>
      </c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 t="s">
        <v>40</v>
      </c>
      <c r="B62" s="11" t="s">
        <v>41</v>
      </c>
      <c r="C62" s="11"/>
      <c r="D62" s="341" t="str">
        <f>D42</f>
        <v xml:space="preserve">Trapézio </v>
      </c>
      <c r="E62" s="341"/>
      <c r="F62" s="341" t="str">
        <f>F42</f>
        <v>Ombro (Cla/Acr)</v>
      </c>
      <c r="G62" s="341"/>
      <c r="H62" s="341" t="str">
        <f>H42</f>
        <v>Ombro (Esp)</v>
      </c>
      <c r="I62" s="341"/>
      <c r="J62" s="341" t="str">
        <f>J42</f>
        <v>Costa</v>
      </c>
      <c r="K62" s="341"/>
      <c r="L62" s="341" t="str">
        <f>L42</f>
        <v>Peito</v>
      </c>
      <c r="M62" s="341"/>
      <c r="N62" s="341" t="str">
        <f>N42</f>
        <v>Bíceps</v>
      </c>
      <c r="O62" s="341"/>
      <c r="P62" s="341" t="str">
        <f>P42</f>
        <v>Tríceps</v>
      </c>
      <c r="Q62" s="341"/>
      <c r="R62" s="341" t="str">
        <f>R42</f>
        <v>AnteBraço</v>
      </c>
      <c r="S62" s="341"/>
      <c r="T62" s="341" t="str">
        <f>T42</f>
        <v xml:space="preserve">Glúteo </v>
      </c>
      <c r="U62" s="341"/>
      <c r="V62" s="341" t="str">
        <f>V42</f>
        <v xml:space="preserve">Abdutor </v>
      </c>
      <c r="W62" s="341"/>
      <c r="X62" s="341" t="str">
        <f>X42</f>
        <v xml:space="preserve">Adutor </v>
      </c>
      <c r="Y62" s="341"/>
      <c r="Z62" s="341" t="str">
        <f>Z42</f>
        <v>Coxa (Ant)</v>
      </c>
      <c r="AA62" s="341"/>
      <c r="AB62" s="341" t="str">
        <f>AB42</f>
        <v>Coxa (Pos)</v>
      </c>
      <c r="AC62" s="341"/>
      <c r="AD62" s="341" t="str">
        <f>AD42</f>
        <v>Perna</v>
      </c>
      <c r="AE62" s="341"/>
      <c r="AF62" s="341" t="str">
        <f>AF42</f>
        <v>Abdominal</v>
      </c>
      <c r="AG62" s="341"/>
    </row>
    <row r="63" spans="1:33" x14ac:dyDescent="0.25">
      <c r="A63" s="11"/>
      <c r="B63" s="343" t="str">
        <f>Planilha!D18</f>
        <v>Coxa (Pos)</v>
      </c>
      <c r="C63" s="34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x14ac:dyDescent="0.25">
      <c r="A64" s="344">
        <v>4</v>
      </c>
      <c r="B64" s="11" t="str">
        <f>B63</f>
        <v>Coxa (Pos)</v>
      </c>
      <c r="C64" s="11" t="str">
        <f>IF(AND(B64=D64),E64,IF(AND(B64=F64),G64,IF(AND(B64=H64),I64,IF(AND(B64=J64),K64,IF(AND(B64=L64),M64,IF(AND(B64=N64),O64,IF(AND(B64=P64),Q64,IF(AND(B64=R64),S64,IF(AND(B64=T64),U64,IF(AND(B64=V64),W64,IF(AND(B64=X64),Y64,IF(AND(B64=Z64),AA64,IF(AND(B64=AB64),AC64,IF(AND(B64=AD64),AE64,IF(AND(B64=AF64),AG64," ")))))))))))))))</f>
        <v>Stiff</v>
      </c>
      <c r="D64" s="11" t="str">
        <f t="shared" ref="D64:AG64" si="12">D44</f>
        <v xml:space="preserve">Trapézio </v>
      </c>
      <c r="E64" s="11" t="str">
        <f t="shared" si="12"/>
        <v>Elevação de ombros</v>
      </c>
      <c r="F64" s="11" t="str">
        <f t="shared" si="12"/>
        <v>Ombro (Cla/Acr)</v>
      </c>
      <c r="G64" s="11" t="str">
        <f t="shared" si="12"/>
        <v>Desenvolvimento</v>
      </c>
      <c r="H64" s="12" t="str">
        <f t="shared" si="12"/>
        <v>Ombro (Esp)</v>
      </c>
      <c r="I64" s="11" t="str">
        <f t="shared" si="12"/>
        <v>Voador inv.</v>
      </c>
      <c r="J64" s="12" t="str">
        <f t="shared" si="12"/>
        <v>Costa</v>
      </c>
      <c r="K64" s="11" t="str">
        <f t="shared" si="12"/>
        <v>Puxada à frente</v>
      </c>
      <c r="L64" s="12" t="str">
        <f t="shared" si="12"/>
        <v>Peito</v>
      </c>
      <c r="M64" s="11" t="str">
        <f t="shared" si="12"/>
        <v>Supino</v>
      </c>
      <c r="N64" s="12" t="str">
        <f t="shared" si="12"/>
        <v>Bíceps</v>
      </c>
      <c r="O64" s="11" t="str">
        <f t="shared" si="12"/>
        <v>Rosca direta</v>
      </c>
      <c r="P64" s="12" t="str">
        <f t="shared" si="12"/>
        <v>Tríceps</v>
      </c>
      <c r="Q64" s="11" t="str">
        <f t="shared" si="12"/>
        <v>Rosca testa</v>
      </c>
      <c r="R64" s="11" t="str">
        <f t="shared" si="12"/>
        <v>AnteBraço</v>
      </c>
      <c r="S64" s="11" t="str">
        <f t="shared" si="12"/>
        <v>Rosca punho</v>
      </c>
      <c r="T64" s="11" t="str">
        <f t="shared" si="12"/>
        <v xml:space="preserve">Glúteo </v>
      </c>
      <c r="U64" s="11" t="str">
        <f t="shared" si="12"/>
        <v>Glúteo em pé</v>
      </c>
      <c r="V64" s="12" t="str">
        <f t="shared" si="12"/>
        <v xml:space="preserve">Abdutor </v>
      </c>
      <c r="W64" s="11" t="str">
        <f t="shared" si="12"/>
        <v>Abdutor maq.</v>
      </c>
      <c r="X64" s="12" t="str">
        <f t="shared" si="12"/>
        <v xml:space="preserve">Adutor </v>
      </c>
      <c r="Y64" s="11" t="str">
        <f t="shared" si="12"/>
        <v>Adutor maq</v>
      </c>
      <c r="Z64" s="12" t="str">
        <f t="shared" si="12"/>
        <v>Coxa (Ant)</v>
      </c>
      <c r="AA64" s="11" t="str">
        <f t="shared" si="12"/>
        <v>Agachamento</v>
      </c>
      <c r="AB64" s="12" t="str">
        <f t="shared" si="12"/>
        <v>Coxa (Pos)</v>
      </c>
      <c r="AC64" s="11" t="str">
        <f t="shared" si="12"/>
        <v>Stiff</v>
      </c>
      <c r="AD64" s="12" t="str">
        <f t="shared" si="12"/>
        <v>Perna</v>
      </c>
      <c r="AE64" s="11" t="str">
        <f t="shared" si="12"/>
        <v>Gêmeos em pé</v>
      </c>
      <c r="AF64" s="12" t="str">
        <f t="shared" si="12"/>
        <v>Abdominal</v>
      </c>
      <c r="AG64" s="11" t="str">
        <f t="shared" si="12"/>
        <v>Elevação de pernas</v>
      </c>
    </row>
    <row r="65" spans="1:33" x14ac:dyDescent="0.25">
      <c r="A65" s="344"/>
      <c r="B65" s="11" t="str">
        <f t="shared" ref="B65:B80" si="13">B64</f>
        <v>Coxa (Pos)</v>
      </c>
      <c r="C65" s="11" t="str">
        <f t="shared" ref="C65:C80" si="14">IF(AND(B65=D65),E65,IF(AND(B65=F65),G65,IF(AND(B65=H65),I65,IF(AND(B65=J65),K65,IF(AND(B65=L65),M65,IF(AND(B65=N65),O65,IF(AND(B65=P65),Q65,IF(AND(B65=R65),S65,IF(AND(B65=T65),U65,IF(AND(B65=V65),W65,IF(AND(B65=X65),Y65,IF(AND(B65=Z65),AA65,IF(AND(B65=AB65),AC65,IF(AND(B65=AD65),AE65,IF(AND(B65=AF65),AG65," ")))))))))))))))</f>
        <v>Flexão de perna</v>
      </c>
      <c r="D65" s="11" t="str">
        <f t="shared" ref="D65:D80" si="15">D45</f>
        <v xml:space="preserve">Trapézio </v>
      </c>
      <c r="E65" s="11" t="str">
        <f t="shared" ref="E65:E80" si="16">E45</f>
        <v>Remada alta</v>
      </c>
      <c r="F65" s="11" t="str">
        <f t="shared" ref="F65:F80" si="17">F45</f>
        <v>Ombro (Cla/Acr)</v>
      </c>
      <c r="G65" s="11" t="str">
        <f t="shared" ref="G65:G80" si="18">G45</f>
        <v>Levantamento lateral</v>
      </c>
      <c r="H65" s="12" t="str">
        <f t="shared" ref="H65:H80" si="19">H45</f>
        <v>Ombro (Esp)</v>
      </c>
      <c r="I65" s="11" t="str">
        <f t="shared" ref="I65:I80" si="20">I45</f>
        <v>Crucifixo inv.</v>
      </c>
      <c r="J65" s="12" t="str">
        <f t="shared" ref="J65:J80" si="21">J45</f>
        <v>Costa</v>
      </c>
      <c r="K65" s="11" t="str">
        <f t="shared" ref="K65:K80" si="22">K45</f>
        <v>Remada sentada</v>
      </c>
      <c r="L65" s="12" t="str">
        <f t="shared" ref="L65:L80" si="23">L45</f>
        <v>Peito</v>
      </c>
      <c r="M65" s="11" t="str">
        <f t="shared" ref="M65:M80" si="24">M45</f>
        <v>Supino inclinado</v>
      </c>
      <c r="N65" s="12" t="str">
        <f t="shared" ref="N65:N80" si="25">N45</f>
        <v>Bíceps</v>
      </c>
      <c r="O65" s="11" t="str">
        <f t="shared" ref="O65:O80" si="26">O45</f>
        <v>Rosca alternada</v>
      </c>
      <c r="P65" s="12" t="str">
        <f t="shared" ref="P65:P80" si="27">P45</f>
        <v>Tríceps</v>
      </c>
      <c r="Q65" s="11" t="str">
        <f t="shared" ref="Q65:Q80" si="28">Q45</f>
        <v>Rosca francesa</v>
      </c>
      <c r="R65" s="11" t="str">
        <f t="shared" ref="R65:R80" si="29">R45</f>
        <v>AnteBraço</v>
      </c>
      <c r="S65" s="11" t="str">
        <f t="shared" ref="S65:S80" si="30">S45</f>
        <v>Rosca punho inv.</v>
      </c>
      <c r="T65" s="11" t="str">
        <f t="shared" ref="T65:T80" si="31">T45</f>
        <v xml:space="preserve">Glúteo </v>
      </c>
      <c r="U65" s="11" t="str">
        <f t="shared" ref="U65:U80" si="32">U45</f>
        <v>Glúteo 4 apoios</v>
      </c>
      <c r="V65" s="12" t="str">
        <f t="shared" ref="V65:V80" si="33">V45</f>
        <v xml:space="preserve">Abdutor </v>
      </c>
      <c r="W65" s="11" t="str">
        <f t="shared" ref="W65:W80" si="34">W45</f>
        <v>Abdutor apo.</v>
      </c>
      <c r="X65" s="12" t="str">
        <f t="shared" ref="X65:X80" si="35">X45</f>
        <v xml:space="preserve">Adutor </v>
      </c>
      <c r="Y65" s="11" t="str">
        <f t="shared" ref="Y65:Y80" si="36">Y45</f>
        <v>Adutor apo.</v>
      </c>
      <c r="Z65" s="12" t="str">
        <f t="shared" ref="Z65:Z80" si="37">Z45</f>
        <v>Coxa (Ant)</v>
      </c>
      <c r="AA65" s="11" t="str">
        <f t="shared" ref="AA65:AA80" si="38">AA45</f>
        <v>Agachamento hack</v>
      </c>
      <c r="AB65" s="12" t="str">
        <f t="shared" ref="AB65:AB80" si="39">AB45</f>
        <v>Coxa (Pos)</v>
      </c>
      <c r="AC65" s="11" t="str">
        <f t="shared" ref="AC65:AC80" si="40">AC45</f>
        <v>Flexão de perna</v>
      </c>
      <c r="AD65" s="12" t="str">
        <f t="shared" ref="AD65:AD80" si="41">AD45</f>
        <v>Perna</v>
      </c>
      <c r="AE65" s="11" t="str">
        <f t="shared" ref="AE65:AE80" si="42">AE45</f>
        <v>Gêmeos sentado</v>
      </c>
      <c r="AF65" s="12" t="str">
        <f t="shared" ref="AF65:AF80" si="43">AF45</f>
        <v>Abdominal</v>
      </c>
      <c r="AG65" s="11" t="str">
        <f t="shared" ref="AG65:AG80" si="44">AG45</f>
        <v>Supra-abdominal</v>
      </c>
    </row>
    <row r="66" spans="1:33" x14ac:dyDescent="0.25">
      <c r="A66" s="344"/>
      <c r="B66" s="11" t="str">
        <f t="shared" si="13"/>
        <v>Coxa (Pos)</v>
      </c>
      <c r="C66" s="11" t="str">
        <f t="shared" si="14"/>
        <v>Flexora em pé</v>
      </c>
      <c r="D66" s="11" t="str">
        <f t="shared" si="15"/>
        <v xml:space="preserve">Trapézio </v>
      </c>
      <c r="E66" s="11">
        <f t="shared" si="16"/>
        <v>0</v>
      </c>
      <c r="F66" s="11" t="str">
        <f t="shared" si="17"/>
        <v>Ombro (Cla/Acr)</v>
      </c>
      <c r="G66" s="11" t="str">
        <f t="shared" si="18"/>
        <v>Elevação frontal</v>
      </c>
      <c r="H66" s="12" t="str">
        <f t="shared" si="19"/>
        <v>Ombro (Esp)</v>
      </c>
      <c r="I66" s="11">
        <f t="shared" si="20"/>
        <v>0</v>
      </c>
      <c r="J66" s="12" t="str">
        <f t="shared" si="21"/>
        <v>Costa</v>
      </c>
      <c r="K66" s="11" t="str">
        <f t="shared" si="22"/>
        <v>Remada unilteral</v>
      </c>
      <c r="L66" s="12" t="str">
        <f t="shared" si="23"/>
        <v>Peito</v>
      </c>
      <c r="M66" s="11" t="str">
        <f t="shared" si="24"/>
        <v>Supino declinado</v>
      </c>
      <c r="N66" s="12" t="str">
        <f t="shared" si="25"/>
        <v>Bíceps</v>
      </c>
      <c r="O66" s="11" t="str">
        <f t="shared" si="26"/>
        <v>Rosca concentrada</v>
      </c>
      <c r="P66" s="12" t="str">
        <f t="shared" si="27"/>
        <v>Tríceps</v>
      </c>
      <c r="Q66" s="11" t="str">
        <f t="shared" si="28"/>
        <v>Extensão de cotovelo (cabo)</v>
      </c>
      <c r="R66" s="11" t="str">
        <f t="shared" si="29"/>
        <v>AnteBraço</v>
      </c>
      <c r="S66" s="11" t="str">
        <f t="shared" si="30"/>
        <v>Rosca direta peg. pro.</v>
      </c>
      <c r="T66" s="11" t="str">
        <f t="shared" si="31"/>
        <v xml:space="preserve">Glúteo </v>
      </c>
      <c r="U66" s="11">
        <f t="shared" si="32"/>
        <v>0</v>
      </c>
      <c r="V66" s="12" t="str">
        <f t="shared" si="33"/>
        <v xml:space="preserve">Abdutor </v>
      </c>
      <c r="W66" s="11" t="str">
        <f t="shared" si="34"/>
        <v>Abdutor cabo</v>
      </c>
      <c r="X66" s="12" t="str">
        <f t="shared" si="35"/>
        <v xml:space="preserve">Adutor </v>
      </c>
      <c r="Y66" s="11" t="str">
        <f t="shared" si="36"/>
        <v>Adutor cabo</v>
      </c>
      <c r="Z66" s="12" t="str">
        <f t="shared" si="37"/>
        <v>Coxa (Ant)</v>
      </c>
      <c r="AA66" s="11" t="str">
        <f t="shared" si="38"/>
        <v>Extensão de perna</v>
      </c>
      <c r="AB66" s="12" t="str">
        <f t="shared" si="39"/>
        <v>Coxa (Pos)</v>
      </c>
      <c r="AC66" s="11" t="str">
        <f t="shared" si="40"/>
        <v>Flexora em pé</v>
      </c>
      <c r="AD66" s="12" t="str">
        <f t="shared" si="41"/>
        <v>Perna</v>
      </c>
      <c r="AE66" s="11" t="str">
        <f t="shared" si="42"/>
        <v>Burrinho maq.</v>
      </c>
      <c r="AF66" s="12" t="str">
        <f t="shared" si="43"/>
        <v>Abdominal</v>
      </c>
      <c r="AG66" s="11" t="str">
        <f t="shared" si="44"/>
        <v>Flexão lateral</v>
      </c>
    </row>
    <row r="67" spans="1:33" x14ac:dyDescent="0.25">
      <c r="A67" s="344"/>
      <c r="B67" s="11" t="str">
        <f t="shared" si="13"/>
        <v>Coxa (Pos)</v>
      </c>
      <c r="C67" s="11" t="str">
        <f t="shared" si="14"/>
        <v>Flexora sentado</v>
      </c>
      <c r="D67" s="11" t="str">
        <f t="shared" si="15"/>
        <v xml:space="preserve">Trapézio </v>
      </c>
      <c r="E67" s="11">
        <f t="shared" si="16"/>
        <v>0</v>
      </c>
      <c r="F67" s="11" t="str">
        <f t="shared" si="17"/>
        <v>Ombro (Cla/Acr)</v>
      </c>
      <c r="G67" s="11">
        <f t="shared" si="18"/>
        <v>0</v>
      </c>
      <c r="H67" s="12" t="str">
        <f t="shared" si="19"/>
        <v>Ombro (Esp)</v>
      </c>
      <c r="I67" s="11">
        <f t="shared" si="20"/>
        <v>0</v>
      </c>
      <c r="J67" s="12" t="str">
        <f t="shared" si="21"/>
        <v>Costa</v>
      </c>
      <c r="K67" s="11" t="str">
        <f t="shared" si="22"/>
        <v>Remada curvada</v>
      </c>
      <c r="L67" s="12" t="str">
        <f t="shared" si="23"/>
        <v>Peito</v>
      </c>
      <c r="M67" s="11" t="str">
        <f t="shared" si="24"/>
        <v>Crucifixo</v>
      </c>
      <c r="N67" s="12" t="str">
        <f t="shared" si="25"/>
        <v>Bíceps</v>
      </c>
      <c r="O67" s="11" t="str">
        <f t="shared" si="26"/>
        <v>Rosca scott</v>
      </c>
      <c r="P67" s="12" t="str">
        <f t="shared" si="27"/>
        <v>Tríceps</v>
      </c>
      <c r="Q67" s="11">
        <f t="shared" si="28"/>
        <v>0</v>
      </c>
      <c r="R67" s="11" t="str">
        <f t="shared" si="29"/>
        <v>AnteBraço</v>
      </c>
      <c r="S67" s="11" t="str">
        <f t="shared" si="30"/>
        <v>Extensão de cotovelo</v>
      </c>
      <c r="T67" s="11" t="str">
        <f t="shared" si="31"/>
        <v xml:space="preserve">Glúteo </v>
      </c>
      <c r="U67" s="11">
        <f t="shared" si="32"/>
        <v>0</v>
      </c>
      <c r="V67" s="12" t="str">
        <f t="shared" si="33"/>
        <v xml:space="preserve">Abdutor </v>
      </c>
      <c r="W67" s="11">
        <f t="shared" si="34"/>
        <v>0</v>
      </c>
      <c r="X67" s="12" t="str">
        <f t="shared" si="35"/>
        <v xml:space="preserve">Adutor </v>
      </c>
      <c r="Y67" s="11">
        <f t="shared" si="36"/>
        <v>0</v>
      </c>
      <c r="Z67" s="12" t="str">
        <f t="shared" si="37"/>
        <v>Coxa (Ant)</v>
      </c>
      <c r="AA67" s="11" t="str">
        <f t="shared" si="38"/>
        <v>Leg press</v>
      </c>
      <c r="AB67" s="12" t="str">
        <f t="shared" si="39"/>
        <v>Coxa (Pos)</v>
      </c>
      <c r="AC67" s="11" t="str">
        <f t="shared" si="40"/>
        <v>Flexora sentado</v>
      </c>
      <c r="AD67" s="12" t="str">
        <f t="shared" si="41"/>
        <v>Perna</v>
      </c>
      <c r="AE67" s="11" t="str">
        <f t="shared" si="42"/>
        <v>Tibial</v>
      </c>
      <c r="AF67" s="12" t="str">
        <f t="shared" si="43"/>
        <v>Abdominal</v>
      </c>
      <c r="AG67" s="11">
        <f t="shared" si="44"/>
        <v>0</v>
      </c>
    </row>
    <row r="68" spans="1:33" x14ac:dyDescent="0.25">
      <c r="A68" s="344"/>
      <c r="B68" s="11" t="str">
        <f t="shared" si="13"/>
        <v>Coxa (Pos)</v>
      </c>
      <c r="C68" s="11">
        <f t="shared" si="14"/>
        <v>0</v>
      </c>
      <c r="D68" s="11" t="str">
        <f t="shared" si="15"/>
        <v xml:space="preserve">Trapézio </v>
      </c>
      <c r="E68" s="11">
        <f t="shared" si="16"/>
        <v>0</v>
      </c>
      <c r="F68" s="11" t="str">
        <f t="shared" si="17"/>
        <v>Ombro (Cla/Acr)</v>
      </c>
      <c r="G68" s="11">
        <f t="shared" si="18"/>
        <v>0</v>
      </c>
      <c r="H68" s="12" t="str">
        <f t="shared" si="19"/>
        <v>Ombro (Esp)</v>
      </c>
      <c r="I68" s="11">
        <f t="shared" si="20"/>
        <v>0</v>
      </c>
      <c r="J68" s="12" t="str">
        <f t="shared" si="21"/>
        <v>Costa</v>
      </c>
      <c r="K68" s="11" t="str">
        <f t="shared" si="22"/>
        <v>Levantamento terra</v>
      </c>
      <c r="L68" s="12" t="str">
        <f t="shared" si="23"/>
        <v>Peito</v>
      </c>
      <c r="M68" s="11" t="str">
        <f t="shared" si="24"/>
        <v>Cross over</v>
      </c>
      <c r="N68" s="12" t="str">
        <f t="shared" si="25"/>
        <v>Bíceps</v>
      </c>
      <c r="O68" s="11">
        <f t="shared" si="26"/>
        <v>0</v>
      </c>
      <c r="P68" s="12" t="str">
        <f t="shared" si="27"/>
        <v>Tríceps</v>
      </c>
      <c r="Q68" s="11">
        <f t="shared" si="28"/>
        <v>0</v>
      </c>
      <c r="R68" s="11" t="str">
        <f t="shared" si="29"/>
        <v>AnteBraço</v>
      </c>
      <c r="S68" s="11" t="str">
        <f t="shared" si="30"/>
        <v>Extensão cot. uni.</v>
      </c>
      <c r="T68" s="11" t="str">
        <f t="shared" si="31"/>
        <v xml:space="preserve">Glúteo </v>
      </c>
      <c r="U68" s="11">
        <f t="shared" si="32"/>
        <v>0</v>
      </c>
      <c r="V68" s="12" t="str">
        <f t="shared" si="33"/>
        <v xml:space="preserve">Abdutor </v>
      </c>
      <c r="W68" s="11">
        <f t="shared" si="34"/>
        <v>0</v>
      </c>
      <c r="X68" s="12" t="str">
        <f t="shared" si="35"/>
        <v xml:space="preserve">Adutor </v>
      </c>
      <c r="Y68" s="11">
        <f t="shared" si="36"/>
        <v>0</v>
      </c>
      <c r="Z68" s="12" t="str">
        <f t="shared" si="37"/>
        <v>Coxa (Ant)</v>
      </c>
      <c r="AA68" s="11" t="str">
        <f t="shared" si="38"/>
        <v>Avanço</v>
      </c>
      <c r="AB68" s="12" t="str">
        <f t="shared" si="39"/>
        <v>Coxa (Pos)</v>
      </c>
      <c r="AC68" s="11">
        <f t="shared" si="40"/>
        <v>0</v>
      </c>
      <c r="AD68" s="12" t="str">
        <f t="shared" si="41"/>
        <v>Perna</v>
      </c>
      <c r="AE68" s="11">
        <f t="shared" si="42"/>
        <v>0</v>
      </c>
      <c r="AF68" s="12" t="str">
        <f t="shared" si="43"/>
        <v>Abdominal</v>
      </c>
      <c r="AG68" s="11">
        <f t="shared" si="44"/>
        <v>0</v>
      </c>
    </row>
    <row r="69" spans="1:33" x14ac:dyDescent="0.25">
      <c r="A69" s="344"/>
      <c r="B69" s="11" t="str">
        <f t="shared" si="13"/>
        <v>Coxa (Pos)</v>
      </c>
      <c r="C69" s="11">
        <f t="shared" si="14"/>
        <v>0</v>
      </c>
      <c r="D69" s="11" t="str">
        <f t="shared" si="15"/>
        <v xml:space="preserve">Trapézio </v>
      </c>
      <c r="E69" s="11">
        <f t="shared" si="16"/>
        <v>0</v>
      </c>
      <c r="F69" s="11" t="str">
        <f t="shared" si="17"/>
        <v>Ombro (Cla/Acr)</v>
      </c>
      <c r="G69" s="11">
        <f t="shared" si="18"/>
        <v>0</v>
      </c>
      <c r="H69" s="12" t="str">
        <f t="shared" si="19"/>
        <v>Ombro (Esp)</v>
      </c>
      <c r="I69" s="11">
        <f t="shared" si="20"/>
        <v>0</v>
      </c>
      <c r="J69" s="12" t="str">
        <f t="shared" si="21"/>
        <v>Costa</v>
      </c>
      <c r="K69" s="11" t="str">
        <f t="shared" si="22"/>
        <v>Hiperextensão</v>
      </c>
      <c r="L69" s="12" t="str">
        <f t="shared" si="23"/>
        <v>Peito</v>
      </c>
      <c r="M69" s="11" t="str">
        <f t="shared" si="24"/>
        <v>Voador</v>
      </c>
      <c r="N69" s="12" t="str">
        <f t="shared" si="25"/>
        <v>Bíceps</v>
      </c>
      <c r="O69" s="11">
        <f t="shared" si="26"/>
        <v>0</v>
      </c>
      <c r="P69" s="12" t="str">
        <f t="shared" si="27"/>
        <v>Tríceps</v>
      </c>
      <c r="Q69" s="11">
        <f t="shared" si="28"/>
        <v>0</v>
      </c>
      <c r="R69" s="11" t="str">
        <f t="shared" si="29"/>
        <v>AnteBraço</v>
      </c>
      <c r="S69" s="11" t="str">
        <f t="shared" si="30"/>
        <v>Tríceps uni. Curvado</v>
      </c>
      <c r="T69" s="11" t="str">
        <f t="shared" si="31"/>
        <v xml:space="preserve">Glúteo </v>
      </c>
      <c r="U69" s="11">
        <f t="shared" si="32"/>
        <v>0</v>
      </c>
      <c r="V69" s="12" t="str">
        <f t="shared" si="33"/>
        <v xml:space="preserve">Abdutor </v>
      </c>
      <c r="W69" s="11">
        <f t="shared" si="34"/>
        <v>0</v>
      </c>
      <c r="X69" s="12" t="str">
        <f t="shared" si="35"/>
        <v xml:space="preserve">Adutor </v>
      </c>
      <c r="Y69" s="11">
        <f t="shared" si="36"/>
        <v>0</v>
      </c>
      <c r="Z69" s="12" t="str">
        <f t="shared" si="37"/>
        <v>Coxa (Ant)</v>
      </c>
      <c r="AA69" s="11">
        <f t="shared" si="38"/>
        <v>0</v>
      </c>
      <c r="AB69" s="12" t="str">
        <f t="shared" si="39"/>
        <v>Coxa (Pos)</v>
      </c>
      <c r="AC69" s="11">
        <f t="shared" si="40"/>
        <v>0</v>
      </c>
      <c r="AD69" s="12" t="str">
        <f t="shared" si="41"/>
        <v>Perna</v>
      </c>
      <c r="AE69" s="11">
        <f t="shared" si="42"/>
        <v>0</v>
      </c>
      <c r="AF69" s="12" t="str">
        <f t="shared" si="43"/>
        <v>Abdominal</v>
      </c>
      <c r="AG69" s="11">
        <f t="shared" si="44"/>
        <v>0</v>
      </c>
    </row>
    <row r="70" spans="1:33" x14ac:dyDescent="0.25">
      <c r="A70" s="344"/>
      <c r="B70" s="11" t="str">
        <f t="shared" si="13"/>
        <v>Coxa (Pos)</v>
      </c>
      <c r="C70" s="11">
        <f t="shared" si="14"/>
        <v>0</v>
      </c>
      <c r="D70" s="11" t="str">
        <f t="shared" si="15"/>
        <v xml:space="preserve">Trapézio </v>
      </c>
      <c r="E70" s="11">
        <f t="shared" si="16"/>
        <v>0</v>
      </c>
      <c r="F70" s="11" t="str">
        <f t="shared" si="17"/>
        <v>Ombro (Cla/Acr)</v>
      </c>
      <c r="G70" s="11">
        <f t="shared" si="18"/>
        <v>0</v>
      </c>
      <c r="H70" s="12" t="str">
        <f t="shared" si="19"/>
        <v>Ombro (Esp)</v>
      </c>
      <c r="I70" s="11">
        <f t="shared" si="20"/>
        <v>0</v>
      </c>
      <c r="J70" s="12" t="str">
        <f t="shared" si="21"/>
        <v>Costa</v>
      </c>
      <c r="K70" s="11">
        <f t="shared" si="22"/>
        <v>0</v>
      </c>
      <c r="L70" s="12" t="str">
        <f t="shared" si="23"/>
        <v>Peito</v>
      </c>
      <c r="M70" s="11" t="str">
        <f t="shared" si="24"/>
        <v>Paralelas</v>
      </c>
      <c r="N70" s="12" t="str">
        <f t="shared" si="25"/>
        <v>Bíceps</v>
      </c>
      <c r="O70" s="11">
        <f t="shared" si="26"/>
        <v>0</v>
      </c>
      <c r="P70" s="12" t="str">
        <f t="shared" si="27"/>
        <v>Tríceps</v>
      </c>
      <c r="Q70" s="11">
        <f t="shared" si="28"/>
        <v>0</v>
      </c>
      <c r="R70" s="11" t="str">
        <f t="shared" si="29"/>
        <v>AnteBraço</v>
      </c>
      <c r="S70" s="11">
        <f t="shared" si="30"/>
        <v>0</v>
      </c>
      <c r="T70" s="11" t="str">
        <f t="shared" si="31"/>
        <v xml:space="preserve">Glúteo </v>
      </c>
      <c r="U70" s="11">
        <f t="shared" si="32"/>
        <v>0</v>
      </c>
      <c r="V70" s="12" t="str">
        <f t="shared" si="33"/>
        <v xml:space="preserve">Abdutor </v>
      </c>
      <c r="W70" s="11">
        <f t="shared" si="34"/>
        <v>0</v>
      </c>
      <c r="X70" s="12" t="str">
        <f t="shared" si="35"/>
        <v xml:space="preserve">Adutor </v>
      </c>
      <c r="Y70" s="11">
        <f t="shared" si="36"/>
        <v>0</v>
      </c>
      <c r="Z70" s="12" t="str">
        <f t="shared" si="37"/>
        <v>Coxa (Ant)</v>
      </c>
      <c r="AA70" s="11">
        <f t="shared" si="38"/>
        <v>0</v>
      </c>
      <c r="AB70" s="12" t="str">
        <f t="shared" si="39"/>
        <v>Coxa (Pos)</v>
      </c>
      <c r="AC70" s="11">
        <f t="shared" si="40"/>
        <v>0</v>
      </c>
      <c r="AD70" s="12" t="str">
        <f t="shared" si="41"/>
        <v>Perna</v>
      </c>
      <c r="AE70" s="11">
        <f t="shared" si="42"/>
        <v>0</v>
      </c>
      <c r="AF70" s="12" t="str">
        <f t="shared" si="43"/>
        <v>Abdominal</v>
      </c>
      <c r="AG70" s="11">
        <f t="shared" si="44"/>
        <v>0</v>
      </c>
    </row>
    <row r="71" spans="1:33" x14ac:dyDescent="0.25">
      <c r="A71" s="344"/>
      <c r="B71" s="11" t="str">
        <f t="shared" si="13"/>
        <v>Coxa (Pos)</v>
      </c>
      <c r="C71" s="11">
        <f t="shared" si="14"/>
        <v>0</v>
      </c>
      <c r="D71" s="11" t="str">
        <f t="shared" si="15"/>
        <v xml:space="preserve">Trapézio </v>
      </c>
      <c r="E71" s="11">
        <f t="shared" si="16"/>
        <v>0</v>
      </c>
      <c r="F71" s="11" t="str">
        <f t="shared" si="17"/>
        <v>Ombro (Cla/Acr)</v>
      </c>
      <c r="G71" s="11">
        <f t="shared" si="18"/>
        <v>0</v>
      </c>
      <c r="H71" s="12" t="str">
        <f t="shared" si="19"/>
        <v>Ombro (Esp)</v>
      </c>
      <c r="I71" s="11">
        <f t="shared" si="20"/>
        <v>0</v>
      </c>
      <c r="J71" s="12" t="str">
        <f t="shared" si="21"/>
        <v>Costa</v>
      </c>
      <c r="K71" s="11">
        <f t="shared" si="22"/>
        <v>0</v>
      </c>
      <c r="L71" s="12" t="str">
        <f t="shared" si="23"/>
        <v>Peito</v>
      </c>
      <c r="M71" s="11">
        <f t="shared" si="24"/>
        <v>0</v>
      </c>
      <c r="N71" s="12" t="str">
        <f t="shared" si="25"/>
        <v>Bíceps</v>
      </c>
      <c r="O71" s="11">
        <f t="shared" si="26"/>
        <v>0</v>
      </c>
      <c r="P71" s="12" t="str">
        <f t="shared" si="27"/>
        <v>Tríceps</v>
      </c>
      <c r="Q71" s="11">
        <f t="shared" si="28"/>
        <v>0</v>
      </c>
      <c r="R71" s="11" t="str">
        <f t="shared" si="29"/>
        <v>AnteBraço</v>
      </c>
      <c r="S71" s="11">
        <f t="shared" si="30"/>
        <v>0</v>
      </c>
      <c r="T71" s="11" t="str">
        <f t="shared" si="31"/>
        <v xml:space="preserve">Glúteo </v>
      </c>
      <c r="U71" s="11">
        <f t="shared" si="32"/>
        <v>0</v>
      </c>
      <c r="V71" s="12" t="str">
        <f t="shared" si="33"/>
        <v xml:space="preserve">Abdutor </v>
      </c>
      <c r="W71" s="11">
        <f t="shared" si="34"/>
        <v>0</v>
      </c>
      <c r="X71" s="12" t="str">
        <f t="shared" si="35"/>
        <v xml:space="preserve">Adutor </v>
      </c>
      <c r="Y71" s="11">
        <f t="shared" si="36"/>
        <v>0</v>
      </c>
      <c r="Z71" s="12" t="str">
        <f t="shared" si="37"/>
        <v>Coxa (Ant)</v>
      </c>
      <c r="AA71" s="11">
        <f t="shared" si="38"/>
        <v>0</v>
      </c>
      <c r="AB71" s="12" t="str">
        <f t="shared" si="39"/>
        <v>Coxa (Pos)</v>
      </c>
      <c r="AC71" s="11">
        <f t="shared" si="40"/>
        <v>0</v>
      </c>
      <c r="AD71" s="12" t="str">
        <f t="shared" si="41"/>
        <v>Perna</v>
      </c>
      <c r="AE71" s="11">
        <f t="shared" si="42"/>
        <v>0</v>
      </c>
      <c r="AF71" s="12" t="str">
        <f t="shared" si="43"/>
        <v>Abdominal</v>
      </c>
      <c r="AG71" s="11">
        <f t="shared" si="44"/>
        <v>0</v>
      </c>
    </row>
    <row r="72" spans="1:33" x14ac:dyDescent="0.25">
      <c r="A72" s="344"/>
      <c r="B72" s="11" t="str">
        <f t="shared" si="13"/>
        <v>Coxa (Pos)</v>
      </c>
      <c r="C72" s="11">
        <f t="shared" si="14"/>
        <v>0</v>
      </c>
      <c r="D72" s="11" t="str">
        <f t="shared" si="15"/>
        <v xml:space="preserve">Trapézio </v>
      </c>
      <c r="E72" s="11">
        <f t="shared" si="16"/>
        <v>0</v>
      </c>
      <c r="F72" s="11" t="str">
        <f t="shared" si="17"/>
        <v>Ombro (Cla/Acr)</v>
      </c>
      <c r="G72" s="11">
        <f t="shared" si="18"/>
        <v>0</v>
      </c>
      <c r="H72" s="12" t="str">
        <f t="shared" si="19"/>
        <v>Ombro (Esp)</v>
      </c>
      <c r="I72" s="11">
        <f t="shared" si="20"/>
        <v>0</v>
      </c>
      <c r="J72" s="12" t="str">
        <f t="shared" si="21"/>
        <v>Costa</v>
      </c>
      <c r="K72" s="11">
        <f t="shared" si="22"/>
        <v>0</v>
      </c>
      <c r="L72" s="12" t="str">
        <f t="shared" si="23"/>
        <v>Peito</v>
      </c>
      <c r="M72" s="11">
        <f t="shared" si="24"/>
        <v>0</v>
      </c>
      <c r="N72" s="12" t="str">
        <f t="shared" si="25"/>
        <v>Bíceps</v>
      </c>
      <c r="O72" s="11">
        <f t="shared" si="26"/>
        <v>0</v>
      </c>
      <c r="P72" s="12" t="str">
        <f t="shared" si="27"/>
        <v>Tríceps</v>
      </c>
      <c r="Q72" s="11">
        <f t="shared" si="28"/>
        <v>0</v>
      </c>
      <c r="R72" s="11" t="str">
        <f t="shared" si="29"/>
        <v>AnteBraço</v>
      </c>
      <c r="S72" s="11">
        <f t="shared" si="30"/>
        <v>0</v>
      </c>
      <c r="T72" s="11" t="str">
        <f t="shared" si="31"/>
        <v xml:space="preserve">Glúteo </v>
      </c>
      <c r="U72" s="11">
        <f t="shared" si="32"/>
        <v>0</v>
      </c>
      <c r="V72" s="12" t="str">
        <f t="shared" si="33"/>
        <v xml:space="preserve">Abdutor </v>
      </c>
      <c r="W72" s="11">
        <f t="shared" si="34"/>
        <v>0</v>
      </c>
      <c r="X72" s="12" t="str">
        <f t="shared" si="35"/>
        <v xml:space="preserve">Adutor </v>
      </c>
      <c r="Y72" s="11">
        <f t="shared" si="36"/>
        <v>0</v>
      </c>
      <c r="Z72" s="12" t="str">
        <f t="shared" si="37"/>
        <v>Coxa (Ant)</v>
      </c>
      <c r="AA72" s="11">
        <f t="shared" si="38"/>
        <v>0</v>
      </c>
      <c r="AB72" s="12" t="str">
        <f t="shared" si="39"/>
        <v>Coxa (Pos)</v>
      </c>
      <c r="AC72" s="11">
        <f t="shared" si="40"/>
        <v>0</v>
      </c>
      <c r="AD72" s="12" t="str">
        <f t="shared" si="41"/>
        <v>Perna</v>
      </c>
      <c r="AE72" s="11">
        <f t="shared" si="42"/>
        <v>0</v>
      </c>
      <c r="AF72" s="12" t="str">
        <f t="shared" si="43"/>
        <v>Abdominal</v>
      </c>
      <c r="AG72" s="11">
        <f t="shared" si="44"/>
        <v>0</v>
      </c>
    </row>
    <row r="73" spans="1:33" x14ac:dyDescent="0.25">
      <c r="A73" s="344"/>
      <c r="B73" s="11" t="str">
        <f t="shared" si="13"/>
        <v>Coxa (Pos)</v>
      </c>
      <c r="C73" s="11">
        <f t="shared" si="14"/>
        <v>0</v>
      </c>
      <c r="D73" s="11" t="str">
        <f t="shared" si="15"/>
        <v xml:space="preserve">Trapézio </v>
      </c>
      <c r="E73" s="11">
        <f t="shared" si="16"/>
        <v>0</v>
      </c>
      <c r="F73" s="11" t="str">
        <f t="shared" si="17"/>
        <v>Ombro (Cla/Acr)</v>
      </c>
      <c r="G73" s="11">
        <f t="shared" si="18"/>
        <v>0</v>
      </c>
      <c r="H73" s="12" t="str">
        <f t="shared" si="19"/>
        <v>Ombro (Esp)</v>
      </c>
      <c r="I73" s="11">
        <f t="shared" si="20"/>
        <v>0</v>
      </c>
      <c r="J73" s="12" t="str">
        <f t="shared" si="21"/>
        <v>Costa</v>
      </c>
      <c r="K73" s="11">
        <f t="shared" si="22"/>
        <v>0</v>
      </c>
      <c r="L73" s="12" t="str">
        <f t="shared" si="23"/>
        <v>Peito</v>
      </c>
      <c r="M73" s="11">
        <f t="shared" si="24"/>
        <v>0</v>
      </c>
      <c r="N73" s="12" t="str">
        <f t="shared" si="25"/>
        <v>Bíceps</v>
      </c>
      <c r="O73" s="11">
        <f t="shared" si="26"/>
        <v>0</v>
      </c>
      <c r="P73" s="12" t="str">
        <f t="shared" si="27"/>
        <v>Tríceps</v>
      </c>
      <c r="Q73" s="11">
        <f t="shared" si="28"/>
        <v>0</v>
      </c>
      <c r="R73" s="11" t="str">
        <f t="shared" si="29"/>
        <v>AnteBraço</v>
      </c>
      <c r="S73" s="11">
        <f t="shared" si="30"/>
        <v>0</v>
      </c>
      <c r="T73" s="11" t="str">
        <f t="shared" si="31"/>
        <v xml:space="preserve">Glúteo </v>
      </c>
      <c r="U73" s="11">
        <f t="shared" si="32"/>
        <v>0</v>
      </c>
      <c r="V73" s="12" t="str">
        <f t="shared" si="33"/>
        <v xml:space="preserve">Abdutor </v>
      </c>
      <c r="W73" s="11">
        <f t="shared" si="34"/>
        <v>0</v>
      </c>
      <c r="X73" s="12" t="str">
        <f t="shared" si="35"/>
        <v xml:space="preserve">Adutor </v>
      </c>
      <c r="Y73" s="11">
        <f t="shared" si="36"/>
        <v>0</v>
      </c>
      <c r="Z73" s="12" t="str">
        <f t="shared" si="37"/>
        <v>Coxa (Ant)</v>
      </c>
      <c r="AA73" s="11">
        <f t="shared" si="38"/>
        <v>0</v>
      </c>
      <c r="AB73" s="12" t="str">
        <f t="shared" si="39"/>
        <v>Coxa (Pos)</v>
      </c>
      <c r="AC73" s="11">
        <f t="shared" si="40"/>
        <v>0</v>
      </c>
      <c r="AD73" s="12" t="str">
        <f t="shared" si="41"/>
        <v>Perna</v>
      </c>
      <c r="AE73" s="11">
        <f t="shared" si="42"/>
        <v>0</v>
      </c>
      <c r="AF73" s="12" t="str">
        <f t="shared" si="43"/>
        <v>Abdominal</v>
      </c>
      <c r="AG73" s="11">
        <f t="shared" si="44"/>
        <v>0</v>
      </c>
    </row>
    <row r="74" spans="1:33" x14ac:dyDescent="0.25">
      <c r="A74" s="344"/>
      <c r="B74" s="11" t="str">
        <f t="shared" si="13"/>
        <v>Coxa (Pos)</v>
      </c>
      <c r="C74" s="11">
        <f t="shared" si="14"/>
        <v>0</v>
      </c>
      <c r="D74" s="11" t="str">
        <f t="shared" si="15"/>
        <v xml:space="preserve">Trapézio </v>
      </c>
      <c r="E74" s="11">
        <f t="shared" si="16"/>
        <v>0</v>
      </c>
      <c r="F74" s="11" t="str">
        <f t="shared" si="17"/>
        <v>Ombro (Cla/Acr)</v>
      </c>
      <c r="G74" s="11">
        <f t="shared" si="18"/>
        <v>0</v>
      </c>
      <c r="H74" s="12" t="str">
        <f t="shared" si="19"/>
        <v>Ombro (Esp)</v>
      </c>
      <c r="I74" s="11">
        <f t="shared" si="20"/>
        <v>0</v>
      </c>
      <c r="J74" s="12" t="str">
        <f t="shared" si="21"/>
        <v>Costa</v>
      </c>
      <c r="K74" s="11">
        <f t="shared" si="22"/>
        <v>0</v>
      </c>
      <c r="L74" s="12" t="str">
        <f t="shared" si="23"/>
        <v>Peito</v>
      </c>
      <c r="M74" s="11">
        <f t="shared" si="24"/>
        <v>0</v>
      </c>
      <c r="N74" s="12" t="str">
        <f t="shared" si="25"/>
        <v>Bíceps</v>
      </c>
      <c r="O74" s="11">
        <f t="shared" si="26"/>
        <v>0</v>
      </c>
      <c r="P74" s="12" t="str">
        <f t="shared" si="27"/>
        <v>Tríceps</v>
      </c>
      <c r="Q74" s="11">
        <f t="shared" si="28"/>
        <v>0</v>
      </c>
      <c r="R74" s="11" t="str">
        <f t="shared" si="29"/>
        <v>AnteBraço</v>
      </c>
      <c r="S74" s="11">
        <f t="shared" si="30"/>
        <v>0</v>
      </c>
      <c r="T74" s="11" t="str">
        <f t="shared" si="31"/>
        <v xml:space="preserve">Glúteo </v>
      </c>
      <c r="U74" s="11">
        <f t="shared" si="32"/>
        <v>0</v>
      </c>
      <c r="V74" s="12" t="str">
        <f t="shared" si="33"/>
        <v xml:space="preserve">Abdutor </v>
      </c>
      <c r="W74" s="11">
        <f t="shared" si="34"/>
        <v>0</v>
      </c>
      <c r="X74" s="12" t="str">
        <f t="shared" si="35"/>
        <v xml:space="preserve">Adutor </v>
      </c>
      <c r="Y74" s="11">
        <f t="shared" si="36"/>
        <v>0</v>
      </c>
      <c r="Z74" s="12" t="str">
        <f t="shared" si="37"/>
        <v>Coxa (Ant)</v>
      </c>
      <c r="AA74" s="11">
        <f t="shared" si="38"/>
        <v>0</v>
      </c>
      <c r="AB74" s="12" t="str">
        <f t="shared" si="39"/>
        <v>Coxa (Pos)</v>
      </c>
      <c r="AC74" s="11">
        <f t="shared" si="40"/>
        <v>0</v>
      </c>
      <c r="AD74" s="12" t="str">
        <f t="shared" si="41"/>
        <v>Perna</v>
      </c>
      <c r="AE74" s="11">
        <f t="shared" si="42"/>
        <v>0</v>
      </c>
      <c r="AF74" s="12" t="str">
        <f t="shared" si="43"/>
        <v>Abdominal</v>
      </c>
      <c r="AG74" s="11">
        <f t="shared" si="44"/>
        <v>0</v>
      </c>
    </row>
    <row r="75" spans="1:33" x14ac:dyDescent="0.25">
      <c r="A75" s="344"/>
      <c r="B75" s="11" t="str">
        <f t="shared" si="13"/>
        <v>Coxa (Pos)</v>
      </c>
      <c r="C75" s="11">
        <f t="shared" si="14"/>
        <v>0</v>
      </c>
      <c r="D75" s="11" t="str">
        <f t="shared" si="15"/>
        <v xml:space="preserve">Trapézio </v>
      </c>
      <c r="E75" s="11">
        <f t="shared" si="16"/>
        <v>0</v>
      </c>
      <c r="F75" s="11" t="str">
        <f t="shared" si="17"/>
        <v>Ombro (Cla/Acr)</v>
      </c>
      <c r="G75" s="11">
        <f t="shared" si="18"/>
        <v>0</v>
      </c>
      <c r="H75" s="12" t="str">
        <f t="shared" si="19"/>
        <v>Ombro (Esp)</v>
      </c>
      <c r="I75" s="11">
        <f t="shared" si="20"/>
        <v>0</v>
      </c>
      <c r="J75" s="12" t="str">
        <f t="shared" si="21"/>
        <v>Costa</v>
      </c>
      <c r="K75" s="11">
        <f t="shared" si="22"/>
        <v>0</v>
      </c>
      <c r="L75" s="12" t="str">
        <f t="shared" si="23"/>
        <v>Peito</v>
      </c>
      <c r="M75" s="11">
        <f t="shared" si="24"/>
        <v>0</v>
      </c>
      <c r="N75" s="12" t="str">
        <f t="shared" si="25"/>
        <v>Bíceps</v>
      </c>
      <c r="O75" s="11">
        <f t="shared" si="26"/>
        <v>0</v>
      </c>
      <c r="P75" s="12" t="str">
        <f t="shared" si="27"/>
        <v>Tríceps</v>
      </c>
      <c r="Q75" s="11">
        <f t="shared" si="28"/>
        <v>0</v>
      </c>
      <c r="R75" s="11" t="str">
        <f t="shared" si="29"/>
        <v>AnteBraço</v>
      </c>
      <c r="S75" s="11">
        <f t="shared" si="30"/>
        <v>0</v>
      </c>
      <c r="T75" s="11" t="str">
        <f t="shared" si="31"/>
        <v xml:space="preserve">Glúteo </v>
      </c>
      <c r="U75" s="11">
        <f t="shared" si="32"/>
        <v>0</v>
      </c>
      <c r="V75" s="12" t="str">
        <f t="shared" si="33"/>
        <v xml:space="preserve">Abdutor </v>
      </c>
      <c r="W75" s="11">
        <f t="shared" si="34"/>
        <v>0</v>
      </c>
      <c r="X75" s="12" t="str">
        <f t="shared" si="35"/>
        <v xml:space="preserve">Adutor </v>
      </c>
      <c r="Y75" s="11">
        <f t="shared" si="36"/>
        <v>0</v>
      </c>
      <c r="Z75" s="12" t="str">
        <f t="shared" si="37"/>
        <v>Coxa (Ant)</v>
      </c>
      <c r="AA75" s="11">
        <f t="shared" si="38"/>
        <v>0</v>
      </c>
      <c r="AB75" s="12" t="str">
        <f t="shared" si="39"/>
        <v>Coxa (Pos)</v>
      </c>
      <c r="AC75" s="11">
        <f t="shared" si="40"/>
        <v>0</v>
      </c>
      <c r="AD75" s="12" t="str">
        <f t="shared" si="41"/>
        <v>Perna</v>
      </c>
      <c r="AE75" s="11">
        <f t="shared" si="42"/>
        <v>0</v>
      </c>
      <c r="AF75" s="12" t="str">
        <f t="shared" si="43"/>
        <v>Abdominal</v>
      </c>
      <c r="AG75" s="11">
        <f t="shared" si="44"/>
        <v>0</v>
      </c>
    </row>
    <row r="76" spans="1:33" x14ac:dyDescent="0.25">
      <c r="A76" s="344"/>
      <c r="B76" s="11" t="str">
        <f t="shared" si="13"/>
        <v>Coxa (Pos)</v>
      </c>
      <c r="C76" s="11">
        <f t="shared" si="14"/>
        <v>0</v>
      </c>
      <c r="D76" s="11" t="str">
        <f t="shared" si="15"/>
        <v xml:space="preserve">Trapézio </v>
      </c>
      <c r="E76" s="11">
        <f t="shared" si="16"/>
        <v>0</v>
      </c>
      <c r="F76" s="11" t="str">
        <f t="shared" si="17"/>
        <v>Ombro (Cla/Acr)</v>
      </c>
      <c r="G76" s="11">
        <f t="shared" si="18"/>
        <v>0</v>
      </c>
      <c r="H76" s="12" t="str">
        <f t="shared" si="19"/>
        <v>Ombro (Esp)</v>
      </c>
      <c r="I76" s="11">
        <f t="shared" si="20"/>
        <v>0</v>
      </c>
      <c r="J76" s="12" t="str">
        <f t="shared" si="21"/>
        <v>Costa</v>
      </c>
      <c r="K76" s="11">
        <f t="shared" si="22"/>
        <v>0</v>
      </c>
      <c r="L76" s="12" t="str">
        <f t="shared" si="23"/>
        <v>Peito</v>
      </c>
      <c r="M76" s="11">
        <f t="shared" si="24"/>
        <v>0</v>
      </c>
      <c r="N76" s="12" t="str">
        <f t="shared" si="25"/>
        <v>Bíceps</v>
      </c>
      <c r="O76" s="11">
        <f t="shared" si="26"/>
        <v>0</v>
      </c>
      <c r="P76" s="12" t="str">
        <f t="shared" si="27"/>
        <v>Tríceps</v>
      </c>
      <c r="Q76" s="11">
        <f t="shared" si="28"/>
        <v>0</v>
      </c>
      <c r="R76" s="11" t="str">
        <f t="shared" si="29"/>
        <v>AnteBraço</v>
      </c>
      <c r="S76" s="11">
        <f t="shared" si="30"/>
        <v>0</v>
      </c>
      <c r="T76" s="11" t="str">
        <f t="shared" si="31"/>
        <v xml:space="preserve">Glúteo </v>
      </c>
      <c r="U76" s="11">
        <f t="shared" si="32"/>
        <v>0</v>
      </c>
      <c r="V76" s="12" t="str">
        <f t="shared" si="33"/>
        <v xml:space="preserve">Abdutor </v>
      </c>
      <c r="W76" s="11">
        <f t="shared" si="34"/>
        <v>0</v>
      </c>
      <c r="X76" s="12" t="str">
        <f t="shared" si="35"/>
        <v xml:space="preserve">Adutor </v>
      </c>
      <c r="Y76" s="11">
        <f t="shared" si="36"/>
        <v>0</v>
      </c>
      <c r="Z76" s="12" t="str">
        <f t="shared" si="37"/>
        <v>Coxa (Ant)</v>
      </c>
      <c r="AA76" s="11">
        <f t="shared" si="38"/>
        <v>0</v>
      </c>
      <c r="AB76" s="12" t="str">
        <f t="shared" si="39"/>
        <v>Coxa (Pos)</v>
      </c>
      <c r="AC76" s="11">
        <f t="shared" si="40"/>
        <v>0</v>
      </c>
      <c r="AD76" s="12" t="str">
        <f t="shared" si="41"/>
        <v>Perna</v>
      </c>
      <c r="AE76" s="11">
        <f t="shared" si="42"/>
        <v>0</v>
      </c>
      <c r="AF76" s="12" t="str">
        <f t="shared" si="43"/>
        <v>Abdominal</v>
      </c>
      <c r="AG76" s="11">
        <f t="shared" si="44"/>
        <v>0</v>
      </c>
    </row>
    <row r="77" spans="1:33" x14ac:dyDescent="0.25">
      <c r="A77" s="344"/>
      <c r="B77" s="11" t="str">
        <f t="shared" si="13"/>
        <v>Coxa (Pos)</v>
      </c>
      <c r="C77" s="11">
        <f t="shared" si="14"/>
        <v>0</v>
      </c>
      <c r="D77" s="11" t="str">
        <f t="shared" si="15"/>
        <v xml:space="preserve">Trapézio </v>
      </c>
      <c r="E77" s="11">
        <f t="shared" si="16"/>
        <v>0</v>
      </c>
      <c r="F77" s="11" t="str">
        <f t="shared" si="17"/>
        <v>Ombro (Cla/Acr)</v>
      </c>
      <c r="G77" s="11">
        <f t="shared" si="18"/>
        <v>0</v>
      </c>
      <c r="H77" s="12" t="str">
        <f t="shared" si="19"/>
        <v>Ombro (Esp)</v>
      </c>
      <c r="I77" s="11">
        <f t="shared" si="20"/>
        <v>0</v>
      </c>
      <c r="J77" s="12" t="str">
        <f t="shared" si="21"/>
        <v>Costa</v>
      </c>
      <c r="K77" s="11">
        <f t="shared" si="22"/>
        <v>0</v>
      </c>
      <c r="L77" s="12" t="str">
        <f t="shared" si="23"/>
        <v>Peito</v>
      </c>
      <c r="M77" s="11">
        <f t="shared" si="24"/>
        <v>0</v>
      </c>
      <c r="N77" s="12" t="str">
        <f t="shared" si="25"/>
        <v>Bíceps</v>
      </c>
      <c r="O77" s="11">
        <f t="shared" si="26"/>
        <v>0</v>
      </c>
      <c r="P77" s="12" t="str">
        <f t="shared" si="27"/>
        <v>Tríceps</v>
      </c>
      <c r="Q77" s="11">
        <f t="shared" si="28"/>
        <v>0</v>
      </c>
      <c r="R77" s="11" t="str">
        <f t="shared" si="29"/>
        <v>AnteBraço</v>
      </c>
      <c r="S77" s="11">
        <f t="shared" si="30"/>
        <v>0</v>
      </c>
      <c r="T77" s="11" t="str">
        <f t="shared" si="31"/>
        <v xml:space="preserve">Glúteo </v>
      </c>
      <c r="U77" s="11">
        <f t="shared" si="32"/>
        <v>0</v>
      </c>
      <c r="V77" s="12" t="str">
        <f t="shared" si="33"/>
        <v xml:space="preserve">Abdutor </v>
      </c>
      <c r="W77" s="11">
        <f t="shared" si="34"/>
        <v>0</v>
      </c>
      <c r="X77" s="12" t="str">
        <f t="shared" si="35"/>
        <v xml:space="preserve">Adutor </v>
      </c>
      <c r="Y77" s="11">
        <f t="shared" si="36"/>
        <v>0</v>
      </c>
      <c r="Z77" s="12" t="str">
        <f t="shared" si="37"/>
        <v>Coxa (Ant)</v>
      </c>
      <c r="AA77" s="11">
        <f t="shared" si="38"/>
        <v>0</v>
      </c>
      <c r="AB77" s="12" t="str">
        <f t="shared" si="39"/>
        <v>Coxa (Pos)</v>
      </c>
      <c r="AC77" s="11">
        <f t="shared" si="40"/>
        <v>0</v>
      </c>
      <c r="AD77" s="12" t="str">
        <f t="shared" si="41"/>
        <v>Perna</v>
      </c>
      <c r="AE77" s="11">
        <f t="shared" si="42"/>
        <v>0</v>
      </c>
      <c r="AF77" s="12" t="str">
        <f t="shared" si="43"/>
        <v>Abdominal</v>
      </c>
      <c r="AG77" s="11">
        <f t="shared" si="44"/>
        <v>0</v>
      </c>
    </row>
    <row r="78" spans="1:33" x14ac:dyDescent="0.25">
      <c r="A78" s="344"/>
      <c r="B78" s="11" t="str">
        <f t="shared" si="13"/>
        <v>Coxa (Pos)</v>
      </c>
      <c r="C78" s="11">
        <f t="shared" si="14"/>
        <v>0</v>
      </c>
      <c r="D78" s="11" t="str">
        <f t="shared" si="15"/>
        <v xml:space="preserve">Trapézio </v>
      </c>
      <c r="E78" s="11">
        <f t="shared" si="16"/>
        <v>0</v>
      </c>
      <c r="F78" s="11" t="str">
        <f t="shared" si="17"/>
        <v>Ombro (Cla/Acr)</v>
      </c>
      <c r="G78" s="11">
        <f t="shared" si="18"/>
        <v>0</v>
      </c>
      <c r="H78" s="12" t="str">
        <f t="shared" si="19"/>
        <v>Ombro (Esp)</v>
      </c>
      <c r="I78" s="11">
        <f t="shared" si="20"/>
        <v>0</v>
      </c>
      <c r="J78" s="12" t="str">
        <f t="shared" si="21"/>
        <v>Costa</v>
      </c>
      <c r="K78" s="11">
        <f t="shared" si="22"/>
        <v>0</v>
      </c>
      <c r="L78" s="12" t="str">
        <f t="shared" si="23"/>
        <v>Peito</v>
      </c>
      <c r="M78" s="11">
        <f t="shared" si="24"/>
        <v>0</v>
      </c>
      <c r="N78" s="12" t="str">
        <f t="shared" si="25"/>
        <v>Bíceps</v>
      </c>
      <c r="O78" s="11">
        <f t="shared" si="26"/>
        <v>0</v>
      </c>
      <c r="P78" s="12" t="str">
        <f t="shared" si="27"/>
        <v>Tríceps</v>
      </c>
      <c r="Q78" s="11">
        <f t="shared" si="28"/>
        <v>0</v>
      </c>
      <c r="R78" s="11" t="str">
        <f t="shared" si="29"/>
        <v>AnteBraço</v>
      </c>
      <c r="S78" s="11">
        <f t="shared" si="30"/>
        <v>0</v>
      </c>
      <c r="T78" s="11" t="str">
        <f t="shared" si="31"/>
        <v xml:space="preserve">Glúteo </v>
      </c>
      <c r="U78" s="11">
        <f t="shared" si="32"/>
        <v>0</v>
      </c>
      <c r="V78" s="12" t="str">
        <f t="shared" si="33"/>
        <v xml:space="preserve">Abdutor </v>
      </c>
      <c r="W78" s="11">
        <f t="shared" si="34"/>
        <v>0</v>
      </c>
      <c r="X78" s="12" t="str">
        <f t="shared" si="35"/>
        <v xml:space="preserve">Adutor </v>
      </c>
      <c r="Y78" s="11">
        <f t="shared" si="36"/>
        <v>0</v>
      </c>
      <c r="Z78" s="12" t="str">
        <f t="shared" si="37"/>
        <v>Coxa (Ant)</v>
      </c>
      <c r="AA78" s="11">
        <f t="shared" si="38"/>
        <v>0</v>
      </c>
      <c r="AB78" s="12" t="str">
        <f t="shared" si="39"/>
        <v>Coxa (Pos)</v>
      </c>
      <c r="AC78" s="11">
        <f t="shared" si="40"/>
        <v>0</v>
      </c>
      <c r="AD78" s="12" t="str">
        <f t="shared" si="41"/>
        <v>Perna</v>
      </c>
      <c r="AE78" s="11">
        <f t="shared" si="42"/>
        <v>0</v>
      </c>
      <c r="AF78" s="12" t="str">
        <f t="shared" si="43"/>
        <v>Abdominal</v>
      </c>
      <c r="AG78" s="11">
        <f t="shared" si="44"/>
        <v>0</v>
      </c>
    </row>
    <row r="79" spans="1:33" x14ac:dyDescent="0.25">
      <c r="A79" s="344"/>
      <c r="B79" s="11" t="str">
        <f t="shared" si="13"/>
        <v>Coxa (Pos)</v>
      </c>
      <c r="C79" s="11">
        <f t="shared" si="14"/>
        <v>0</v>
      </c>
      <c r="D79" s="11" t="str">
        <f t="shared" si="15"/>
        <v xml:space="preserve">Trapézio </v>
      </c>
      <c r="E79" s="11">
        <f t="shared" si="16"/>
        <v>0</v>
      </c>
      <c r="F79" s="11" t="str">
        <f t="shared" si="17"/>
        <v>Ombro (Cla/Acr)</v>
      </c>
      <c r="G79" s="11">
        <f t="shared" si="18"/>
        <v>0</v>
      </c>
      <c r="H79" s="12" t="str">
        <f t="shared" si="19"/>
        <v>Ombro (Esp)</v>
      </c>
      <c r="I79" s="11">
        <f t="shared" si="20"/>
        <v>0</v>
      </c>
      <c r="J79" s="12" t="str">
        <f t="shared" si="21"/>
        <v>Costa</v>
      </c>
      <c r="K79" s="11">
        <f t="shared" si="22"/>
        <v>0</v>
      </c>
      <c r="L79" s="12" t="str">
        <f t="shared" si="23"/>
        <v>Peito</v>
      </c>
      <c r="M79" s="11">
        <f t="shared" si="24"/>
        <v>0</v>
      </c>
      <c r="N79" s="12" t="str">
        <f t="shared" si="25"/>
        <v>Bíceps</v>
      </c>
      <c r="O79" s="11">
        <f t="shared" si="26"/>
        <v>0</v>
      </c>
      <c r="P79" s="12" t="str">
        <f t="shared" si="27"/>
        <v>Tríceps</v>
      </c>
      <c r="Q79" s="11">
        <f t="shared" si="28"/>
        <v>0</v>
      </c>
      <c r="R79" s="11" t="str">
        <f t="shared" si="29"/>
        <v>AnteBraço</v>
      </c>
      <c r="S79" s="11">
        <f t="shared" si="30"/>
        <v>0</v>
      </c>
      <c r="T79" s="11" t="str">
        <f t="shared" si="31"/>
        <v xml:space="preserve">Glúteo </v>
      </c>
      <c r="U79" s="11">
        <f t="shared" si="32"/>
        <v>0</v>
      </c>
      <c r="V79" s="12" t="str">
        <f t="shared" si="33"/>
        <v xml:space="preserve">Abdutor </v>
      </c>
      <c r="W79" s="11">
        <f t="shared" si="34"/>
        <v>0</v>
      </c>
      <c r="X79" s="12" t="str">
        <f t="shared" si="35"/>
        <v xml:space="preserve">Adutor </v>
      </c>
      <c r="Y79" s="11">
        <f t="shared" si="36"/>
        <v>0</v>
      </c>
      <c r="Z79" s="12" t="str">
        <f t="shared" si="37"/>
        <v>Coxa (Ant)</v>
      </c>
      <c r="AA79" s="11">
        <f t="shared" si="38"/>
        <v>0</v>
      </c>
      <c r="AB79" s="12" t="str">
        <f t="shared" si="39"/>
        <v>Coxa (Pos)</v>
      </c>
      <c r="AC79" s="11">
        <f t="shared" si="40"/>
        <v>0</v>
      </c>
      <c r="AD79" s="12" t="str">
        <f t="shared" si="41"/>
        <v>Perna</v>
      </c>
      <c r="AE79" s="11">
        <f t="shared" si="42"/>
        <v>0</v>
      </c>
      <c r="AF79" s="12" t="str">
        <f t="shared" si="43"/>
        <v>Abdominal</v>
      </c>
      <c r="AG79" s="11">
        <f t="shared" si="44"/>
        <v>0</v>
      </c>
    </row>
    <row r="80" spans="1:33" x14ac:dyDescent="0.25">
      <c r="A80" s="344"/>
      <c r="B80" s="11" t="str">
        <f t="shared" si="13"/>
        <v>Coxa (Pos)</v>
      </c>
      <c r="C80" s="11">
        <f t="shared" si="14"/>
        <v>0</v>
      </c>
      <c r="D80" s="11" t="str">
        <f t="shared" si="15"/>
        <v xml:space="preserve">Trapézio </v>
      </c>
      <c r="E80" s="11">
        <f t="shared" si="16"/>
        <v>0</v>
      </c>
      <c r="F80" s="11" t="str">
        <f t="shared" si="17"/>
        <v>Ombro (Cla/Acr)</v>
      </c>
      <c r="G80" s="11">
        <f t="shared" si="18"/>
        <v>0</v>
      </c>
      <c r="H80" s="12" t="str">
        <f t="shared" si="19"/>
        <v>Ombro (Esp)</v>
      </c>
      <c r="I80" s="11">
        <f t="shared" si="20"/>
        <v>0</v>
      </c>
      <c r="J80" s="12" t="str">
        <f t="shared" si="21"/>
        <v>Costa</v>
      </c>
      <c r="K80" s="11">
        <f t="shared" si="22"/>
        <v>0</v>
      </c>
      <c r="L80" s="12" t="str">
        <f t="shared" si="23"/>
        <v>Peito</v>
      </c>
      <c r="M80" s="11">
        <f t="shared" si="24"/>
        <v>0</v>
      </c>
      <c r="N80" s="12" t="str">
        <f t="shared" si="25"/>
        <v>Bíceps</v>
      </c>
      <c r="O80" s="11">
        <f t="shared" si="26"/>
        <v>0</v>
      </c>
      <c r="P80" s="12" t="str">
        <f t="shared" si="27"/>
        <v>Tríceps</v>
      </c>
      <c r="Q80" s="11">
        <f t="shared" si="28"/>
        <v>0</v>
      </c>
      <c r="R80" s="11" t="str">
        <f t="shared" si="29"/>
        <v>AnteBraço</v>
      </c>
      <c r="S80" s="11">
        <f t="shared" si="30"/>
        <v>0</v>
      </c>
      <c r="T80" s="11" t="str">
        <f t="shared" si="31"/>
        <v xml:space="preserve">Glúteo </v>
      </c>
      <c r="U80" s="11">
        <f t="shared" si="32"/>
        <v>0</v>
      </c>
      <c r="V80" s="12" t="str">
        <f t="shared" si="33"/>
        <v xml:space="preserve">Abdutor </v>
      </c>
      <c r="W80" s="11">
        <f t="shared" si="34"/>
        <v>0</v>
      </c>
      <c r="X80" s="12" t="str">
        <f t="shared" si="35"/>
        <v xml:space="preserve">Adutor </v>
      </c>
      <c r="Y80" s="11">
        <f t="shared" si="36"/>
        <v>0</v>
      </c>
      <c r="Z80" s="12" t="str">
        <f t="shared" si="37"/>
        <v>Coxa (Ant)</v>
      </c>
      <c r="AA80" s="11">
        <f t="shared" si="38"/>
        <v>0</v>
      </c>
      <c r="AB80" s="12" t="str">
        <f t="shared" si="39"/>
        <v>Coxa (Pos)</v>
      </c>
      <c r="AC80" s="11">
        <f t="shared" si="40"/>
        <v>0</v>
      </c>
      <c r="AD80" s="12" t="str">
        <f t="shared" si="41"/>
        <v>Perna</v>
      </c>
      <c r="AE80" s="11">
        <f t="shared" si="42"/>
        <v>0</v>
      </c>
      <c r="AF80" s="12" t="str">
        <f t="shared" si="43"/>
        <v>Abdominal</v>
      </c>
      <c r="AG80" s="11">
        <f t="shared" si="44"/>
        <v>0</v>
      </c>
    </row>
    <row r="81" spans="1:3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x14ac:dyDescent="0.25">
      <c r="A82" s="11" t="s">
        <v>40</v>
      </c>
      <c r="B82" s="11" t="s">
        <v>41</v>
      </c>
      <c r="C82" s="11"/>
      <c r="D82" s="341" t="str">
        <f>D62</f>
        <v xml:space="preserve">Trapézio </v>
      </c>
      <c r="E82" s="341"/>
      <c r="F82" s="341" t="str">
        <f>F62</f>
        <v>Ombro (Cla/Acr)</v>
      </c>
      <c r="G82" s="341"/>
      <c r="H82" s="341" t="str">
        <f>H62</f>
        <v>Ombro (Esp)</v>
      </c>
      <c r="I82" s="341"/>
      <c r="J82" s="341" t="str">
        <f>J62</f>
        <v>Costa</v>
      </c>
      <c r="K82" s="341"/>
      <c r="L82" s="341" t="str">
        <f>L62</f>
        <v>Peito</v>
      </c>
      <c r="M82" s="341"/>
      <c r="N82" s="341" t="str">
        <f>N62</f>
        <v>Bíceps</v>
      </c>
      <c r="O82" s="341"/>
      <c r="P82" s="341" t="str">
        <f>P62</f>
        <v>Tríceps</v>
      </c>
      <c r="Q82" s="341"/>
      <c r="R82" s="341" t="str">
        <f>R62</f>
        <v>AnteBraço</v>
      </c>
      <c r="S82" s="341"/>
      <c r="T82" s="341" t="str">
        <f>T62</f>
        <v xml:space="preserve">Glúteo </v>
      </c>
      <c r="U82" s="341"/>
      <c r="V82" s="341" t="str">
        <f>V62</f>
        <v xml:space="preserve">Abdutor </v>
      </c>
      <c r="W82" s="341"/>
      <c r="X82" s="341" t="str">
        <f>X62</f>
        <v xml:space="preserve">Adutor </v>
      </c>
      <c r="Y82" s="341"/>
      <c r="Z82" s="341" t="str">
        <f>Z62</f>
        <v>Coxa (Ant)</v>
      </c>
      <c r="AA82" s="341"/>
      <c r="AB82" s="341" t="str">
        <f>AB62</f>
        <v>Coxa (Pos)</v>
      </c>
      <c r="AC82" s="341"/>
      <c r="AD82" s="341" t="str">
        <f>AD62</f>
        <v>Perna</v>
      </c>
      <c r="AE82" s="341"/>
      <c r="AF82" s="341" t="str">
        <f>AF62</f>
        <v>Abdominal</v>
      </c>
      <c r="AG82" s="341"/>
    </row>
    <row r="83" spans="1:33" x14ac:dyDescent="0.25">
      <c r="A83" s="11"/>
      <c r="B83" s="343" t="str">
        <f>Planilha!D19</f>
        <v>Coxa (Pos)</v>
      </c>
      <c r="C83" s="34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:33" x14ac:dyDescent="0.25">
      <c r="A84" s="344">
        <v>5</v>
      </c>
      <c r="B84" s="11" t="str">
        <f>B83</f>
        <v>Coxa (Pos)</v>
      </c>
      <c r="C84" s="11" t="str">
        <f>IF(AND(B84=D84),E84,IF(AND(B84=F84),G84,IF(AND(B84=H84),I84,IF(AND(B84=J84),K84,IF(AND(B84=L84),M84,IF(AND(B84=N84),O84,IF(AND(B84=P84),Q84,IF(AND(B84=R84),S84,IF(AND(B84=T84),U84,IF(AND(B84=V84),W84,IF(AND(B84=X84),Y84,IF(AND(B84=Z84),AA84,IF(AND(B84=AB84),AC84,IF(AND(B84=AD84),AE84,IF(AND(B84=AF84),AG84," ")))))))))))))))</f>
        <v>Stiff</v>
      </c>
      <c r="D84" s="11" t="str">
        <f t="shared" ref="D84:AG84" si="45">D64</f>
        <v xml:space="preserve">Trapézio </v>
      </c>
      <c r="E84" s="11" t="str">
        <f t="shared" si="45"/>
        <v>Elevação de ombros</v>
      </c>
      <c r="F84" s="11" t="str">
        <f t="shared" si="45"/>
        <v>Ombro (Cla/Acr)</v>
      </c>
      <c r="G84" s="11" t="str">
        <f t="shared" si="45"/>
        <v>Desenvolvimento</v>
      </c>
      <c r="H84" s="12" t="str">
        <f t="shared" si="45"/>
        <v>Ombro (Esp)</v>
      </c>
      <c r="I84" s="11" t="str">
        <f t="shared" si="45"/>
        <v>Voador inv.</v>
      </c>
      <c r="J84" s="12" t="str">
        <f t="shared" si="45"/>
        <v>Costa</v>
      </c>
      <c r="K84" s="11" t="str">
        <f t="shared" si="45"/>
        <v>Puxada à frente</v>
      </c>
      <c r="L84" s="12" t="str">
        <f t="shared" si="45"/>
        <v>Peito</v>
      </c>
      <c r="M84" s="11" t="str">
        <f t="shared" si="45"/>
        <v>Supino</v>
      </c>
      <c r="N84" s="12" t="str">
        <f t="shared" si="45"/>
        <v>Bíceps</v>
      </c>
      <c r="O84" s="11" t="str">
        <f t="shared" si="45"/>
        <v>Rosca direta</v>
      </c>
      <c r="P84" s="12" t="str">
        <f t="shared" si="45"/>
        <v>Tríceps</v>
      </c>
      <c r="Q84" s="11" t="str">
        <f t="shared" si="45"/>
        <v>Rosca testa</v>
      </c>
      <c r="R84" s="11" t="str">
        <f t="shared" si="45"/>
        <v>AnteBraço</v>
      </c>
      <c r="S84" s="11" t="str">
        <f t="shared" si="45"/>
        <v>Rosca punho</v>
      </c>
      <c r="T84" s="11" t="str">
        <f t="shared" si="45"/>
        <v xml:space="preserve">Glúteo </v>
      </c>
      <c r="U84" s="11" t="str">
        <f t="shared" si="45"/>
        <v>Glúteo em pé</v>
      </c>
      <c r="V84" s="12" t="str">
        <f t="shared" si="45"/>
        <v xml:space="preserve">Abdutor </v>
      </c>
      <c r="W84" s="11" t="str">
        <f t="shared" si="45"/>
        <v>Abdutor maq.</v>
      </c>
      <c r="X84" s="12" t="str">
        <f t="shared" si="45"/>
        <v xml:space="preserve">Adutor </v>
      </c>
      <c r="Y84" s="11" t="str">
        <f t="shared" si="45"/>
        <v>Adutor maq</v>
      </c>
      <c r="Z84" s="12" t="str">
        <f t="shared" si="45"/>
        <v>Coxa (Ant)</v>
      </c>
      <c r="AA84" s="11" t="str">
        <f t="shared" si="45"/>
        <v>Agachamento</v>
      </c>
      <c r="AB84" s="12" t="str">
        <f t="shared" si="45"/>
        <v>Coxa (Pos)</v>
      </c>
      <c r="AC84" s="11" t="str">
        <f t="shared" si="45"/>
        <v>Stiff</v>
      </c>
      <c r="AD84" s="12" t="str">
        <f t="shared" si="45"/>
        <v>Perna</v>
      </c>
      <c r="AE84" s="11" t="str">
        <f t="shared" si="45"/>
        <v>Gêmeos em pé</v>
      </c>
      <c r="AF84" s="12" t="str">
        <f t="shared" si="45"/>
        <v>Abdominal</v>
      </c>
      <c r="AG84" s="11" t="str">
        <f t="shared" si="45"/>
        <v>Elevação de pernas</v>
      </c>
    </row>
    <row r="85" spans="1:33" x14ac:dyDescent="0.25">
      <c r="A85" s="344"/>
      <c r="B85" s="11" t="str">
        <f t="shared" ref="B85:B100" si="46">B84</f>
        <v>Coxa (Pos)</v>
      </c>
      <c r="C85" s="11" t="str">
        <f t="shared" ref="C85:C100" si="47">IF(AND(B85=D85),E85,IF(AND(B85=F85),G85,IF(AND(B85=H85),I85,IF(AND(B85=J85),K85,IF(AND(B85=L85),M85,IF(AND(B85=N85),O85,IF(AND(B85=P85),Q85,IF(AND(B85=R85),S85,IF(AND(B85=T85),U85,IF(AND(B85=V85),W85,IF(AND(B85=X85),Y85,IF(AND(B85=Z85),AA85,IF(AND(B85=AB85),AC85,IF(AND(B85=AD85),AE85,IF(AND(B85=AF85),AG85," ")))))))))))))))</f>
        <v>Flexão de perna</v>
      </c>
      <c r="D85" s="11" t="str">
        <f t="shared" ref="D85:S100" si="48">D65</f>
        <v xml:space="preserve">Trapézio </v>
      </c>
      <c r="E85" s="11" t="str">
        <f t="shared" si="48"/>
        <v>Remada alta</v>
      </c>
      <c r="F85" s="11" t="str">
        <f t="shared" si="48"/>
        <v>Ombro (Cla/Acr)</v>
      </c>
      <c r="G85" s="11" t="str">
        <f t="shared" si="48"/>
        <v>Levantamento lateral</v>
      </c>
      <c r="H85" s="12" t="str">
        <f t="shared" si="48"/>
        <v>Ombro (Esp)</v>
      </c>
      <c r="I85" s="11" t="str">
        <f t="shared" si="48"/>
        <v>Crucifixo inv.</v>
      </c>
      <c r="J85" s="12" t="str">
        <f t="shared" si="48"/>
        <v>Costa</v>
      </c>
      <c r="K85" s="11" t="str">
        <f t="shared" si="48"/>
        <v>Remada sentada</v>
      </c>
      <c r="L85" s="12" t="str">
        <f t="shared" si="48"/>
        <v>Peito</v>
      </c>
      <c r="M85" s="11" t="str">
        <f t="shared" si="48"/>
        <v>Supino inclinado</v>
      </c>
      <c r="N85" s="12" t="str">
        <f t="shared" si="48"/>
        <v>Bíceps</v>
      </c>
      <c r="O85" s="11" t="str">
        <f t="shared" si="48"/>
        <v>Rosca alternada</v>
      </c>
      <c r="P85" s="12" t="str">
        <f t="shared" si="48"/>
        <v>Tríceps</v>
      </c>
      <c r="Q85" s="11" t="str">
        <f t="shared" si="48"/>
        <v>Rosca francesa</v>
      </c>
      <c r="R85" s="11" t="str">
        <f t="shared" si="48"/>
        <v>AnteBraço</v>
      </c>
      <c r="S85" s="11" t="str">
        <f t="shared" si="48"/>
        <v>Rosca punho inv.</v>
      </c>
      <c r="T85" s="11" t="str">
        <f t="shared" ref="T85:AG100" si="49">T65</f>
        <v xml:space="preserve">Glúteo </v>
      </c>
      <c r="U85" s="11" t="str">
        <f t="shared" si="49"/>
        <v>Glúteo 4 apoios</v>
      </c>
      <c r="V85" s="12" t="str">
        <f t="shared" si="49"/>
        <v xml:space="preserve">Abdutor </v>
      </c>
      <c r="W85" s="11" t="str">
        <f t="shared" si="49"/>
        <v>Abdutor apo.</v>
      </c>
      <c r="X85" s="12" t="str">
        <f t="shared" si="49"/>
        <v xml:space="preserve">Adutor </v>
      </c>
      <c r="Y85" s="11" t="str">
        <f t="shared" si="49"/>
        <v>Adutor apo.</v>
      </c>
      <c r="Z85" s="12" t="str">
        <f t="shared" si="49"/>
        <v>Coxa (Ant)</v>
      </c>
      <c r="AA85" s="11" t="str">
        <f t="shared" si="49"/>
        <v>Agachamento hack</v>
      </c>
      <c r="AB85" s="12" t="str">
        <f t="shared" si="49"/>
        <v>Coxa (Pos)</v>
      </c>
      <c r="AC85" s="11" t="str">
        <f t="shared" si="49"/>
        <v>Flexão de perna</v>
      </c>
      <c r="AD85" s="12" t="str">
        <f t="shared" si="49"/>
        <v>Perna</v>
      </c>
      <c r="AE85" s="11" t="str">
        <f t="shared" si="49"/>
        <v>Gêmeos sentado</v>
      </c>
      <c r="AF85" s="12" t="str">
        <f t="shared" si="49"/>
        <v>Abdominal</v>
      </c>
      <c r="AG85" s="11" t="str">
        <f t="shared" si="49"/>
        <v>Supra-abdominal</v>
      </c>
    </row>
    <row r="86" spans="1:33" x14ac:dyDescent="0.25">
      <c r="A86" s="344"/>
      <c r="B86" s="11" t="str">
        <f t="shared" si="46"/>
        <v>Coxa (Pos)</v>
      </c>
      <c r="C86" s="11" t="str">
        <f t="shared" si="47"/>
        <v>Flexora em pé</v>
      </c>
      <c r="D86" s="11" t="str">
        <f t="shared" si="48"/>
        <v xml:space="preserve">Trapézio </v>
      </c>
      <c r="E86" s="11">
        <f t="shared" si="48"/>
        <v>0</v>
      </c>
      <c r="F86" s="11" t="str">
        <f t="shared" si="48"/>
        <v>Ombro (Cla/Acr)</v>
      </c>
      <c r="G86" s="11" t="str">
        <f t="shared" si="48"/>
        <v>Elevação frontal</v>
      </c>
      <c r="H86" s="12" t="str">
        <f t="shared" si="48"/>
        <v>Ombro (Esp)</v>
      </c>
      <c r="I86" s="11">
        <f t="shared" si="48"/>
        <v>0</v>
      </c>
      <c r="J86" s="12" t="str">
        <f t="shared" si="48"/>
        <v>Costa</v>
      </c>
      <c r="K86" s="11" t="str">
        <f t="shared" si="48"/>
        <v>Remada unilteral</v>
      </c>
      <c r="L86" s="12" t="str">
        <f t="shared" si="48"/>
        <v>Peito</v>
      </c>
      <c r="M86" s="11" t="str">
        <f t="shared" si="48"/>
        <v>Supino declinado</v>
      </c>
      <c r="N86" s="12" t="str">
        <f t="shared" si="48"/>
        <v>Bíceps</v>
      </c>
      <c r="O86" s="11" t="str">
        <f t="shared" si="48"/>
        <v>Rosca concentrada</v>
      </c>
      <c r="P86" s="12" t="str">
        <f t="shared" si="48"/>
        <v>Tríceps</v>
      </c>
      <c r="Q86" s="11" t="str">
        <f t="shared" si="48"/>
        <v>Extensão de cotovelo (cabo)</v>
      </c>
      <c r="R86" s="11" t="str">
        <f t="shared" si="48"/>
        <v>AnteBraço</v>
      </c>
      <c r="S86" s="11" t="str">
        <f t="shared" si="48"/>
        <v>Rosca direta peg. pro.</v>
      </c>
      <c r="T86" s="11" t="str">
        <f t="shared" si="49"/>
        <v xml:space="preserve">Glúteo </v>
      </c>
      <c r="U86" s="11">
        <f t="shared" si="49"/>
        <v>0</v>
      </c>
      <c r="V86" s="12" t="str">
        <f t="shared" si="49"/>
        <v xml:space="preserve">Abdutor </v>
      </c>
      <c r="W86" s="11" t="str">
        <f t="shared" si="49"/>
        <v>Abdutor cabo</v>
      </c>
      <c r="X86" s="12" t="str">
        <f t="shared" si="49"/>
        <v xml:space="preserve">Adutor </v>
      </c>
      <c r="Y86" s="11" t="str">
        <f t="shared" si="49"/>
        <v>Adutor cabo</v>
      </c>
      <c r="Z86" s="12" t="str">
        <f t="shared" si="49"/>
        <v>Coxa (Ant)</v>
      </c>
      <c r="AA86" s="11" t="str">
        <f t="shared" si="49"/>
        <v>Extensão de perna</v>
      </c>
      <c r="AB86" s="12" t="str">
        <f t="shared" si="49"/>
        <v>Coxa (Pos)</v>
      </c>
      <c r="AC86" s="11" t="str">
        <f t="shared" si="49"/>
        <v>Flexora em pé</v>
      </c>
      <c r="AD86" s="12" t="str">
        <f t="shared" si="49"/>
        <v>Perna</v>
      </c>
      <c r="AE86" s="11" t="str">
        <f t="shared" si="49"/>
        <v>Burrinho maq.</v>
      </c>
      <c r="AF86" s="12" t="str">
        <f t="shared" si="49"/>
        <v>Abdominal</v>
      </c>
      <c r="AG86" s="11" t="str">
        <f t="shared" si="49"/>
        <v>Flexão lateral</v>
      </c>
    </row>
    <row r="87" spans="1:33" x14ac:dyDescent="0.25">
      <c r="A87" s="344"/>
      <c r="B87" s="11" t="str">
        <f t="shared" si="46"/>
        <v>Coxa (Pos)</v>
      </c>
      <c r="C87" s="11" t="str">
        <f t="shared" si="47"/>
        <v>Flexora sentado</v>
      </c>
      <c r="D87" s="11" t="str">
        <f t="shared" si="48"/>
        <v xml:space="preserve">Trapézio </v>
      </c>
      <c r="E87" s="11">
        <f t="shared" si="48"/>
        <v>0</v>
      </c>
      <c r="F87" s="11" t="str">
        <f t="shared" si="48"/>
        <v>Ombro (Cla/Acr)</v>
      </c>
      <c r="G87" s="11">
        <f t="shared" si="48"/>
        <v>0</v>
      </c>
      <c r="H87" s="12" t="str">
        <f t="shared" si="48"/>
        <v>Ombro (Esp)</v>
      </c>
      <c r="I87" s="11">
        <f t="shared" si="48"/>
        <v>0</v>
      </c>
      <c r="J87" s="12" t="str">
        <f t="shared" si="48"/>
        <v>Costa</v>
      </c>
      <c r="K87" s="11" t="str">
        <f t="shared" si="48"/>
        <v>Remada curvada</v>
      </c>
      <c r="L87" s="12" t="str">
        <f t="shared" si="48"/>
        <v>Peito</v>
      </c>
      <c r="M87" s="11" t="str">
        <f t="shared" si="48"/>
        <v>Crucifixo</v>
      </c>
      <c r="N87" s="12" t="str">
        <f t="shared" si="48"/>
        <v>Bíceps</v>
      </c>
      <c r="O87" s="11" t="str">
        <f t="shared" si="48"/>
        <v>Rosca scott</v>
      </c>
      <c r="P87" s="12" t="str">
        <f t="shared" si="48"/>
        <v>Tríceps</v>
      </c>
      <c r="Q87" s="11">
        <f t="shared" si="48"/>
        <v>0</v>
      </c>
      <c r="R87" s="11" t="str">
        <f t="shared" si="48"/>
        <v>AnteBraço</v>
      </c>
      <c r="S87" s="11" t="str">
        <f t="shared" si="48"/>
        <v>Extensão de cotovelo</v>
      </c>
      <c r="T87" s="11" t="str">
        <f t="shared" si="49"/>
        <v xml:space="preserve">Glúteo </v>
      </c>
      <c r="U87" s="11">
        <f t="shared" si="49"/>
        <v>0</v>
      </c>
      <c r="V87" s="12" t="str">
        <f t="shared" si="49"/>
        <v xml:space="preserve">Abdutor </v>
      </c>
      <c r="W87" s="11">
        <f t="shared" si="49"/>
        <v>0</v>
      </c>
      <c r="X87" s="12" t="str">
        <f t="shared" si="49"/>
        <v xml:space="preserve">Adutor </v>
      </c>
      <c r="Y87" s="11">
        <f t="shared" si="49"/>
        <v>0</v>
      </c>
      <c r="Z87" s="12" t="str">
        <f t="shared" si="49"/>
        <v>Coxa (Ant)</v>
      </c>
      <c r="AA87" s="11" t="str">
        <f t="shared" si="49"/>
        <v>Leg press</v>
      </c>
      <c r="AB87" s="12" t="str">
        <f t="shared" si="49"/>
        <v>Coxa (Pos)</v>
      </c>
      <c r="AC87" s="11" t="str">
        <f t="shared" si="49"/>
        <v>Flexora sentado</v>
      </c>
      <c r="AD87" s="12" t="str">
        <f t="shared" si="49"/>
        <v>Perna</v>
      </c>
      <c r="AE87" s="11" t="str">
        <f t="shared" si="49"/>
        <v>Tibial</v>
      </c>
      <c r="AF87" s="12" t="str">
        <f t="shared" si="49"/>
        <v>Abdominal</v>
      </c>
      <c r="AG87" s="11">
        <f t="shared" si="49"/>
        <v>0</v>
      </c>
    </row>
    <row r="88" spans="1:33" x14ac:dyDescent="0.25">
      <c r="A88" s="344"/>
      <c r="B88" s="11" t="str">
        <f t="shared" si="46"/>
        <v>Coxa (Pos)</v>
      </c>
      <c r="C88" s="11">
        <f t="shared" si="47"/>
        <v>0</v>
      </c>
      <c r="D88" s="11" t="str">
        <f t="shared" si="48"/>
        <v xml:space="preserve">Trapézio </v>
      </c>
      <c r="E88" s="11">
        <f t="shared" si="48"/>
        <v>0</v>
      </c>
      <c r="F88" s="11" t="str">
        <f t="shared" si="48"/>
        <v>Ombro (Cla/Acr)</v>
      </c>
      <c r="G88" s="11">
        <f t="shared" si="48"/>
        <v>0</v>
      </c>
      <c r="H88" s="12" t="str">
        <f t="shared" si="48"/>
        <v>Ombro (Esp)</v>
      </c>
      <c r="I88" s="11">
        <f t="shared" si="48"/>
        <v>0</v>
      </c>
      <c r="J88" s="12" t="str">
        <f t="shared" si="48"/>
        <v>Costa</v>
      </c>
      <c r="K88" s="11" t="str">
        <f t="shared" si="48"/>
        <v>Levantamento terra</v>
      </c>
      <c r="L88" s="12" t="str">
        <f t="shared" si="48"/>
        <v>Peito</v>
      </c>
      <c r="M88" s="11" t="str">
        <f t="shared" si="48"/>
        <v>Cross over</v>
      </c>
      <c r="N88" s="12" t="str">
        <f t="shared" si="48"/>
        <v>Bíceps</v>
      </c>
      <c r="O88" s="11">
        <f t="shared" si="48"/>
        <v>0</v>
      </c>
      <c r="P88" s="12" t="str">
        <f t="shared" si="48"/>
        <v>Tríceps</v>
      </c>
      <c r="Q88" s="11">
        <f t="shared" si="48"/>
        <v>0</v>
      </c>
      <c r="R88" s="11" t="str">
        <f t="shared" si="48"/>
        <v>AnteBraço</v>
      </c>
      <c r="S88" s="11" t="str">
        <f t="shared" si="48"/>
        <v>Extensão cot. uni.</v>
      </c>
      <c r="T88" s="11" t="str">
        <f t="shared" si="49"/>
        <v xml:space="preserve">Glúteo </v>
      </c>
      <c r="U88" s="11">
        <f t="shared" si="49"/>
        <v>0</v>
      </c>
      <c r="V88" s="12" t="str">
        <f t="shared" si="49"/>
        <v xml:space="preserve">Abdutor </v>
      </c>
      <c r="W88" s="11">
        <f t="shared" si="49"/>
        <v>0</v>
      </c>
      <c r="X88" s="12" t="str">
        <f t="shared" si="49"/>
        <v xml:space="preserve">Adutor </v>
      </c>
      <c r="Y88" s="11">
        <f t="shared" si="49"/>
        <v>0</v>
      </c>
      <c r="Z88" s="12" t="str">
        <f t="shared" si="49"/>
        <v>Coxa (Ant)</v>
      </c>
      <c r="AA88" s="11" t="str">
        <f t="shared" si="49"/>
        <v>Avanço</v>
      </c>
      <c r="AB88" s="12" t="str">
        <f t="shared" si="49"/>
        <v>Coxa (Pos)</v>
      </c>
      <c r="AC88" s="11">
        <f t="shared" si="49"/>
        <v>0</v>
      </c>
      <c r="AD88" s="12" t="str">
        <f t="shared" si="49"/>
        <v>Perna</v>
      </c>
      <c r="AE88" s="11">
        <f t="shared" si="49"/>
        <v>0</v>
      </c>
      <c r="AF88" s="12" t="str">
        <f t="shared" si="49"/>
        <v>Abdominal</v>
      </c>
      <c r="AG88" s="11">
        <f t="shared" si="49"/>
        <v>0</v>
      </c>
    </row>
    <row r="89" spans="1:33" x14ac:dyDescent="0.25">
      <c r="A89" s="344"/>
      <c r="B89" s="11" t="str">
        <f t="shared" si="46"/>
        <v>Coxa (Pos)</v>
      </c>
      <c r="C89" s="11">
        <f t="shared" si="47"/>
        <v>0</v>
      </c>
      <c r="D89" s="11" t="str">
        <f t="shared" si="48"/>
        <v xml:space="preserve">Trapézio </v>
      </c>
      <c r="E89" s="11">
        <f t="shared" si="48"/>
        <v>0</v>
      </c>
      <c r="F89" s="11" t="str">
        <f t="shared" si="48"/>
        <v>Ombro (Cla/Acr)</v>
      </c>
      <c r="G89" s="11">
        <f t="shared" si="48"/>
        <v>0</v>
      </c>
      <c r="H89" s="12" t="str">
        <f t="shared" si="48"/>
        <v>Ombro (Esp)</v>
      </c>
      <c r="I89" s="11">
        <f t="shared" si="48"/>
        <v>0</v>
      </c>
      <c r="J89" s="12" t="str">
        <f t="shared" si="48"/>
        <v>Costa</v>
      </c>
      <c r="K89" s="11" t="str">
        <f t="shared" si="48"/>
        <v>Hiperextensão</v>
      </c>
      <c r="L89" s="12" t="str">
        <f t="shared" si="48"/>
        <v>Peito</v>
      </c>
      <c r="M89" s="11" t="str">
        <f t="shared" si="48"/>
        <v>Voador</v>
      </c>
      <c r="N89" s="12" t="str">
        <f t="shared" si="48"/>
        <v>Bíceps</v>
      </c>
      <c r="O89" s="11">
        <f t="shared" si="48"/>
        <v>0</v>
      </c>
      <c r="P89" s="12" t="str">
        <f t="shared" si="48"/>
        <v>Tríceps</v>
      </c>
      <c r="Q89" s="11">
        <f t="shared" si="48"/>
        <v>0</v>
      </c>
      <c r="R89" s="11" t="str">
        <f t="shared" si="48"/>
        <v>AnteBraço</v>
      </c>
      <c r="S89" s="11" t="str">
        <f t="shared" si="48"/>
        <v>Tríceps uni. Curvado</v>
      </c>
      <c r="T89" s="11" t="str">
        <f t="shared" si="49"/>
        <v xml:space="preserve">Glúteo </v>
      </c>
      <c r="U89" s="11">
        <f t="shared" si="49"/>
        <v>0</v>
      </c>
      <c r="V89" s="12" t="str">
        <f t="shared" si="49"/>
        <v xml:space="preserve">Abdutor </v>
      </c>
      <c r="W89" s="11">
        <f t="shared" si="49"/>
        <v>0</v>
      </c>
      <c r="X89" s="12" t="str">
        <f t="shared" si="49"/>
        <v xml:space="preserve">Adutor </v>
      </c>
      <c r="Y89" s="11">
        <f t="shared" si="49"/>
        <v>0</v>
      </c>
      <c r="Z89" s="12" t="str">
        <f t="shared" si="49"/>
        <v>Coxa (Ant)</v>
      </c>
      <c r="AA89" s="11">
        <f t="shared" si="49"/>
        <v>0</v>
      </c>
      <c r="AB89" s="12" t="str">
        <f t="shared" si="49"/>
        <v>Coxa (Pos)</v>
      </c>
      <c r="AC89" s="11">
        <f t="shared" si="49"/>
        <v>0</v>
      </c>
      <c r="AD89" s="12" t="str">
        <f t="shared" si="49"/>
        <v>Perna</v>
      </c>
      <c r="AE89" s="11">
        <f t="shared" si="49"/>
        <v>0</v>
      </c>
      <c r="AF89" s="12" t="str">
        <f t="shared" si="49"/>
        <v>Abdominal</v>
      </c>
      <c r="AG89" s="11">
        <f t="shared" si="49"/>
        <v>0</v>
      </c>
    </row>
    <row r="90" spans="1:33" x14ac:dyDescent="0.25">
      <c r="A90" s="344"/>
      <c r="B90" s="11" t="str">
        <f t="shared" si="46"/>
        <v>Coxa (Pos)</v>
      </c>
      <c r="C90" s="11">
        <f t="shared" si="47"/>
        <v>0</v>
      </c>
      <c r="D90" s="11" t="str">
        <f t="shared" si="48"/>
        <v xml:space="preserve">Trapézio </v>
      </c>
      <c r="E90" s="11">
        <f t="shared" si="48"/>
        <v>0</v>
      </c>
      <c r="F90" s="11" t="str">
        <f t="shared" si="48"/>
        <v>Ombro (Cla/Acr)</v>
      </c>
      <c r="G90" s="11">
        <f t="shared" si="48"/>
        <v>0</v>
      </c>
      <c r="H90" s="12" t="str">
        <f t="shared" si="48"/>
        <v>Ombro (Esp)</v>
      </c>
      <c r="I90" s="11">
        <f t="shared" si="48"/>
        <v>0</v>
      </c>
      <c r="J90" s="12" t="str">
        <f t="shared" si="48"/>
        <v>Costa</v>
      </c>
      <c r="K90" s="11">
        <f t="shared" si="48"/>
        <v>0</v>
      </c>
      <c r="L90" s="12" t="str">
        <f t="shared" si="48"/>
        <v>Peito</v>
      </c>
      <c r="M90" s="11" t="str">
        <f t="shared" si="48"/>
        <v>Paralelas</v>
      </c>
      <c r="N90" s="12" t="str">
        <f t="shared" si="48"/>
        <v>Bíceps</v>
      </c>
      <c r="O90" s="11">
        <f t="shared" si="48"/>
        <v>0</v>
      </c>
      <c r="P90" s="12" t="str">
        <f t="shared" si="48"/>
        <v>Tríceps</v>
      </c>
      <c r="Q90" s="11">
        <f t="shared" si="48"/>
        <v>0</v>
      </c>
      <c r="R90" s="11" t="str">
        <f t="shared" si="48"/>
        <v>AnteBraço</v>
      </c>
      <c r="S90" s="11">
        <f t="shared" si="48"/>
        <v>0</v>
      </c>
      <c r="T90" s="11" t="str">
        <f t="shared" si="49"/>
        <v xml:space="preserve">Glúteo </v>
      </c>
      <c r="U90" s="11">
        <f t="shared" si="49"/>
        <v>0</v>
      </c>
      <c r="V90" s="12" t="str">
        <f t="shared" si="49"/>
        <v xml:space="preserve">Abdutor </v>
      </c>
      <c r="W90" s="11">
        <f t="shared" si="49"/>
        <v>0</v>
      </c>
      <c r="X90" s="12" t="str">
        <f t="shared" si="49"/>
        <v xml:space="preserve">Adutor </v>
      </c>
      <c r="Y90" s="11">
        <f t="shared" si="49"/>
        <v>0</v>
      </c>
      <c r="Z90" s="12" t="str">
        <f t="shared" si="49"/>
        <v>Coxa (Ant)</v>
      </c>
      <c r="AA90" s="11">
        <f t="shared" si="49"/>
        <v>0</v>
      </c>
      <c r="AB90" s="12" t="str">
        <f t="shared" si="49"/>
        <v>Coxa (Pos)</v>
      </c>
      <c r="AC90" s="11">
        <f t="shared" si="49"/>
        <v>0</v>
      </c>
      <c r="AD90" s="12" t="str">
        <f t="shared" si="49"/>
        <v>Perna</v>
      </c>
      <c r="AE90" s="11">
        <f t="shared" si="49"/>
        <v>0</v>
      </c>
      <c r="AF90" s="12" t="str">
        <f t="shared" si="49"/>
        <v>Abdominal</v>
      </c>
      <c r="AG90" s="11">
        <f t="shared" si="49"/>
        <v>0</v>
      </c>
    </row>
    <row r="91" spans="1:33" x14ac:dyDescent="0.25">
      <c r="A91" s="344"/>
      <c r="B91" s="11" t="str">
        <f t="shared" si="46"/>
        <v>Coxa (Pos)</v>
      </c>
      <c r="C91" s="11">
        <f t="shared" si="47"/>
        <v>0</v>
      </c>
      <c r="D91" s="11" t="str">
        <f t="shared" si="48"/>
        <v xml:space="preserve">Trapézio </v>
      </c>
      <c r="E91" s="11">
        <f t="shared" si="48"/>
        <v>0</v>
      </c>
      <c r="F91" s="11" t="str">
        <f t="shared" si="48"/>
        <v>Ombro (Cla/Acr)</v>
      </c>
      <c r="G91" s="11">
        <f t="shared" si="48"/>
        <v>0</v>
      </c>
      <c r="H91" s="12" t="str">
        <f t="shared" si="48"/>
        <v>Ombro (Esp)</v>
      </c>
      <c r="I91" s="11">
        <f t="shared" si="48"/>
        <v>0</v>
      </c>
      <c r="J91" s="12" t="str">
        <f t="shared" si="48"/>
        <v>Costa</v>
      </c>
      <c r="K91" s="11">
        <f t="shared" si="48"/>
        <v>0</v>
      </c>
      <c r="L91" s="12" t="str">
        <f t="shared" si="48"/>
        <v>Peito</v>
      </c>
      <c r="M91" s="11">
        <f t="shared" si="48"/>
        <v>0</v>
      </c>
      <c r="N91" s="12" t="str">
        <f t="shared" si="48"/>
        <v>Bíceps</v>
      </c>
      <c r="O91" s="11">
        <f t="shared" si="48"/>
        <v>0</v>
      </c>
      <c r="P91" s="12" t="str">
        <f t="shared" si="48"/>
        <v>Tríceps</v>
      </c>
      <c r="Q91" s="11">
        <f t="shared" si="48"/>
        <v>0</v>
      </c>
      <c r="R91" s="11" t="str">
        <f t="shared" si="48"/>
        <v>AnteBraço</v>
      </c>
      <c r="S91" s="11">
        <f t="shared" si="48"/>
        <v>0</v>
      </c>
      <c r="T91" s="11" t="str">
        <f t="shared" si="49"/>
        <v xml:space="preserve">Glúteo </v>
      </c>
      <c r="U91" s="11">
        <f t="shared" si="49"/>
        <v>0</v>
      </c>
      <c r="V91" s="12" t="str">
        <f t="shared" si="49"/>
        <v xml:space="preserve">Abdutor </v>
      </c>
      <c r="W91" s="11">
        <f t="shared" si="49"/>
        <v>0</v>
      </c>
      <c r="X91" s="12" t="str">
        <f t="shared" si="49"/>
        <v xml:space="preserve">Adutor </v>
      </c>
      <c r="Y91" s="11">
        <f t="shared" si="49"/>
        <v>0</v>
      </c>
      <c r="Z91" s="12" t="str">
        <f t="shared" si="49"/>
        <v>Coxa (Ant)</v>
      </c>
      <c r="AA91" s="11">
        <f t="shared" si="49"/>
        <v>0</v>
      </c>
      <c r="AB91" s="12" t="str">
        <f t="shared" si="49"/>
        <v>Coxa (Pos)</v>
      </c>
      <c r="AC91" s="11">
        <f t="shared" si="49"/>
        <v>0</v>
      </c>
      <c r="AD91" s="12" t="str">
        <f t="shared" si="49"/>
        <v>Perna</v>
      </c>
      <c r="AE91" s="11">
        <f t="shared" si="49"/>
        <v>0</v>
      </c>
      <c r="AF91" s="12" t="str">
        <f t="shared" si="49"/>
        <v>Abdominal</v>
      </c>
      <c r="AG91" s="11">
        <f t="shared" si="49"/>
        <v>0</v>
      </c>
    </row>
    <row r="92" spans="1:33" x14ac:dyDescent="0.25">
      <c r="A92" s="344"/>
      <c r="B92" s="11" t="str">
        <f t="shared" si="46"/>
        <v>Coxa (Pos)</v>
      </c>
      <c r="C92" s="11">
        <f t="shared" si="47"/>
        <v>0</v>
      </c>
      <c r="D92" s="11" t="str">
        <f t="shared" si="48"/>
        <v xml:space="preserve">Trapézio </v>
      </c>
      <c r="E92" s="11">
        <f t="shared" si="48"/>
        <v>0</v>
      </c>
      <c r="F92" s="11" t="str">
        <f t="shared" si="48"/>
        <v>Ombro (Cla/Acr)</v>
      </c>
      <c r="G92" s="11">
        <f t="shared" si="48"/>
        <v>0</v>
      </c>
      <c r="H92" s="12" t="str">
        <f t="shared" si="48"/>
        <v>Ombro (Esp)</v>
      </c>
      <c r="I92" s="11">
        <f t="shared" si="48"/>
        <v>0</v>
      </c>
      <c r="J92" s="12" t="str">
        <f t="shared" si="48"/>
        <v>Costa</v>
      </c>
      <c r="K92" s="11">
        <f t="shared" si="48"/>
        <v>0</v>
      </c>
      <c r="L92" s="12" t="str">
        <f t="shared" si="48"/>
        <v>Peito</v>
      </c>
      <c r="M92" s="11">
        <f t="shared" si="48"/>
        <v>0</v>
      </c>
      <c r="N92" s="12" t="str">
        <f t="shared" si="48"/>
        <v>Bíceps</v>
      </c>
      <c r="O92" s="11">
        <f t="shared" si="48"/>
        <v>0</v>
      </c>
      <c r="P92" s="12" t="str">
        <f t="shared" si="48"/>
        <v>Tríceps</v>
      </c>
      <c r="Q92" s="11">
        <f t="shared" si="48"/>
        <v>0</v>
      </c>
      <c r="R92" s="11" t="str">
        <f t="shared" si="48"/>
        <v>AnteBraço</v>
      </c>
      <c r="S92" s="11">
        <f t="shared" si="48"/>
        <v>0</v>
      </c>
      <c r="T92" s="11" t="str">
        <f t="shared" si="49"/>
        <v xml:space="preserve">Glúteo </v>
      </c>
      <c r="U92" s="11">
        <f t="shared" si="49"/>
        <v>0</v>
      </c>
      <c r="V92" s="12" t="str">
        <f t="shared" si="49"/>
        <v xml:space="preserve">Abdutor </v>
      </c>
      <c r="W92" s="11">
        <f t="shared" si="49"/>
        <v>0</v>
      </c>
      <c r="X92" s="12" t="str">
        <f t="shared" si="49"/>
        <v xml:space="preserve">Adutor </v>
      </c>
      <c r="Y92" s="11">
        <f t="shared" si="49"/>
        <v>0</v>
      </c>
      <c r="Z92" s="12" t="str">
        <f t="shared" si="49"/>
        <v>Coxa (Ant)</v>
      </c>
      <c r="AA92" s="11">
        <f t="shared" si="49"/>
        <v>0</v>
      </c>
      <c r="AB92" s="12" t="str">
        <f t="shared" si="49"/>
        <v>Coxa (Pos)</v>
      </c>
      <c r="AC92" s="11">
        <f t="shared" si="49"/>
        <v>0</v>
      </c>
      <c r="AD92" s="12" t="str">
        <f t="shared" si="49"/>
        <v>Perna</v>
      </c>
      <c r="AE92" s="11">
        <f t="shared" si="49"/>
        <v>0</v>
      </c>
      <c r="AF92" s="12" t="str">
        <f t="shared" si="49"/>
        <v>Abdominal</v>
      </c>
      <c r="AG92" s="11">
        <f t="shared" si="49"/>
        <v>0</v>
      </c>
    </row>
    <row r="93" spans="1:33" x14ac:dyDescent="0.25">
      <c r="A93" s="344"/>
      <c r="B93" s="11" t="str">
        <f t="shared" si="46"/>
        <v>Coxa (Pos)</v>
      </c>
      <c r="C93" s="11">
        <f t="shared" si="47"/>
        <v>0</v>
      </c>
      <c r="D93" s="11" t="str">
        <f t="shared" si="48"/>
        <v xml:space="preserve">Trapézio </v>
      </c>
      <c r="E93" s="11">
        <f t="shared" si="48"/>
        <v>0</v>
      </c>
      <c r="F93" s="11" t="str">
        <f t="shared" si="48"/>
        <v>Ombro (Cla/Acr)</v>
      </c>
      <c r="G93" s="11">
        <f t="shared" si="48"/>
        <v>0</v>
      </c>
      <c r="H93" s="12" t="str">
        <f t="shared" si="48"/>
        <v>Ombro (Esp)</v>
      </c>
      <c r="I93" s="11">
        <f t="shared" si="48"/>
        <v>0</v>
      </c>
      <c r="J93" s="12" t="str">
        <f t="shared" si="48"/>
        <v>Costa</v>
      </c>
      <c r="K93" s="11">
        <f t="shared" si="48"/>
        <v>0</v>
      </c>
      <c r="L93" s="12" t="str">
        <f t="shared" si="48"/>
        <v>Peito</v>
      </c>
      <c r="M93" s="11">
        <f t="shared" si="48"/>
        <v>0</v>
      </c>
      <c r="N93" s="12" t="str">
        <f t="shared" si="48"/>
        <v>Bíceps</v>
      </c>
      <c r="O93" s="11">
        <f t="shared" si="48"/>
        <v>0</v>
      </c>
      <c r="P93" s="12" t="str">
        <f t="shared" si="48"/>
        <v>Tríceps</v>
      </c>
      <c r="Q93" s="11">
        <f t="shared" si="48"/>
        <v>0</v>
      </c>
      <c r="R93" s="11" t="str">
        <f t="shared" si="48"/>
        <v>AnteBraço</v>
      </c>
      <c r="S93" s="11">
        <f t="shared" si="48"/>
        <v>0</v>
      </c>
      <c r="T93" s="11" t="str">
        <f t="shared" si="49"/>
        <v xml:space="preserve">Glúteo </v>
      </c>
      <c r="U93" s="11">
        <f t="shared" si="49"/>
        <v>0</v>
      </c>
      <c r="V93" s="12" t="str">
        <f t="shared" si="49"/>
        <v xml:space="preserve">Abdutor </v>
      </c>
      <c r="W93" s="11">
        <f t="shared" si="49"/>
        <v>0</v>
      </c>
      <c r="X93" s="12" t="str">
        <f t="shared" si="49"/>
        <v xml:space="preserve">Adutor </v>
      </c>
      <c r="Y93" s="11">
        <f t="shared" si="49"/>
        <v>0</v>
      </c>
      <c r="Z93" s="12" t="str">
        <f t="shared" si="49"/>
        <v>Coxa (Ant)</v>
      </c>
      <c r="AA93" s="11">
        <f t="shared" si="49"/>
        <v>0</v>
      </c>
      <c r="AB93" s="12" t="str">
        <f t="shared" si="49"/>
        <v>Coxa (Pos)</v>
      </c>
      <c r="AC93" s="11">
        <f t="shared" si="49"/>
        <v>0</v>
      </c>
      <c r="AD93" s="12" t="str">
        <f t="shared" si="49"/>
        <v>Perna</v>
      </c>
      <c r="AE93" s="11">
        <f t="shared" si="49"/>
        <v>0</v>
      </c>
      <c r="AF93" s="12" t="str">
        <f t="shared" si="49"/>
        <v>Abdominal</v>
      </c>
      <c r="AG93" s="11">
        <f t="shared" si="49"/>
        <v>0</v>
      </c>
    </row>
    <row r="94" spans="1:33" x14ac:dyDescent="0.25">
      <c r="A94" s="344"/>
      <c r="B94" s="11" t="str">
        <f t="shared" si="46"/>
        <v>Coxa (Pos)</v>
      </c>
      <c r="C94" s="11">
        <f t="shared" si="47"/>
        <v>0</v>
      </c>
      <c r="D94" s="11" t="str">
        <f t="shared" si="48"/>
        <v xml:space="preserve">Trapézio </v>
      </c>
      <c r="E94" s="11">
        <f t="shared" si="48"/>
        <v>0</v>
      </c>
      <c r="F94" s="11" t="str">
        <f t="shared" si="48"/>
        <v>Ombro (Cla/Acr)</v>
      </c>
      <c r="G94" s="11">
        <f t="shared" si="48"/>
        <v>0</v>
      </c>
      <c r="H94" s="12" t="str">
        <f t="shared" si="48"/>
        <v>Ombro (Esp)</v>
      </c>
      <c r="I94" s="11">
        <f t="shared" si="48"/>
        <v>0</v>
      </c>
      <c r="J94" s="12" t="str">
        <f t="shared" si="48"/>
        <v>Costa</v>
      </c>
      <c r="K94" s="11">
        <f t="shared" si="48"/>
        <v>0</v>
      </c>
      <c r="L94" s="12" t="str">
        <f t="shared" si="48"/>
        <v>Peito</v>
      </c>
      <c r="M94" s="11">
        <f t="shared" si="48"/>
        <v>0</v>
      </c>
      <c r="N94" s="12" t="str">
        <f t="shared" si="48"/>
        <v>Bíceps</v>
      </c>
      <c r="O94" s="11">
        <f t="shared" si="48"/>
        <v>0</v>
      </c>
      <c r="P94" s="12" t="str">
        <f t="shared" si="48"/>
        <v>Tríceps</v>
      </c>
      <c r="Q94" s="11">
        <f t="shared" si="48"/>
        <v>0</v>
      </c>
      <c r="R94" s="11" t="str">
        <f t="shared" si="48"/>
        <v>AnteBraço</v>
      </c>
      <c r="S94" s="11">
        <f t="shared" si="48"/>
        <v>0</v>
      </c>
      <c r="T94" s="11" t="str">
        <f t="shared" si="49"/>
        <v xml:space="preserve">Glúteo </v>
      </c>
      <c r="U94" s="11">
        <f t="shared" si="49"/>
        <v>0</v>
      </c>
      <c r="V94" s="12" t="str">
        <f t="shared" si="49"/>
        <v xml:space="preserve">Abdutor </v>
      </c>
      <c r="W94" s="11">
        <f t="shared" si="49"/>
        <v>0</v>
      </c>
      <c r="X94" s="12" t="str">
        <f t="shared" si="49"/>
        <v xml:space="preserve">Adutor </v>
      </c>
      <c r="Y94" s="11">
        <f t="shared" si="49"/>
        <v>0</v>
      </c>
      <c r="Z94" s="12" t="str">
        <f t="shared" si="49"/>
        <v>Coxa (Ant)</v>
      </c>
      <c r="AA94" s="11">
        <f t="shared" si="49"/>
        <v>0</v>
      </c>
      <c r="AB94" s="12" t="str">
        <f t="shared" si="49"/>
        <v>Coxa (Pos)</v>
      </c>
      <c r="AC94" s="11">
        <f t="shared" si="49"/>
        <v>0</v>
      </c>
      <c r="AD94" s="12" t="str">
        <f t="shared" si="49"/>
        <v>Perna</v>
      </c>
      <c r="AE94" s="11">
        <f t="shared" si="49"/>
        <v>0</v>
      </c>
      <c r="AF94" s="12" t="str">
        <f t="shared" si="49"/>
        <v>Abdominal</v>
      </c>
      <c r="AG94" s="11">
        <f t="shared" si="49"/>
        <v>0</v>
      </c>
    </row>
    <row r="95" spans="1:33" x14ac:dyDescent="0.25">
      <c r="A95" s="344"/>
      <c r="B95" s="11" t="str">
        <f t="shared" si="46"/>
        <v>Coxa (Pos)</v>
      </c>
      <c r="C95" s="11">
        <f t="shared" si="47"/>
        <v>0</v>
      </c>
      <c r="D95" s="11" t="str">
        <f t="shared" si="48"/>
        <v xml:space="preserve">Trapézio </v>
      </c>
      <c r="E95" s="11">
        <f t="shared" si="48"/>
        <v>0</v>
      </c>
      <c r="F95" s="11" t="str">
        <f t="shared" si="48"/>
        <v>Ombro (Cla/Acr)</v>
      </c>
      <c r="G95" s="11">
        <f t="shared" si="48"/>
        <v>0</v>
      </c>
      <c r="H95" s="12" t="str">
        <f t="shared" si="48"/>
        <v>Ombro (Esp)</v>
      </c>
      <c r="I95" s="11">
        <f t="shared" si="48"/>
        <v>0</v>
      </c>
      <c r="J95" s="12" t="str">
        <f t="shared" si="48"/>
        <v>Costa</v>
      </c>
      <c r="K95" s="11">
        <f t="shared" si="48"/>
        <v>0</v>
      </c>
      <c r="L95" s="12" t="str">
        <f t="shared" si="48"/>
        <v>Peito</v>
      </c>
      <c r="M95" s="11">
        <f t="shared" si="48"/>
        <v>0</v>
      </c>
      <c r="N95" s="12" t="str">
        <f t="shared" si="48"/>
        <v>Bíceps</v>
      </c>
      <c r="O95" s="11">
        <f t="shared" si="48"/>
        <v>0</v>
      </c>
      <c r="P95" s="12" t="str">
        <f t="shared" si="48"/>
        <v>Tríceps</v>
      </c>
      <c r="Q95" s="11">
        <f t="shared" si="48"/>
        <v>0</v>
      </c>
      <c r="R95" s="11" t="str">
        <f t="shared" si="48"/>
        <v>AnteBraço</v>
      </c>
      <c r="S95" s="11">
        <f t="shared" si="48"/>
        <v>0</v>
      </c>
      <c r="T95" s="11" t="str">
        <f t="shared" si="49"/>
        <v xml:space="preserve">Glúteo </v>
      </c>
      <c r="U95" s="11">
        <f t="shared" si="49"/>
        <v>0</v>
      </c>
      <c r="V95" s="12" t="str">
        <f t="shared" si="49"/>
        <v xml:space="preserve">Abdutor </v>
      </c>
      <c r="W95" s="11">
        <f t="shared" si="49"/>
        <v>0</v>
      </c>
      <c r="X95" s="12" t="str">
        <f t="shared" si="49"/>
        <v xml:space="preserve">Adutor </v>
      </c>
      <c r="Y95" s="11">
        <f t="shared" si="49"/>
        <v>0</v>
      </c>
      <c r="Z95" s="12" t="str">
        <f t="shared" si="49"/>
        <v>Coxa (Ant)</v>
      </c>
      <c r="AA95" s="11">
        <f t="shared" si="49"/>
        <v>0</v>
      </c>
      <c r="AB95" s="12" t="str">
        <f t="shared" si="49"/>
        <v>Coxa (Pos)</v>
      </c>
      <c r="AC95" s="11">
        <f t="shared" si="49"/>
        <v>0</v>
      </c>
      <c r="AD95" s="12" t="str">
        <f t="shared" si="49"/>
        <v>Perna</v>
      </c>
      <c r="AE95" s="11">
        <f t="shared" si="49"/>
        <v>0</v>
      </c>
      <c r="AF95" s="12" t="str">
        <f t="shared" si="49"/>
        <v>Abdominal</v>
      </c>
      <c r="AG95" s="11">
        <f t="shared" si="49"/>
        <v>0</v>
      </c>
    </row>
    <row r="96" spans="1:33" x14ac:dyDescent="0.25">
      <c r="A96" s="344"/>
      <c r="B96" s="11" t="str">
        <f t="shared" si="46"/>
        <v>Coxa (Pos)</v>
      </c>
      <c r="C96" s="11">
        <f t="shared" si="47"/>
        <v>0</v>
      </c>
      <c r="D96" s="11" t="str">
        <f t="shared" si="48"/>
        <v xml:space="preserve">Trapézio </v>
      </c>
      <c r="E96" s="11">
        <f t="shared" si="48"/>
        <v>0</v>
      </c>
      <c r="F96" s="11" t="str">
        <f t="shared" si="48"/>
        <v>Ombro (Cla/Acr)</v>
      </c>
      <c r="G96" s="11">
        <f t="shared" si="48"/>
        <v>0</v>
      </c>
      <c r="H96" s="12" t="str">
        <f t="shared" si="48"/>
        <v>Ombro (Esp)</v>
      </c>
      <c r="I96" s="11">
        <f t="shared" si="48"/>
        <v>0</v>
      </c>
      <c r="J96" s="12" t="str">
        <f t="shared" si="48"/>
        <v>Costa</v>
      </c>
      <c r="K96" s="11">
        <f t="shared" si="48"/>
        <v>0</v>
      </c>
      <c r="L96" s="12" t="str">
        <f t="shared" si="48"/>
        <v>Peito</v>
      </c>
      <c r="M96" s="11">
        <f t="shared" si="48"/>
        <v>0</v>
      </c>
      <c r="N96" s="12" t="str">
        <f t="shared" si="48"/>
        <v>Bíceps</v>
      </c>
      <c r="O96" s="11">
        <f t="shared" si="48"/>
        <v>0</v>
      </c>
      <c r="P96" s="12" t="str">
        <f t="shared" si="48"/>
        <v>Tríceps</v>
      </c>
      <c r="Q96" s="11">
        <f t="shared" si="48"/>
        <v>0</v>
      </c>
      <c r="R96" s="11" t="str">
        <f t="shared" si="48"/>
        <v>AnteBraço</v>
      </c>
      <c r="S96" s="11">
        <f t="shared" si="48"/>
        <v>0</v>
      </c>
      <c r="T96" s="11" t="str">
        <f t="shared" si="49"/>
        <v xml:space="preserve">Glúteo </v>
      </c>
      <c r="U96" s="11">
        <f t="shared" si="49"/>
        <v>0</v>
      </c>
      <c r="V96" s="12" t="str">
        <f t="shared" si="49"/>
        <v xml:space="preserve">Abdutor </v>
      </c>
      <c r="W96" s="11">
        <f t="shared" si="49"/>
        <v>0</v>
      </c>
      <c r="X96" s="12" t="str">
        <f t="shared" si="49"/>
        <v xml:space="preserve">Adutor </v>
      </c>
      <c r="Y96" s="11">
        <f t="shared" si="49"/>
        <v>0</v>
      </c>
      <c r="Z96" s="12" t="str">
        <f t="shared" si="49"/>
        <v>Coxa (Ant)</v>
      </c>
      <c r="AA96" s="11">
        <f t="shared" si="49"/>
        <v>0</v>
      </c>
      <c r="AB96" s="12" t="str">
        <f t="shared" si="49"/>
        <v>Coxa (Pos)</v>
      </c>
      <c r="AC96" s="11">
        <f t="shared" si="49"/>
        <v>0</v>
      </c>
      <c r="AD96" s="12" t="str">
        <f t="shared" si="49"/>
        <v>Perna</v>
      </c>
      <c r="AE96" s="11">
        <f t="shared" si="49"/>
        <v>0</v>
      </c>
      <c r="AF96" s="12" t="str">
        <f t="shared" si="49"/>
        <v>Abdominal</v>
      </c>
      <c r="AG96" s="11">
        <f t="shared" si="49"/>
        <v>0</v>
      </c>
    </row>
    <row r="97" spans="1:33" x14ac:dyDescent="0.25">
      <c r="A97" s="344"/>
      <c r="B97" s="11" t="str">
        <f t="shared" si="46"/>
        <v>Coxa (Pos)</v>
      </c>
      <c r="C97" s="11">
        <f t="shared" si="47"/>
        <v>0</v>
      </c>
      <c r="D97" s="11" t="str">
        <f t="shared" si="48"/>
        <v xml:space="preserve">Trapézio </v>
      </c>
      <c r="E97" s="11">
        <f t="shared" si="48"/>
        <v>0</v>
      </c>
      <c r="F97" s="11" t="str">
        <f t="shared" si="48"/>
        <v>Ombro (Cla/Acr)</v>
      </c>
      <c r="G97" s="11">
        <f t="shared" si="48"/>
        <v>0</v>
      </c>
      <c r="H97" s="12" t="str">
        <f t="shared" si="48"/>
        <v>Ombro (Esp)</v>
      </c>
      <c r="I97" s="11">
        <f t="shared" si="48"/>
        <v>0</v>
      </c>
      <c r="J97" s="12" t="str">
        <f t="shared" si="48"/>
        <v>Costa</v>
      </c>
      <c r="K97" s="11">
        <f t="shared" si="48"/>
        <v>0</v>
      </c>
      <c r="L97" s="12" t="str">
        <f t="shared" si="48"/>
        <v>Peito</v>
      </c>
      <c r="M97" s="11">
        <f t="shared" si="48"/>
        <v>0</v>
      </c>
      <c r="N97" s="12" t="str">
        <f t="shared" si="48"/>
        <v>Bíceps</v>
      </c>
      <c r="O97" s="11">
        <f t="shared" si="48"/>
        <v>0</v>
      </c>
      <c r="P97" s="12" t="str">
        <f t="shared" si="48"/>
        <v>Tríceps</v>
      </c>
      <c r="Q97" s="11">
        <f t="shared" si="48"/>
        <v>0</v>
      </c>
      <c r="R97" s="11" t="str">
        <f t="shared" si="48"/>
        <v>AnteBraço</v>
      </c>
      <c r="S97" s="11">
        <f t="shared" si="48"/>
        <v>0</v>
      </c>
      <c r="T97" s="11" t="str">
        <f t="shared" si="49"/>
        <v xml:space="preserve">Glúteo </v>
      </c>
      <c r="U97" s="11">
        <f t="shared" si="49"/>
        <v>0</v>
      </c>
      <c r="V97" s="12" t="str">
        <f t="shared" si="49"/>
        <v xml:space="preserve">Abdutor </v>
      </c>
      <c r="W97" s="11">
        <f t="shared" si="49"/>
        <v>0</v>
      </c>
      <c r="X97" s="12" t="str">
        <f t="shared" si="49"/>
        <v xml:space="preserve">Adutor </v>
      </c>
      <c r="Y97" s="11">
        <f t="shared" si="49"/>
        <v>0</v>
      </c>
      <c r="Z97" s="12" t="str">
        <f t="shared" si="49"/>
        <v>Coxa (Ant)</v>
      </c>
      <c r="AA97" s="11">
        <f t="shared" si="49"/>
        <v>0</v>
      </c>
      <c r="AB97" s="12" t="str">
        <f t="shared" si="49"/>
        <v>Coxa (Pos)</v>
      </c>
      <c r="AC97" s="11">
        <f t="shared" si="49"/>
        <v>0</v>
      </c>
      <c r="AD97" s="12" t="str">
        <f t="shared" si="49"/>
        <v>Perna</v>
      </c>
      <c r="AE97" s="11">
        <f t="shared" si="49"/>
        <v>0</v>
      </c>
      <c r="AF97" s="12" t="str">
        <f t="shared" si="49"/>
        <v>Abdominal</v>
      </c>
      <c r="AG97" s="11">
        <f t="shared" si="49"/>
        <v>0</v>
      </c>
    </row>
    <row r="98" spans="1:33" x14ac:dyDescent="0.25">
      <c r="A98" s="344"/>
      <c r="B98" s="11" t="str">
        <f t="shared" si="46"/>
        <v>Coxa (Pos)</v>
      </c>
      <c r="C98" s="11">
        <f t="shared" si="47"/>
        <v>0</v>
      </c>
      <c r="D98" s="11" t="str">
        <f t="shared" si="48"/>
        <v xml:space="preserve">Trapézio </v>
      </c>
      <c r="E98" s="11">
        <f t="shared" si="48"/>
        <v>0</v>
      </c>
      <c r="F98" s="11" t="str">
        <f t="shared" si="48"/>
        <v>Ombro (Cla/Acr)</v>
      </c>
      <c r="G98" s="11">
        <f t="shared" si="48"/>
        <v>0</v>
      </c>
      <c r="H98" s="12" t="str">
        <f t="shared" si="48"/>
        <v>Ombro (Esp)</v>
      </c>
      <c r="I98" s="11">
        <f t="shared" si="48"/>
        <v>0</v>
      </c>
      <c r="J98" s="12" t="str">
        <f t="shared" si="48"/>
        <v>Costa</v>
      </c>
      <c r="K98" s="11">
        <f t="shared" si="48"/>
        <v>0</v>
      </c>
      <c r="L98" s="12" t="str">
        <f t="shared" si="48"/>
        <v>Peito</v>
      </c>
      <c r="M98" s="11">
        <f t="shared" si="48"/>
        <v>0</v>
      </c>
      <c r="N98" s="12" t="str">
        <f t="shared" si="48"/>
        <v>Bíceps</v>
      </c>
      <c r="O98" s="11">
        <f t="shared" si="48"/>
        <v>0</v>
      </c>
      <c r="P98" s="12" t="str">
        <f t="shared" si="48"/>
        <v>Tríceps</v>
      </c>
      <c r="Q98" s="11">
        <f t="shared" si="48"/>
        <v>0</v>
      </c>
      <c r="R98" s="11" t="str">
        <f t="shared" si="48"/>
        <v>AnteBraço</v>
      </c>
      <c r="S98" s="11">
        <f t="shared" si="48"/>
        <v>0</v>
      </c>
      <c r="T98" s="11" t="str">
        <f t="shared" si="49"/>
        <v xml:space="preserve">Glúteo </v>
      </c>
      <c r="U98" s="11">
        <f t="shared" si="49"/>
        <v>0</v>
      </c>
      <c r="V98" s="12" t="str">
        <f t="shared" si="49"/>
        <v xml:space="preserve">Abdutor </v>
      </c>
      <c r="W98" s="11">
        <f t="shared" si="49"/>
        <v>0</v>
      </c>
      <c r="X98" s="12" t="str">
        <f t="shared" si="49"/>
        <v xml:space="preserve">Adutor </v>
      </c>
      <c r="Y98" s="11">
        <f t="shared" si="49"/>
        <v>0</v>
      </c>
      <c r="Z98" s="12" t="str">
        <f t="shared" si="49"/>
        <v>Coxa (Ant)</v>
      </c>
      <c r="AA98" s="11">
        <f t="shared" si="49"/>
        <v>0</v>
      </c>
      <c r="AB98" s="12" t="str">
        <f t="shared" si="49"/>
        <v>Coxa (Pos)</v>
      </c>
      <c r="AC98" s="11">
        <f t="shared" si="49"/>
        <v>0</v>
      </c>
      <c r="AD98" s="12" t="str">
        <f t="shared" si="49"/>
        <v>Perna</v>
      </c>
      <c r="AE98" s="11">
        <f t="shared" si="49"/>
        <v>0</v>
      </c>
      <c r="AF98" s="12" t="str">
        <f t="shared" si="49"/>
        <v>Abdominal</v>
      </c>
      <c r="AG98" s="11">
        <f t="shared" si="49"/>
        <v>0</v>
      </c>
    </row>
    <row r="99" spans="1:33" x14ac:dyDescent="0.25">
      <c r="A99" s="344"/>
      <c r="B99" s="11" t="str">
        <f t="shared" si="46"/>
        <v>Coxa (Pos)</v>
      </c>
      <c r="C99" s="11">
        <f t="shared" si="47"/>
        <v>0</v>
      </c>
      <c r="D99" s="11" t="str">
        <f t="shared" si="48"/>
        <v xml:space="preserve">Trapézio </v>
      </c>
      <c r="E99" s="11">
        <f t="shared" si="48"/>
        <v>0</v>
      </c>
      <c r="F99" s="11" t="str">
        <f t="shared" si="48"/>
        <v>Ombro (Cla/Acr)</v>
      </c>
      <c r="G99" s="11">
        <f t="shared" si="48"/>
        <v>0</v>
      </c>
      <c r="H99" s="12" t="str">
        <f t="shared" si="48"/>
        <v>Ombro (Esp)</v>
      </c>
      <c r="I99" s="11">
        <f t="shared" si="48"/>
        <v>0</v>
      </c>
      <c r="J99" s="12" t="str">
        <f t="shared" si="48"/>
        <v>Costa</v>
      </c>
      <c r="K99" s="11">
        <f t="shared" si="48"/>
        <v>0</v>
      </c>
      <c r="L99" s="12" t="str">
        <f t="shared" si="48"/>
        <v>Peito</v>
      </c>
      <c r="M99" s="11">
        <f t="shared" si="48"/>
        <v>0</v>
      </c>
      <c r="N99" s="12" t="str">
        <f t="shared" si="48"/>
        <v>Bíceps</v>
      </c>
      <c r="O99" s="11">
        <f t="shared" si="48"/>
        <v>0</v>
      </c>
      <c r="P99" s="12" t="str">
        <f t="shared" si="48"/>
        <v>Tríceps</v>
      </c>
      <c r="Q99" s="11">
        <f t="shared" si="48"/>
        <v>0</v>
      </c>
      <c r="R99" s="11" t="str">
        <f t="shared" si="48"/>
        <v>AnteBraço</v>
      </c>
      <c r="S99" s="11">
        <f t="shared" si="48"/>
        <v>0</v>
      </c>
      <c r="T99" s="11" t="str">
        <f t="shared" si="49"/>
        <v xml:space="preserve">Glúteo </v>
      </c>
      <c r="U99" s="11">
        <f t="shared" si="49"/>
        <v>0</v>
      </c>
      <c r="V99" s="12" t="str">
        <f t="shared" si="49"/>
        <v xml:space="preserve">Abdutor </v>
      </c>
      <c r="W99" s="11">
        <f t="shared" si="49"/>
        <v>0</v>
      </c>
      <c r="X99" s="12" t="str">
        <f t="shared" si="49"/>
        <v xml:space="preserve">Adutor </v>
      </c>
      <c r="Y99" s="11">
        <f t="shared" si="49"/>
        <v>0</v>
      </c>
      <c r="Z99" s="12" t="str">
        <f t="shared" si="49"/>
        <v>Coxa (Ant)</v>
      </c>
      <c r="AA99" s="11">
        <f t="shared" si="49"/>
        <v>0</v>
      </c>
      <c r="AB99" s="12" t="str">
        <f t="shared" si="49"/>
        <v>Coxa (Pos)</v>
      </c>
      <c r="AC99" s="11">
        <f t="shared" si="49"/>
        <v>0</v>
      </c>
      <c r="AD99" s="12" t="str">
        <f t="shared" si="49"/>
        <v>Perna</v>
      </c>
      <c r="AE99" s="11">
        <f t="shared" si="49"/>
        <v>0</v>
      </c>
      <c r="AF99" s="12" t="str">
        <f t="shared" si="49"/>
        <v>Abdominal</v>
      </c>
      <c r="AG99" s="11">
        <f t="shared" si="49"/>
        <v>0</v>
      </c>
    </row>
    <row r="100" spans="1:33" x14ac:dyDescent="0.25">
      <c r="A100" s="344"/>
      <c r="B100" s="11" t="str">
        <f t="shared" si="46"/>
        <v>Coxa (Pos)</v>
      </c>
      <c r="C100" s="11">
        <f t="shared" si="47"/>
        <v>0</v>
      </c>
      <c r="D100" s="11" t="str">
        <f t="shared" si="48"/>
        <v xml:space="preserve">Trapézio </v>
      </c>
      <c r="E100" s="11">
        <f t="shared" si="48"/>
        <v>0</v>
      </c>
      <c r="F100" s="11" t="str">
        <f t="shared" si="48"/>
        <v>Ombro (Cla/Acr)</v>
      </c>
      <c r="G100" s="11">
        <f t="shared" si="48"/>
        <v>0</v>
      </c>
      <c r="H100" s="12" t="str">
        <f t="shared" si="48"/>
        <v>Ombro (Esp)</v>
      </c>
      <c r="I100" s="11">
        <f t="shared" si="48"/>
        <v>0</v>
      </c>
      <c r="J100" s="12" t="str">
        <f t="shared" si="48"/>
        <v>Costa</v>
      </c>
      <c r="K100" s="11">
        <f t="shared" si="48"/>
        <v>0</v>
      </c>
      <c r="L100" s="12" t="str">
        <f t="shared" si="48"/>
        <v>Peito</v>
      </c>
      <c r="M100" s="11">
        <f t="shared" si="48"/>
        <v>0</v>
      </c>
      <c r="N100" s="12" t="str">
        <f t="shared" si="48"/>
        <v>Bíceps</v>
      </c>
      <c r="O100" s="11">
        <f t="shared" si="48"/>
        <v>0</v>
      </c>
      <c r="P100" s="12" t="str">
        <f t="shared" si="48"/>
        <v>Tríceps</v>
      </c>
      <c r="Q100" s="11">
        <f t="shared" si="48"/>
        <v>0</v>
      </c>
      <c r="R100" s="11" t="str">
        <f t="shared" si="48"/>
        <v>AnteBraço</v>
      </c>
      <c r="S100" s="11">
        <f>S80</f>
        <v>0</v>
      </c>
      <c r="T100" s="11" t="str">
        <f t="shared" si="49"/>
        <v xml:space="preserve">Glúteo </v>
      </c>
      <c r="U100" s="11">
        <f t="shared" si="49"/>
        <v>0</v>
      </c>
      <c r="V100" s="12" t="str">
        <f t="shared" si="49"/>
        <v xml:space="preserve">Abdutor </v>
      </c>
      <c r="W100" s="11">
        <f t="shared" si="49"/>
        <v>0</v>
      </c>
      <c r="X100" s="12" t="str">
        <f t="shared" si="49"/>
        <v xml:space="preserve">Adutor </v>
      </c>
      <c r="Y100" s="11">
        <f t="shared" si="49"/>
        <v>0</v>
      </c>
      <c r="Z100" s="12" t="str">
        <f t="shared" si="49"/>
        <v>Coxa (Ant)</v>
      </c>
      <c r="AA100" s="11">
        <f t="shared" si="49"/>
        <v>0</v>
      </c>
      <c r="AB100" s="12" t="str">
        <f t="shared" si="49"/>
        <v>Coxa (Pos)</v>
      </c>
      <c r="AC100" s="11">
        <f t="shared" si="49"/>
        <v>0</v>
      </c>
      <c r="AD100" s="12" t="str">
        <f t="shared" si="49"/>
        <v>Perna</v>
      </c>
      <c r="AE100" s="11">
        <f t="shared" si="49"/>
        <v>0</v>
      </c>
      <c r="AF100" s="12" t="str">
        <f t="shared" si="49"/>
        <v>Abdominal</v>
      </c>
      <c r="AG100" s="11">
        <f t="shared" si="49"/>
        <v>0</v>
      </c>
    </row>
    <row r="101" spans="1:3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:33" x14ac:dyDescent="0.25">
      <c r="A102" s="11" t="s">
        <v>40</v>
      </c>
      <c r="B102" s="11" t="s">
        <v>41</v>
      </c>
      <c r="C102" s="11"/>
      <c r="D102" s="341" t="str">
        <f>D82</f>
        <v xml:space="preserve">Trapézio </v>
      </c>
      <c r="E102" s="341"/>
      <c r="F102" s="341" t="str">
        <f>F82</f>
        <v>Ombro (Cla/Acr)</v>
      </c>
      <c r="G102" s="341"/>
      <c r="H102" s="341" t="str">
        <f>H82</f>
        <v>Ombro (Esp)</v>
      </c>
      <c r="I102" s="341"/>
      <c r="J102" s="341" t="str">
        <f>J82</f>
        <v>Costa</v>
      </c>
      <c r="K102" s="341"/>
      <c r="L102" s="341" t="str">
        <f>L82</f>
        <v>Peito</v>
      </c>
      <c r="M102" s="341"/>
      <c r="N102" s="341" t="str">
        <f>N82</f>
        <v>Bíceps</v>
      </c>
      <c r="O102" s="341"/>
      <c r="P102" s="341" t="str">
        <f>P82</f>
        <v>Tríceps</v>
      </c>
      <c r="Q102" s="341"/>
      <c r="R102" s="341" t="str">
        <f>R82</f>
        <v>AnteBraço</v>
      </c>
      <c r="S102" s="341"/>
      <c r="T102" s="341" t="str">
        <f>T82</f>
        <v xml:space="preserve">Glúteo </v>
      </c>
      <c r="U102" s="341"/>
      <c r="V102" s="341" t="str">
        <f>V82</f>
        <v xml:space="preserve">Abdutor </v>
      </c>
      <c r="W102" s="341"/>
      <c r="X102" s="341" t="str">
        <f>X82</f>
        <v xml:space="preserve">Adutor </v>
      </c>
      <c r="Y102" s="341"/>
      <c r="Z102" s="341" t="str">
        <f>Z82</f>
        <v>Coxa (Ant)</v>
      </c>
      <c r="AA102" s="341"/>
      <c r="AB102" s="341" t="str">
        <f>AB82</f>
        <v>Coxa (Pos)</v>
      </c>
      <c r="AC102" s="341"/>
      <c r="AD102" s="341" t="str">
        <f>AD82</f>
        <v>Perna</v>
      </c>
      <c r="AE102" s="341"/>
      <c r="AF102" s="341" t="str">
        <f>AF82</f>
        <v>Abdominal</v>
      </c>
      <c r="AG102" s="341"/>
    </row>
    <row r="103" spans="1:33" x14ac:dyDescent="0.25">
      <c r="A103" s="11"/>
      <c r="B103" s="343" t="str">
        <f>Planilha!D20</f>
        <v>Coxa (Pos)</v>
      </c>
      <c r="C103" s="34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x14ac:dyDescent="0.25">
      <c r="A104" s="344">
        <v>6</v>
      </c>
      <c r="B104" s="11" t="str">
        <f>B103</f>
        <v>Coxa (Pos)</v>
      </c>
      <c r="C104" s="11" t="str">
        <f>IF(AND(B104=D104),E104,IF(AND(B104=F104),G104,IF(AND(B104=H104),I104,IF(AND(B104=J104),K104,IF(AND(B104=L104),M104,IF(AND(B104=N104),O104,IF(AND(B104=P104),Q104,IF(AND(B104=R104),S104,IF(AND(B104=T104),U104,IF(AND(B104=V104),W104,IF(AND(B104=X104),Y104,IF(AND(B104=Z104),AA104,IF(AND(B104=AB104),AC104,IF(AND(B104=AD104),AE104,IF(AND(B104=AF104),AG104," ")))))))))))))))</f>
        <v>Stiff</v>
      </c>
      <c r="D104" s="11" t="str">
        <f t="shared" ref="D104:AG104" si="50">D84</f>
        <v xml:space="preserve">Trapézio </v>
      </c>
      <c r="E104" s="11" t="str">
        <f t="shared" si="50"/>
        <v>Elevação de ombros</v>
      </c>
      <c r="F104" s="11" t="str">
        <f t="shared" si="50"/>
        <v>Ombro (Cla/Acr)</v>
      </c>
      <c r="G104" s="11" t="str">
        <f t="shared" si="50"/>
        <v>Desenvolvimento</v>
      </c>
      <c r="H104" s="12" t="str">
        <f t="shared" si="50"/>
        <v>Ombro (Esp)</v>
      </c>
      <c r="I104" s="11" t="str">
        <f t="shared" si="50"/>
        <v>Voador inv.</v>
      </c>
      <c r="J104" s="12" t="str">
        <f t="shared" si="50"/>
        <v>Costa</v>
      </c>
      <c r="K104" s="11" t="str">
        <f t="shared" si="50"/>
        <v>Puxada à frente</v>
      </c>
      <c r="L104" s="12" t="str">
        <f t="shared" si="50"/>
        <v>Peito</v>
      </c>
      <c r="M104" s="11" t="str">
        <f t="shared" si="50"/>
        <v>Supino</v>
      </c>
      <c r="N104" s="12" t="str">
        <f t="shared" si="50"/>
        <v>Bíceps</v>
      </c>
      <c r="O104" s="11" t="str">
        <f t="shared" si="50"/>
        <v>Rosca direta</v>
      </c>
      <c r="P104" s="12" t="str">
        <f t="shared" si="50"/>
        <v>Tríceps</v>
      </c>
      <c r="Q104" s="11" t="str">
        <f t="shared" si="50"/>
        <v>Rosca testa</v>
      </c>
      <c r="R104" s="11" t="str">
        <f t="shared" si="50"/>
        <v>AnteBraço</v>
      </c>
      <c r="S104" s="11" t="str">
        <f t="shared" si="50"/>
        <v>Rosca punho</v>
      </c>
      <c r="T104" s="11" t="str">
        <f t="shared" si="50"/>
        <v xml:space="preserve">Glúteo </v>
      </c>
      <c r="U104" s="11" t="str">
        <f t="shared" si="50"/>
        <v>Glúteo em pé</v>
      </c>
      <c r="V104" s="12" t="str">
        <f t="shared" si="50"/>
        <v xml:space="preserve">Abdutor </v>
      </c>
      <c r="W104" s="11" t="str">
        <f t="shared" si="50"/>
        <v>Abdutor maq.</v>
      </c>
      <c r="X104" s="12" t="str">
        <f t="shared" si="50"/>
        <v xml:space="preserve">Adutor </v>
      </c>
      <c r="Y104" s="11" t="str">
        <f t="shared" si="50"/>
        <v>Adutor maq</v>
      </c>
      <c r="Z104" s="12" t="str">
        <f t="shared" si="50"/>
        <v>Coxa (Ant)</v>
      </c>
      <c r="AA104" s="11" t="str">
        <f t="shared" si="50"/>
        <v>Agachamento</v>
      </c>
      <c r="AB104" s="12" t="str">
        <f t="shared" si="50"/>
        <v>Coxa (Pos)</v>
      </c>
      <c r="AC104" s="11" t="str">
        <f t="shared" si="50"/>
        <v>Stiff</v>
      </c>
      <c r="AD104" s="12" t="str">
        <f t="shared" si="50"/>
        <v>Perna</v>
      </c>
      <c r="AE104" s="11" t="str">
        <f t="shared" si="50"/>
        <v>Gêmeos em pé</v>
      </c>
      <c r="AF104" s="12" t="str">
        <f t="shared" si="50"/>
        <v>Abdominal</v>
      </c>
      <c r="AG104" s="11" t="str">
        <f t="shared" si="50"/>
        <v>Elevação de pernas</v>
      </c>
    </row>
    <row r="105" spans="1:33" x14ac:dyDescent="0.25">
      <c r="A105" s="344"/>
      <c r="B105" s="11" t="str">
        <f t="shared" ref="B105:B120" si="51">B104</f>
        <v>Coxa (Pos)</v>
      </c>
      <c r="C105" s="11" t="str">
        <f t="shared" ref="C105:C120" si="52">IF(AND(B105=D105),E105,IF(AND(B105=F105),G105,IF(AND(B105=H105),I105,IF(AND(B105=J105),K105,IF(AND(B105=L105),M105,IF(AND(B105=N105),O105,IF(AND(B105=P105),Q105,IF(AND(B105=R105),S105,IF(AND(B105=T105),U105,IF(AND(B105=V105),W105,IF(AND(B105=X105),Y105,IF(AND(B105=Z105),AA105,IF(AND(B105=AB105),AC105,IF(AND(B105=AD105),AE105,IF(AND(B105=AF105),AG105," ")))))))))))))))</f>
        <v>Flexão de perna</v>
      </c>
      <c r="D105" s="11" t="str">
        <f t="shared" ref="D105:D120" si="53">D85</f>
        <v xml:space="preserve">Trapézio </v>
      </c>
      <c r="E105" s="11" t="str">
        <f t="shared" ref="E105:E120" si="54">E85</f>
        <v>Remada alta</v>
      </c>
      <c r="F105" s="11" t="str">
        <f t="shared" ref="F105:F120" si="55">F85</f>
        <v>Ombro (Cla/Acr)</v>
      </c>
      <c r="G105" s="11" t="str">
        <f t="shared" ref="G105:G120" si="56">G85</f>
        <v>Levantamento lateral</v>
      </c>
      <c r="H105" s="12" t="str">
        <f t="shared" ref="H105:H120" si="57">H85</f>
        <v>Ombro (Esp)</v>
      </c>
      <c r="I105" s="11" t="str">
        <f t="shared" ref="I105:I120" si="58">I85</f>
        <v>Crucifixo inv.</v>
      </c>
      <c r="J105" s="12" t="str">
        <f t="shared" ref="J105:J120" si="59">J85</f>
        <v>Costa</v>
      </c>
      <c r="K105" s="11" t="str">
        <f t="shared" ref="K105:K120" si="60">K85</f>
        <v>Remada sentada</v>
      </c>
      <c r="L105" s="12" t="str">
        <f t="shared" ref="L105:L120" si="61">L85</f>
        <v>Peito</v>
      </c>
      <c r="M105" s="11" t="str">
        <f t="shared" ref="M105:M120" si="62">M85</f>
        <v>Supino inclinado</v>
      </c>
      <c r="N105" s="12" t="str">
        <f t="shared" ref="N105:N120" si="63">N85</f>
        <v>Bíceps</v>
      </c>
      <c r="O105" s="11" t="str">
        <f t="shared" ref="O105:O120" si="64">O85</f>
        <v>Rosca alternada</v>
      </c>
      <c r="P105" s="12" t="str">
        <f t="shared" ref="P105:P120" si="65">P85</f>
        <v>Tríceps</v>
      </c>
      <c r="Q105" s="11" t="str">
        <f t="shared" ref="Q105:Q120" si="66">Q85</f>
        <v>Rosca francesa</v>
      </c>
      <c r="R105" s="11" t="str">
        <f t="shared" ref="R105:R120" si="67">R85</f>
        <v>AnteBraço</v>
      </c>
      <c r="S105" s="11" t="str">
        <f t="shared" ref="S105:S120" si="68">S85</f>
        <v>Rosca punho inv.</v>
      </c>
      <c r="T105" s="11" t="str">
        <f t="shared" ref="T105:T120" si="69">T85</f>
        <v xml:space="preserve">Glúteo </v>
      </c>
      <c r="U105" s="11" t="str">
        <f t="shared" ref="U105:U120" si="70">U85</f>
        <v>Glúteo 4 apoios</v>
      </c>
      <c r="V105" s="12" t="str">
        <f t="shared" ref="V105:V120" si="71">V85</f>
        <v xml:space="preserve">Abdutor </v>
      </c>
      <c r="W105" s="11" t="str">
        <f t="shared" ref="W105:W120" si="72">W85</f>
        <v>Abdutor apo.</v>
      </c>
      <c r="X105" s="12" t="str">
        <f t="shared" ref="X105:X120" si="73">X85</f>
        <v xml:space="preserve">Adutor </v>
      </c>
      <c r="Y105" s="11" t="str">
        <f t="shared" ref="Y105:Y120" si="74">Y85</f>
        <v>Adutor apo.</v>
      </c>
      <c r="Z105" s="12" t="str">
        <f t="shared" ref="Z105:Z120" si="75">Z85</f>
        <v>Coxa (Ant)</v>
      </c>
      <c r="AA105" s="11" t="str">
        <f t="shared" ref="AA105:AA120" si="76">AA85</f>
        <v>Agachamento hack</v>
      </c>
      <c r="AB105" s="12" t="str">
        <f t="shared" ref="AB105:AB120" si="77">AB85</f>
        <v>Coxa (Pos)</v>
      </c>
      <c r="AC105" s="11" t="str">
        <f t="shared" ref="AC105:AC120" si="78">AC85</f>
        <v>Flexão de perna</v>
      </c>
      <c r="AD105" s="12" t="str">
        <f t="shared" ref="AD105:AD120" si="79">AD85</f>
        <v>Perna</v>
      </c>
      <c r="AE105" s="11" t="str">
        <f t="shared" ref="AE105:AE120" si="80">AE85</f>
        <v>Gêmeos sentado</v>
      </c>
      <c r="AF105" s="12" t="str">
        <f t="shared" ref="AF105:AF120" si="81">AF85</f>
        <v>Abdominal</v>
      </c>
      <c r="AG105" s="11" t="str">
        <f t="shared" ref="AG105:AG120" si="82">AG85</f>
        <v>Supra-abdominal</v>
      </c>
    </row>
    <row r="106" spans="1:33" x14ac:dyDescent="0.25">
      <c r="A106" s="344"/>
      <c r="B106" s="11" t="str">
        <f t="shared" si="51"/>
        <v>Coxa (Pos)</v>
      </c>
      <c r="C106" s="11" t="str">
        <f t="shared" si="52"/>
        <v>Flexora em pé</v>
      </c>
      <c r="D106" s="11" t="str">
        <f t="shared" si="53"/>
        <v xml:space="preserve">Trapézio </v>
      </c>
      <c r="E106" s="11">
        <f t="shared" si="54"/>
        <v>0</v>
      </c>
      <c r="F106" s="11" t="str">
        <f t="shared" si="55"/>
        <v>Ombro (Cla/Acr)</v>
      </c>
      <c r="G106" s="11" t="str">
        <f t="shared" si="56"/>
        <v>Elevação frontal</v>
      </c>
      <c r="H106" s="12" t="str">
        <f t="shared" si="57"/>
        <v>Ombro (Esp)</v>
      </c>
      <c r="I106" s="11">
        <f t="shared" si="58"/>
        <v>0</v>
      </c>
      <c r="J106" s="12" t="str">
        <f t="shared" si="59"/>
        <v>Costa</v>
      </c>
      <c r="K106" s="11" t="str">
        <f t="shared" si="60"/>
        <v>Remada unilteral</v>
      </c>
      <c r="L106" s="12" t="str">
        <f t="shared" si="61"/>
        <v>Peito</v>
      </c>
      <c r="M106" s="11" t="str">
        <f t="shared" si="62"/>
        <v>Supino declinado</v>
      </c>
      <c r="N106" s="12" t="str">
        <f t="shared" si="63"/>
        <v>Bíceps</v>
      </c>
      <c r="O106" s="11" t="str">
        <f t="shared" si="64"/>
        <v>Rosca concentrada</v>
      </c>
      <c r="P106" s="12" t="str">
        <f t="shared" si="65"/>
        <v>Tríceps</v>
      </c>
      <c r="Q106" s="11" t="str">
        <f t="shared" si="66"/>
        <v>Extensão de cotovelo (cabo)</v>
      </c>
      <c r="R106" s="11" t="str">
        <f t="shared" si="67"/>
        <v>AnteBraço</v>
      </c>
      <c r="S106" s="11" t="str">
        <f t="shared" si="68"/>
        <v>Rosca direta peg. pro.</v>
      </c>
      <c r="T106" s="11" t="str">
        <f t="shared" si="69"/>
        <v xml:space="preserve">Glúteo </v>
      </c>
      <c r="U106" s="11">
        <f t="shared" si="70"/>
        <v>0</v>
      </c>
      <c r="V106" s="12" t="str">
        <f t="shared" si="71"/>
        <v xml:space="preserve">Abdutor </v>
      </c>
      <c r="W106" s="11" t="str">
        <f t="shared" si="72"/>
        <v>Abdutor cabo</v>
      </c>
      <c r="X106" s="12" t="str">
        <f t="shared" si="73"/>
        <v xml:space="preserve">Adutor </v>
      </c>
      <c r="Y106" s="11" t="str">
        <f t="shared" si="74"/>
        <v>Adutor cabo</v>
      </c>
      <c r="Z106" s="12" t="str">
        <f t="shared" si="75"/>
        <v>Coxa (Ant)</v>
      </c>
      <c r="AA106" s="11" t="str">
        <f t="shared" si="76"/>
        <v>Extensão de perna</v>
      </c>
      <c r="AB106" s="12" t="str">
        <f t="shared" si="77"/>
        <v>Coxa (Pos)</v>
      </c>
      <c r="AC106" s="11" t="str">
        <f t="shared" si="78"/>
        <v>Flexora em pé</v>
      </c>
      <c r="AD106" s="12" t="str">
        <f t="shared" si="79"/>
        <v>Perna</v>
      </c>
      <c r="AE106" s="11" t="str">
        <f t="shared" si="80"/>
        <v>Burrinho maq.</v>
      </c>
      <c r="AF106" s="12" t="str">
        <f t="shared" si="81"/>
        <v>Abdominal</v>
      </c>
      <c r="AG106" s="11" t="str">
        <f t="shared" si="82"/>
        <v>Flexão lateral</v>
      </c>
    </row>
    <row r="107" spans="1:33" x14ac:dyDescent="0.25">
      <c r="A107" s="344"/>
      <c r="B107" s="11" t="str">
        <f t="shared" si="51"/>
        <v>Coxa (Pos)</v>
      </c>
      <c r="C107" s="11" t="str">
        <f t="shared" si="52"/>
        <v>Flexora sentado</v>
      </c>
      <c r="D107" s="11" t="str">
        <f t="shared" si="53"/>
        <v xml:space="preserve">Trapézio </v>
      </c>
      <c r="E107" s="11">
        <f t="shared" si="54"/>
        <v>0</v>
      </c>
      <c r="F107" s="11" t="str">
        <f t="shared" si="55"/>
        <v>Ombro (Cla/Acr)</v>
      </c>
      <c r="G107" s="11">
        <f t="shared" si="56"/>
        <v>0</v>
      </c>
      <c r="H107" s="12" t="str">
        <f t="shared" si="57"/>
        <v>Ombro (Esp)</v>
      </c>
      <c r="I107" s="11">
        <f t="shared" si="58"/>
        <v>0</v>
      </c>
      <c r="J107" s="12" t="str">
        <f t="shared" si="59"/>
        <v>Costa</v>
      </c>
      <c r="K107" s="11" t="str">
        <f t="shared" si="60"/>
        <v>Remada curvada</v>
      </c>
      <c r="L107" s="12" t="str">
        <f t="shared" si="61"/>
        <v>Peito</v>
      </c>
      <c r="M107" s="11" t="str">
        <f t="shared" si="62"/>
        <v>Crucifixo</v>
      </c>
      <c r="N107" s="12" t="str">
        <f t="shared" si="63"/>
        <v>Bíceps</v>
      </c>
      <c r="O107" s="11" t="str">
        <f t="shared" si="64"/>
        <v>Rosca scott</v>
      </c>
      <c r="P107" s="12" t="str">
        <f t="shared" si="65"/>
        <v>Tríceps</v>
      </c>
      <c r="Q107" s="11">
        <f t="shared" si="66"/>
        <v>0</v>
      </c>
      <c r="R107" s="11" t="str">
        <f t="shared" si="67"/>
        <v>AnteBraço</v>
      </c>
      <c r="S107" s="11" t="str">
        <f t="shared" si="68"/>
        <v>Extensão de cotovelo</v>
      </c>
      <c r="T107" s="11" t="str">
        <f t="shared" si="69"/>
        <v xml:space="preserve">Glúteo </v>
      </c>
      <c r="U107" s="11">
        <f t="shared" si="70"/>
        <v>0</v>
      </c>
      <c r="V107" s="12" t="str">
        <f t="shared" si="71"/>
        <v xml:space="preserve">Abdutor </v>
      </c>
      <c r="W107" s="11">
        <f t="shared" si="72"/>
        <v>0</v>
      </c>
      <c r="X107" s="12" t="str">
        <f t="shared" si="73"/>
        <v xml:space="preserve">Adutor </v>
      </c>
      <c r="Y107" s="11">
        <f t="shared" si="74"/>
        <v>0</v>
      </c>
      <c r="Z107" s="12" t="str">
        <f t="shared" si="75"/>
        <v>Coxa (Ant)</v>
      </c>
      <c r="AA107" s="11" t="str">
        <f t="shared" si="76"/>
        <v>Leg press</v>
      </c>
      <c r="AB107" s="12" t="str">
        <f t="shared" si="77"/>
        <v>Coxa (Pos)</v>
      </c>
      <c r="AC107" s="11" t="str">
        <f t="shared" si="78"/>
        <v>Flexora sentado</v>
      </c>
      <c r="AD107" s="12" t="str">
        <f t="shared" si="79"/>
        <v>Perna</v>
      </c>
      <c r="AE107" s="11" t="str">
        <f t="shared" si="80"/>
        <v>Tibial</v>
      </c>
      <c r="AF107" s="12" t="str">
        <f t="shared" si="81"/>
        <v>Abdominal</v>
      </c>
      <c r="AG107" s="11">
        <f t="shared" si="82"/>
        <v>0</v>
      </c>
    </row>
    <row r="108" spans="1:33" x14ac:dyDescent="0.25">
      <c r="A108" s="344"/>
      <c r="B108" s="11" t="str">
        <f t="shared" si="51"/>
        <v>Coxa (Pos)</v>
      </c>
      <c r="C108" s="11">
        <f t="shared" si="52"/>
        <v>0</v>
      </c>
      <c r="D108" s="11" t="str">
        <f t="shared" si="53"/>
        <v xml:space="preserve">Trapézio </v>
      </c>
      <c r="E108" s="11">
        <f t="shared" si="54"/>
        <v>0</v>
      </c>
      <c r="F108" s="11" t="str">
        <f t="shared" si="55"/>
        <v>Ombro (Cla/Acr)</v>
      </c>
      <c r="G108" s="11">
        <f t="shared" si="56"/>
        <v>0</v>
      </c>
      <c r="H108" s="12" t="str">
        <f t="shared" si="57"/>
        <v>Ombro (Esp)</v>
      </c>
      <c r="I108" s="11">
        <f t="shared" si="58"/>
        <v>0</v>
      </c>
      <c r="J108" s="12" t="str">
        <f t="shared" si="59"/>
        <v>Costa</v>
      </c>
      <c r="K108" s="11" t="str">
        <f t="shared" si="60"/>
        <v>Levantamento terra</v>
      </c>
      <c r="L108" s="12" t="str">
        <f t="shared" si="61"/>
        <v>Peito</v>
      </c>
      <c r="M108" s="11" t="str">
        <f t="shared" si="62"/>
        <v>Cross over</v>
      </c>
      <c r="N108" s="12" t="str">
        <f t="shared" si="63"/>
        <v>Bíceps</v>
      </c>
      <c r="O108" s="11">
        <f t="shared" si="64"/>
        <v>0</v>
      </c>
      <c r="P108" s="12" t="str">
        <f t="shared" si="65"/>
        <v>Tríceps</v>
      </c>
      <c r="Q108" s="11">
        <f t="shared" si="66"/>
        <v>0</v>
      </c>
      <c r="R108" s="11" t="str">
        <f t="shared" si="67"/>
        <v>AnteBraço</v>
      </c>
      <c r="S108" s="11" t="str">
        <f t="shared" si="68"/>
        <v>Extensão cot. uni.</v>
      </c>
      <c r="T108" s="11" t="str">
        <f t="shared" si="69"/>
        <v xml:space="preserve">Glúteo </v>
      </c>
      <c r="U108" s="11">
        <f t="shared" si="70"/>
        <v>0</v>
      </c>
      <c r="V108" s="12" t="str">
        <f t="shared" si="71"/>
        <v xml:space="preserve">Abdutor </v>
      </c>
      <c r="W108" s="11">
        <f t="shared" si="72"/>
        <v>0</v>
      </c>
      <c r="X108" s="12" t="str">
        <f t="shared" si="73"/>
        <v xml:space="preserve">Adutor </v>
      </c>
      <c r="Y108" s="11">
        <f t="shared" si="74"/>
        <v>0</v>
      </c>
      <c r="Z108" s="12" t="str">
        <f t="shared" si="75"/>
        <v>Coxa (Ant)</v>
      </c>
      <c r="AA108" s="11" t="str">
        <f t="shared" si="76"/>
        <v>Avanço</v>
      </c>
      <c r="AB108" s="12" t="str">
        <f t="shared" si="77"/>
        <v>Coxa (Pos)</v>
      </c>
      <c r="AC108" s="11">
        <f t="shared" si="78"/>
        <v>0</v>
      </c>
      <c r="AD108" s="12" t="str">
        <f t="shared" si="79"/>
        <v>Perna</v>
      </c>
      <c r="AE108" s="11">
        <f t="shared" si="80"/>
        <v>0</v>
      </c>
      <c r="AF108" s="12" t="str">
        <f t="shared" si="81"/>
        <v>Abdominal</v>
      </c>
      <c r="AG108" s="11">
        <f t="shared" si="82"/>
        <v>0</v>
      </c>
    </row>
    <row r="109" spans="1:33" x14ac:dyDescent="0.25">
      <c r="A109" s="344"/>
      <c r="B109" s="11" t="str">
        <f t="shared" si="51"/>
        <v>Coxa (Pos)</v>
      </c>
      <c r="C109" s="11">
        <f t="shared" si="52"/>
        <v>0</v>
      </c>
      <c r="D109" s="11" t="str">
        <f t="shared" si="53"/>
        <v xml:space="preserve">Trapézio </v>
      </c>
      <c r="E109" s="11">
        <f t="shared" si="54"/>
        <v>0</v>
      </c>
      <c r="F109" s="11" t="str">
        <f t="shared" si="55"/>
        <v>Ombro (Cla/Acr)</v>
      </c>
      <c r="G109" s="11">
        <f t="shared" si="56"/>
        <v>0</v>
      </c>
      <c r="H109" s="12" t="str">
        <f t="shared" si="57"/>
        <v>Ombro (Esp)</v>
      </c>
      <c r="I109" s="11">
        <f t="shared" si="58"/>
        <v>0</v>
      </c>
      <c r="J109" s="12" t="str">
        <f t="shared" si="59"/>
        <v>Costa</v>
      </c>
      <c r="K109" s="11" t="str">
        <f t="shared" si="60"/>
        <v>Hiperextensão</v>
      </c>
      <c r="L109" s="12" t="str">
        <f t="shared" si="61"/>
        <v>Peito</v>
      </c>
      <c r="M109" s="11" t="str">
        <f t="shared" si="62"/>
        <v>Voador</v>
      </c>
      <c r="N109" s="12" t="str">
        <f t="shared" si="63"/>
        <v>Bíceps</v>
      </c>
      <c r="O109" s="11">
        <f t="shared" si="64"/>
        <v>0</v>
      </c>
      <c r="P109" s="12" t="str">
        <f t="shared" si="65"/>
        <v>Tríceps</v>
      </c>
      <c r="Q109" s="11">
        <f t="shared" si="66"/>
        <v>0</v>
      </c>
      <c r="R109" s="11" t="str">
        <f t="shared" si="67"/>
        <v>AnteBraço</v>
      </c>
      <c r="S109" s="11" t="str">
        <f t="shared" si="68"/>
        <v>Tríceps uni. Curvado</v>
      </c>
      <c r="T109" s="11" t="str">
        <f t="shared" si="69"/>
        <v xml:space="preserve">Glúteo </v>
      </c>
      <c r="U109" s="11">
        <f t="shared" si="70"/>
        <v>0</v>
      </c>
      <c r="V109" s="12" t="str">
        <f t="shared" si="71"/>
        <v xml:space="preserve">Abdutor </v>
      </c>
      <c r="W109" s="11">
        <f t="shared" si="72"/>
        <v>0</v>
      </c>
      <c r="X109" s="12" t="str">
        <f t="shared" si="73"/>
        <v xml:space="preserve">Adutor </v>
      </c>
      <c r="Y109" s="11">
        <f t="shared" si="74"/>
        <v>0</v>
      </c>
      <c r="Z109" s="12" t="str">
        <f t="shared" si="75"/>
        <v>Coxa (Ant)</v>
      </c>
      <c r="AA109" s="11">
        <f t="shared" si="76"/>
        <v>0</v>
      </c>
      <c r="AB109" s="12" t="str">
        <f t="shared" si="77"/>
        <v>Coxa (Pos)</v>
      </c>
      <c r="AC109" s="11">
        <f t="shared" si="78"/>
        <v>0</v>
      </c>
      <c r="AD109" s="12" t="str">
        <f t="shared" si="79"/>
        <v>Perna</v>
      </c>
      <c r="AE109" s="11">
        <f t="shared" si="80"/>
        <v>0</v>
      </c>
      <c r="AF109" s="12" t="str">
        <f t="shared" si="81"/>
        <v>Abdominal</v>
      </c>
      <c r="AG109" s="11">
        <f t="shared" si="82"/>
        <v>0</v>
      </c>
    </row>
    <row r="110" spans="1:33" x14ac:dyDescent="0.25">
      <c r="A110" s="344"/>
      <c r="B110" s="11" t="str">
        <f t="shared" si="51"/>
        <v>Coxa (Pos)</v>
      </c>
      <c r="C110" s="11">
        <f t="shared" si="52"/>
        <v>0</v>
      </c>
      <c r="D110" s="11" t="str">
        <f t="shared" si="53"/>
        <v xml:space="preserve">Trapézio </v>
      </c>
      <c r="E110" s="11">
        <f t="shared" si="54"/>
        <v>0</v>
      </c>
      <c r="F110" s="11" t="str">
        <f t="shared" si="55"/>
        <v>Ombro (Cla/Acr)</v>
      </c>
      <c r="G110" s="11">
        <f t="shared" si="56"/>
        <v>0</v>
      </c>
      <c r="H110" s="12" t="str">
        <f t="shared" si="57"/>
        <v>Ombro (Esp)</v>
      </c>
      <c r="I110" s="11">
        <f t="shared" si="58"/>
        <v>0</v>
      </c>
      <c r="J110" s="12" t="str">
        <f t="shared" si="59"/>
        <v>Costa</v>
      </c>
      <c r="K110" s="11">
        <f t="shared" si="60"/>
        <v>0</v>
      </c>
      <c r="L110" s="12" t="str">
        <f t="shared" si="61"/>
        <v>Peito</v>
      </c>
      <c r="M110" s="11" t="str">
        <f t="shared" si="62"/>
        <v>Paralelas</v>
      </c>
      <c r="N110" s="12" t="str">
        <f t="shared" si="63"/>
        <v>Bíceps</v>
      </c>
      <c r="O110" s="11">
        <f t="shared" si="64"/>
        <v>0</v>
      </c>
      <c r="P110" s="12" t="str">
        <f t="shared" si="65"/>
        <v>Tríceps</v>
      </c>
      <c r="Q110" s="11">
        <f t="shared" si="66"/>
        <v>0</v>
      </c>
      <c r="R110" s="11" t="str">
        <f t="shared" si="67"/>
        <v>AnteBraço</v>
      </c>
      <c r="S110" s="11">
        <f t="shared" si="68"/>
        <v>0</v>
      </c>
      <c r="T110" s="11" t="str">
        <f t="shared" si="69"/>
        <v xml:space="preserve">Glúteo </v>
      </c>
      <c r="U110" s="11">
        <f t="shared" si="70"/>
        <v>0</v>
      </c>
      <c r="V110" s="12" t="str">
        <f t="shared" si="71"/>
        <v xml:space="preserve">Abdutor </v>
      </c>
      <c r="W110" s="11">
        <f t="shared" si="72"/>
        <v>0</v>
      </c>
      <c r="X110" s="12" t="str">
        <f t="shared" si="73"/>
        <v xml:space="preserve">Adutor </v>
      </c>
      <c r="Y110" s="11">
        <f t="shared" si="74"/>
        <v>0</v>
      </c>
      <c r="Z110" s="12" t="str">
        <f t="shared" si="75"/>
        <v>Coxa (Ant)</v>
      </c>
      <c r="AA110" s="11">
        <f t="shared" si="76"/>
        <v>0</v>
      </c>
      <c r="AB110" s="12" t="str">
        <f t="shared" si="77"/>
        <v>Coxa (Pos)</v>
      </c>
      <c r="AC110" s="11">
        <f t="shared" si="78"/>
        <v>0</v>
      </c>
      <c r="AD110" s="12" t="str">
        <f t="shared" si="79"/>
        <v>Perna</v>
      </c>
      <c r="AE110" s="11">
        <f t="shared" si="80"/>
        <v>0</v>
      </c>
      <c r="AF110" s="12" t="str">
        <f t="shared" si="81"/>
        <v>Abdominal</v>
      </c>
      <c r="AG110" s="11">
        <f t="shared" si="82"/>
        <v>0</v>
      </c>
    </row>
    <row r="111" spans="1:33" x14ac:dyDescent="0.25">
      <c r="A111" s="344"/>
      <c r="B111" s="11" t="str">
        <f t="shared" si="51"/>
        <v>Coxa (Pos)</v>
      </c>
      <c r="C111" s="11">
        <f t="shared" si="52"/>
        <v>0</v>
      </c>
      <c r="D111" s="11" t="str">
        <f t="shared" si="53"/>
        <v xml:space="preserve">Trapézio </v>
      </c>
      <c r="E111" s="11">
        <f t="shared" si="54"/>
        <v>0</v>
      </c>
      <c r="F111" s="11" t="str">
        <f t="shared" si="55"/>
        <v>Ombro (Cla/Acr)</v>
      </c>
      <c r="G111" s="11">
        <f t="shared" si="56"/>
        <v>0</v>
      </c>
      <c r="H111" s="12" t="str">
        <f t="shared" si="57"/>
        <v>Ombro (Esp)</v>
      </c>
      <c r="I111" s="11">
        <f t="shared" si="58"/>
        <v>0</v>
      </c>
      <c r="J111" s="12" t="str">
        <f t="shared" si="59"/>
        <v>Costa</v>
      </c>
      <c r="K111" s="11">
        <f t="shared" si="60"/>
        <v>0</v>
      </c>
      <c r="L111" s="12" t="str">
        <f t="shared" si="61"/>
        <v>Peito</v>
      </c>
      <c r="M111" s="11">
        <f t="shared" si="62"/>
        <v>0</v>
      </c>
      <c r="N111" s="12" t="str">
        <f t="shared" si="63"/>
        <v>Bíceps</v>
      </c>
      <c r="O111" s="11">
        <f t="shared" si="64"/>
        <v>0</v>
      </c>
      <c r="P111" s="12" t="str">
        <f t="shared" si="65"/>
        <v>Tríceps</v>
      </c>
      <c r="Q111" s="11">
        <f t="shared" si="66"/>
        <v>0</v>
      </c>
      <c r="R111" s="11" t="str">
        <f t="shared" si="67"/>
        <v>AnteBraço</v>
      </c>
      <c r="S111" s="11">
        <f t="shared" si="68"/>
        <v>0</v>
      </c>
      <c r="T111" s="11" t="str">
        <f t="shared" si="69"/>
        <v xml:space="preserve">Glúteo </v>
      </c>
      <c r="U111" s="11">
        <f t="shared" si="70"/>
        <v>0</v>
      </c>
      <c r="V111" s="12" t="str">
        <f t="shared" si="71"/>
        <v xml:space="preserve">Abdutor </v>
      </c>
      <c r="W111" s="11">
        <f t="shared" si="72"/>
        <v>0</v>
      </c>
      <c r="X111" s="12" t="str">
        <f t="shared" si="73"/>
        <v xml:space="preserve">Adutor </v>
      </c>
      <c r="Y111" s="11">
        <f t="shared" si="74"/>
        <v>0</v>
      </c>
      <c r="Z111" s="12" t="str">
        <f t="shared" si="75"/>
        <v>Coxa (Ant)</v>
      </c>
      <c r="AA111" s="11">
        <f t="shared" si="76"/>
        <v>0</v>
      </c>
      <c r="AB111" s="12" t="str">
        <f t="shared" si="77"/>
        <v>Coxa (Pos)</v>
      </c>
      <c r="AC111" s="11">
        <f t="shared" si="78"/>
        <v>0</v>
      </c>
      <c r="AD111" s="12" t="str">
        <f t="shared" si="79"/>
        <v>Perna</v>
      </c>
      <c r="AE111" s="11">
        <f t="shared" si="80"/>
        <v>0</v>
      </c>
      <c r="AF111" s="12" t="str">
        <f t="shared" si="81"/>
        <v>Abdominal</v>
      </c>
      <c r="AG111" s="11">
        <f t="shared" si="82"/>
        <v>0</v>
      </c>
    </row>
    <row r="112" spans="1:33" x14ac:dyDescent="0.25">
      <c r="A112" s="344"/>
      <c r="B112" s="11" t="str">
        <f t="shared" si="51"/>
        <v>Coxa (Pos)</v>
      </c>
      <c r="C112" s="11">
        <f t="shared" si="52"/>
        <v>0</v>
      </c>
      <c r="D112" s="11" t="str">
        <f t="shared" si="53"/>
        <v xml:space="preserve">Trapézio </v>
      </c>
      <c r="E112" s="11">
        <f t="shared" si="54"/>
        <v>0</v>
      </c>
      <c r="F112" s="11" t="str">
        <f t="shared" si="55"/>
        <v>Ombro (Cla/Acr)</v>
      </c>
      <c r="G112" s="11">
        <f t="shared" si="56"/>
        <v>0</v>
      </c>
      <c r="H112" s="12" t="str">
        <f t="shared" si="57"/>
        <v>Ombro (Esp)</v>
      </c>
      <c r="I112" s="11">
        <f t="shared" si="58"/>
        <v>0</v>
      </c>
      <c r="J112" s="12" t="str">
        <f t="shared" si="59"/>
        <v>Costa</v>
      </c>
      <c r="K112" s="11">
        <f t="shared" si="60"/>
        <v>0</v>
      </c>
      <c r="L112" s="12" t="str">
        <f t="shared" si="61"/>
        <v>Peito</v>
      </c>
      <c r="M112" s="11">
        <f t="shared" si="62"/>
        <v>0</v>
      </c>
      <c r="N112" s="12" t="str">
        <f t="shared" si="63"/>
        <v>Bíceps</v>
      </c>
      <c r="O112" s="11">
        <f t="shared" si="64"/>
        <v>0</v>
      </c>
      <c r="P112" s="12" t="str">
        <f t="shared" si="65"/>
        <v>Tríceps</v>
      </c>
      <c r="Q112" s="11">
        <f t="shared" si="66"/>
        <v>0</v>
      </c>
      <c r="R112" s="11" t="str">
        <f t="shared" si="67"/>
        <v>AnteBraço</v>
      </c>
      <c r="S112" s="11">
        <f t="shared" si="68"/>
        <v>0</v>
      </c>
      <c r="T112" s="11" t="str">
        <f t="shared" si="69"/>
        <v xml:space="preserve">Glúteo </v>
      </c>
      <c r="U112" s="11">
        <f t="shared" si="70"/>
        <v>0</v>
      </c>
      <c r="V112" s="12" t="str">
        <f t="shared" si="71"/>
        <v xml:space="preserve">Abdutor </v>
      </c>
      <c r="W112" s="11">
        <f t="shared" si="72"/>
        <v>0</v>
      </c>
      <c r="X112" s="12" t="str">
        <f t="shared" si="73"/>
        <v xml:space="preserve">Adutor </v>
      </c>
      <c r="Y112" s="11">
        <f t="shared" si="74"/>
        <v>0</v>
      </c>
      <c r="Z112" s="12" t="str">
        <f t="shared" si="75"/>
        <v>Coxa (Ant)</v>
      </c>
      <c r="AA112" s="11">
        <f t="shared" si="76"/>
        <v>0</v>
      </c>
      <c r="AB112" s="12" t="str">
        <f t="shared" si="77"/>
        <v>Coxa (Pos)</v>
      </c>
      <c r="AC112" s="11">
        <f t="shared" si="78"/>
        <v>0</v>
      </c>
      <c r="AD112" s="12" t="str">
        <f t="shared" si="79"/>
        <v>Perna</v>
      </c>
      <c r="AE112" s="11">
        <f t="shared" si="80"/>
        <v>0</v>
      </c>
      <c r="AF112" s="12" t="str">
        <f t="shared" si="81"/>
        <v>Abdominal</v>
      </c>
      <c r="AG112" s="11">
        <f t="shared" si="82"/>
        <v>0</v>
      </c>
    </row>
    <row r="113" spans="1:33" x14ac:dyDescent="0.25">
      <c r="A113" s="344"/>
      <c r="B113" s="11" t="str">
        <f t="shared" si="51"/>
        <v>Coxa (Pos)</v>
      </c>
      <c r="C113" s="11">
        <f t="shared" si="52"/>
        <v>0</v>
      </c>
      <c r="D113" s="11" t="str">
        <f t="shared" si="53"/>
        <v xml:space="preserve">Trapézio </v>
      </c>
      <c r="E113" s="11">
        <f t="shared" si="54"/>
        <v>0</v>
      </c>
      <c r="F113" s="11" t="str">
        <f t="shared" si="55"/>
        <v>Ombro (Cla/Acr)</v>
      </c>
      <c r="G113" s="11">
        <f t="shared" si="56"/>
        <v>0</v>
      </c>
      <c r="H113" s="12" t="str">
        <f t="shared" si="57"/>
        <v>Ombro (Esp)</v>
      </c>
      <c r="I113" s="11">
        <f t="shared" si="58"/>
        <v>0</v>
      </c>
      <c r="J113" s="12" t="str">
        <f t="shared" si="59"/>
        <v>Costa</v>
      </c>
      <c r="K113" s="11">
        <f t="shared" si="60"/>
        <v>0</v>
      </c>
      <c r="L113" s="12" t="str">
        <f t="shared" si="61"/>
        <v>Peito</v>
      </c>
      <c r="M113" s="11">
        <f t="shared" si="62"/>
        <v>0</v>
      </c>
      <c r="N113" s="12" t="str">
        <f t="shared" si="63"/>
        <v>Bíceps</v>
      </c>
      <c r="O113" s="11">
        <f t="shared" si="64"/>
        <v>0</v>
      </c>
      <c r="P113" s="12" t="str">
        <f t="shared" si="65"/>
        <v>Tríceps</v>
      </c>
      <c r="Q113" s="11">
        <f t="shared" si="66"/>
        <v>0</v>
      </c>
      <c r="R113" s="11" t="str">
        <f t="shared" si="67"/>
        <v>AnteBraço</v>
      </c>
      <c r="S113" s="11">
        <f t="shared" si="68"/>
        <v>0</v>
      </c>
      <c r="T113" s="11" t="str">
        <f t="shared" si="69"/>
        <v xml:space="preserve">Glúteo </v>
      </c>
      <c r="U113" s="11">
        <f t="shared" si="70"/>
        <v>0</v>
      </c>
      <c r="V113" s="12" t="str">
        <f t="shared" si="71"/>
        <v xml:space="preserve">Abdutor </v>
      </c>
      <c r="W113" s="11">
        <f t="shared" si="72"/>
        <v>0</v>
      </c>
      <c r="X113" s="12" t="str">
        <f t="shared" si="73"/>
        <v xml:space="preserve">Adutor </v>
      </c>
      <c r="Y113" s="11">
        <f t="shared" si="74"/>
        <v>0</v>
      </c>
      <c r="Z113" s="12" t="str">
        <f t="shared" si="75"/>
        <v>Coxa (Ant)</v>
      </c>
      <c r="AA113" s="11">
        <f t="shared" si="76"/>
        <v>0</v>
      </c>
      <c r="AB113" s="12" t="str">
        <f t="shared" si="77"/>
        <v>Coxa (Pos)</v>
      </c>
      <c r="AC113" s="11">
        <f t="shared" si="78"/>
        <v>0</v>
      </c>
      <c r="AD113" s="12" t="str">
        <f t="shared" si="79"/>
        <v>Perna</v>
      </c>
      <c r="AE113" s="11">
        <f t="shared" si="80"/>
        <v>0</v>
      </c>
      <c r="AF113" s="12" t="str">
        <f t="shared" si="81"/>
        <v>Abdominal</v>
      </c>
      <c r="AG113" s="11">
        <f t="shared" si="82"/>
        <v>0</v>
      </c>
    </row>
    <row r="114" spans="1:33" x14ac:dyDescent="0.25">
      <c r="A114" s="344"/>
      <c r="B114" s="11" t="str">
        <f t="shared" si="51"/>
        <v>Coxa (Pos)</v>
      </c>
      <c r="C114" s="11">
        <f t="shared" si="52"/>
        <v>0</v>
      </c>
      <c r="D114" s="11" t="str">
        <f t="shared" si="53"/>
        <v xml:space="preserve">Trapézio </v>
      </c>
      <c r="E114" s="11">
        <f t="shared" si="54"/>
        <v>0</v>
      </c>
      <c r="F114" s="11" t="str">
        <f t="shared" si="55"/>
        <v>Ombro (Cla/Acr)</v>
      </c>
      <c r="G114" s="11">
        <f t="shared" si="56"/>
        <v>0</v>
      </c>
      <c r="H114" s="12" t="str">
        <f t="shared" si="57"/>
        <v>Ombro (Esp)</v>
      </c>
      <c r="I114" s="11">
        <f t="shared" si="58"/>
        <v>0</v>
      </c>
      <c r="J114" s="12" t="str">
        <f t="shared" si="59"/>
        <v>Costa</v>
      </c>
      <c r="K114" s="11">
        <f t="shared" si="60"/>
        <v>0</v>
      </c>
      <c r="L114" s="12" t="str">
        <f t="shared" si="61"/>
        <v>Peito</v>
      </c>
      <c r="M114" s="11">
        <f t="shared" si="62"/>
        <v>0</v>
      </c>
      <c r="N114" s="12" t="str">
        <f t="shared" si="63"/>
        <v>Bíceps</v>
      </c>
      <c r="O114" s="11">
        <f t="shared" si="64"/>
        <v>0</v>
      </c>
      <c r="P114" s="12" t="str">
        <f t="shared" si="65"/>
        <v>Tríceps</v>
      </c>
      <c r="Q114" s="11">
        <f t="shared" si="66"/>
        <v>0</v>
      </c>
      <c r="R114" s="11" t="str">
        <f t="shared" si="67"/>
        <v>AnteBraço</v>
      </c>
      <c r="S114" s="11">
        <f t="shared" si="68"/>
        <v>0</v>
      </c>
      <c r="T114" s="11" t="str">
        <f t="shared" si="69"/>
        <v xml:space="preserve">Glúteo </v>
      </c>
      <c r="U114" s="11">
        <f t="shared" si="70"/>
        <v>0</v>
      </c>
      <c r="V114" s="12" t="str">
        <f t="shared" si="71"/>
        <v xml:space="preserve">Abdutor </v>
      </c>
      <c r="W114" s="11">
        <f t="shared" si="72"/>
        <v>0</v>
      </c>
      <c r="X114" s="12" t="str">
        <f t="shared" si="73"/>
        <v xml:space="preserve">Adutor </v>
      </c>
      <c r="Y114" s="11">
        <f t="shared" si="74"/>
        <v>0</v>
      </c>
      <c r="Z114" s="12" t="str">
        <f t="shared" si="75"/>
        <v>Coxa (Ant)</v>
      </c>
      <c r="AA114" s="11">
        <f t="shared" si="76"/>
        <v>0</v>
      </c>
      <c r="AB114" s="12" t="str">
        <f t="shared" si="77"/>
        <v>Coxa (Pos)</v>
      </c>
      <c r="AC114" s="11">
        <f t="shared" si="78"/>
        <v>0</v>
      </c>
      <c r="AD114" s="12" t="str">
        <f t="shared" si="79"/>
        <v>Perna</v>
      </c>
      <c r="AE114" s="11">
        <f t="shared" si="80"/>
        <v>0</v>
      </c>
      <c r="AF114" s="12" t="str">
        <f t="shared" si="81"/>
        <v>Abdominal</v>
      </c>
      <c r="AG114" s="11">
        <f t="shared" si="82"/>
        <v>0</v>
      </c>
    </row>
    <row r="115" spans="1:33" x14ac:dyDescent="0.25">
      <c r="A115" s="344"/>
      <c r="B115" s="11" t="str">
        <f t="shared" si="51"/>
        <v>Coxa (Pos)</v>
      </c>
      <c r="C115" s="11">
        <f t="shared" si="52"/>
        <v>0</v>
      </c>
      <c r="D115" s="11" t="str">
        <f t="shared" si="53"/>
        <v xml:space="preserve">Trapézio </v>
      </c>
      <c r="E115" s="11">
        <f t="shared" si="54"/>
        <v>0</v>
      </c>
      <c r="F115" s="11" t="str">
        <f t="shared" si="55"/>
        <v>Ombro (Cla/Acr)</v>
      </c>
      <c r="G115" s="11">
        <f t="shared" si="56"/>
        <v>0</v>
      </c>
      <c r="H115" s="12" t="str">
        <f t="shared" si="57"/>
        <v>Ombro (Esp)</v>
      </c>
      <c r="I115" s="11">
        <f t="shared" si="58"/>
        <v>0</v>
      </c>
      <c r="J115" s="12" t="str">
        <f t="shared" si="59"/>
        <v>Costa</v>
      </c>
      <c r="K115" s="11">
        <f t="shared" si="60"/>
        <v>0</v>
      </c>
      <c r="L115" s="12" t="str">
        <f t="shared" si="61"/>
        <v>Peito</v>
      </c>
      <c r="M115" s="11">
        <f t="shared" si="62"/>
        <v>0</v>
      </c>
      <c r="N115" s="12" t="str">
        <f t="shared" si="63"/>
        <v>Bíceps</v>
      </c>
      <c r="O115" s="11">
        <f t="shared" si="64"/>
        <v>0</v>
      </c>
      <c r="P115" s="12" t="str">
        <f t="shared" si="65"/>
        <v>Tríceps</v>
      </c>
      <c r="Q115" s="11">
        <f t="shared" si="66"/>
        <v>0</v>
      </c>
      <c r="R115" s="11" t="str">
        <f t="shared" si="67"/>
        <v>AnteBraço</v>
      </c>
      <c r="S115" s="11">
        <f t="shared" si="68"/>
        <v>0</v>
      </c>
      <c r="T115" s="11" t="str">
        <f t="shared" si="69"/>
        <v xml:space="preserve">Glúteo </v>
      </c>
      <c r="U115" s="11">
        <f t="shared" si="70"/>
        <v>0</v>
      </c>
      <c r="V115" s="12" t="str">
        <f t="shared" si="71"/>
        <v xml:space="preserve">Abdutor </v>
      </c>
      <c r="W115" s="11">
        <f t="shared" si="72"/>
        <v>0</v>
      </c>
      <c r="X115" s="12" t="str">
        <f t="shared" si="73"/>
        <v xml:space="preserve">Adutor </v>
      </c>
      <c r="Y115" s="11">
        <f t="shared" si="74"/>
        <v>0</v>
      </c>
      <c r="Z115" s="12" t="str">
        <f t="shared" si="75"/>
        <v>Coxa (Ant)</v>
      </c>
      <c r="AA115" s="11">
        <f t="shared" si="76"/>
        <v>0</v>
      </c>
      <c r="AB115" s="12" t="str">
        <f t="shared" si="77"/>
        <v>Coxa (Pos)</v>
      </c>
      <c r="AC115" s="11">
        <f t="shared" si="78"/>
        <v>0</v>
      </c>
      <c r="AD115" s="12" t="str">
        <f t="shared" si="79"/>
        <v>Perna</v>
      </c>
      <c r="AE115" s="11">
        <f t="shared" si="80"/>
        <v>0</v>
      </c>
      <c r="AF115" s="12" t="str">
        <f t="shared" si="81"/>
        <v>Abdominal</v>
      </c>
      <c r="AG115" s="11">
        <f t="shared" si="82"/>
        <v>0</v>
      </c>
    </row>
    <row r="116" spans="1:33" x14ac:dyDescent="0.25">
      <c r="A116" s="344"/>
      <c r="B116" s="11" t="str">
        <f t="shared" si="51"/>
        <v>Coxa (Pos)</v>
      </c>
      <c r="C116" s="11">
        <f t="shared" si="52"/>
        <v>0</v>
      </c>
      <c r="D116" s="11" t="str">
        <f t="shared" si="53"/>
        <v xml:space="preserve">Trapézio </v>
      </c>
      <c r="E116" s="11">
        <f t="shared" si="54"/>
        <v>0</v>
      </c>
      <c r="F116" s="11" t="str">
        <f t="shared" si="55"/>
        <v>Ombro (Cla/Acr)</v>
      </c>
      <c r="G116" s="11">
        <f t="shared" si="56"/>
        <v>0</v>
      </c>
      <c r="H116" s="12" t="str">
        <f t="shared" si="57"/>
        <v>Ombro (Esp)</v>
      </c>
      <c r="I116" s="11">
        <f t="shared" si="58"/>
        <v>0</v>
      </c>
      <c r="J116" s="12" t="str">
        <f t="shared" si="59"/>
        <v>Costa</v>
      </c>
      <c r="K116" s="11">
        <f t="shared" si="60"/>
        <v>0</v>
      </c>
      <c r="L116" s="12" t="str">
        <f t="shared" si="61"/>
        <v>Peito</v>
      </c>
      <c r="M116" s="11">
        <f t="shared" si="62"/>
        <v>0</v>
      </c>
      <c r="N116" s="12" t="str">
        <f t="shared" si="63"/>
        <v>Bíceps</v>
      </c>
      <c r="O116" s="11">
        <f t="shared" si="64"/>
        <v>0</v>
      </c>
      <c r="P116" s="12" t="str">
        <f t="shared" si="65"/>
        <v>Tríceps</v>
      </c>
      <c r="Q116" s="11">
        <f t="shared" si="66"/>
        <v>0</v>
      </c>
      <c r="R116" s="11" t="str">
        <f t="shared" si="67"/>
        <v>AnteBraço</v>
      </c>
      <c r="S116" s="11">
        <f t="shared" si="68"/>
        <v>0</v>
      </c>
      <c r="T116" s="11" t="str">
        <f t="shared" si="69"/>
        <v xml:space="preserve">Glúteo </v>
      </c>
      <c r="U116" s="11">
        <f t="shared" si="70"/>
        <v>0</v>
      </c>
      <c r="V116" s="12" t="str">
        <f t="shared" si="71"/>
        <v xml:space="preserve">Abdutor </v>
      </c>
      <c r="W116" s="11">
        <f t="shared" si="72"/>
        <v>0</v>
      </c>
      <c r="X116" s="12" t="str">
        <f t="shared" si="73"/>
        <v xml:space="preserve">Adutor </v>
      </c>
      <c r="Y116" s="11">
        <f t="shared" si="74"/>
        <v>0</v>
      </c>
      <c r="Z116" s="12" t="str">
        <f t="shared" si="75"/>
        <v>Coxa (Ant)</v>
      </c>
      <c r="AA116" s="11">
        <f t="shared" si="76"/>
        <v>0</v>
      </c>
      <c r="AB116" s="12" t="str">
        <f t="shared" si="77"/>
        <v>Coxa (Pos)</v>
      </c>
      <c r="AC116" s="11">
        <f t="shared" si="78"/>
        <v>0</v>
      </c>
      <c r="AD116" s="12" t="str">
        <f t="shared" si="79"/>
        <v>Perna</v>
      </c>
      <c r="AE116" s="11">
        <f t="shared" si="80"/>
        <v>0</v>
      </c>
      <c r="AF116" s="12" t="str">
        <f t="shared" si="81"/>
        <v>Abdominal</v>
      </c>
      <c r="AG116" s="11">
        <f t="shared" si="82"/>
        <v>0</v>
      </c>
    </row>
    <row r="117" spans="1:33" x14ac:dyDescent="0.25">
      <c r="A117" s="344"/>
      <c r="B117" s="11" t="str">
        <f t="shared" si="51"/>
        <v>Coxa (Pos)</v>
      </c>
      <c r="C117" s="11">
        <f t="shared" si="52"/>
        <v>0</v>
      </c>
      <c r="D117" s="11" t="str">
        <f t="shared" si="53"/>
        <v xml:space="preserve">Trapézio </v>
      </c>
      <c r="E117" s="11">
        <f t="shared" si="54"/>
        <v>0</v>
      </c>
      <c r="F117" s="11" t="str">
        <f t="shared" si="55"/>
        <v>Ombro (Cla/Acr)</v>
      </c>
      <c r="G117" s="11">
        <f t="shared" si="56"/>
        <v>0</v>
      </c>
      <c r="H117" s="12" t="str">
        <f t="shared" si="57"/>
        <v>Ombro (Esp)</v>
      </c>
      <c r="I117" s="11">
        <f t="shared" si="58"/>
        <v>0</v>
      </c>
      <c r="J117" s="12" t="str">
        <f t="shared" si="59"/>
        <v>Costa</v>
      </c>
      <c r="K117" s="11">
        <f t="shared" si="60"/>
        <v>0</v>
      </c>
      <c r="L117" s="12" t="str">
        <f t="shared" si="61"/>
        <v>Peito</v>
      </c>
      <c r="M117" s="11">
        <f t="shared" si="62"/>
        <v>0</v>
      </c>
      <c r="N117" s="12" t="str">
        <f t="shared" si="63"/>
        <v>Bíceps</v>
      </c>
      <c r="O117" s="11">
        <f t="shared" si="64"/>
        <v>0</v>
      </c>
      <c r="P117" s="12" t="str">
        <f t="shared" si="65"/>
        <v>Tríceps</v>
      </c>
      <c r="Q117" s="11">
        <f t="shared" si="66"/>
        <v>0</v>
      </c>
      <c r="R117" s="11" t="str">
        <f t="shared" si="67"/>
        <v>AnteBraço</v>
      </c>
      <c r="S117" s="11">
        <f t="shared" si="68"/>
        <v>0</v>
      </c>
      <c r="T117" s="11" t="str">
        <f t="shared" si="69"/>
        <v xml:space="preserve">Glúteo </v>
      </c>
      <c r="U117" s="11">
        <f t="shared" si="70"/>
        <v>0</v>
      </c>
      <c r="V117" s="12" t="str">
        <f t="shared" si="71"/>
        <v xml:space="preserve">Abdutor </v>
      </c>
      <c r="W117" s="11">
        <f t="shared" si="72"/>
        <v>0</v>
      </c>
      <c r="X117" s="12" t="str">
        <f t="shared" si="73"/>
        <v xml:space="preserve">Adutor </v>
      </c>
      <c r="Y117" s="11">
        <f t="shared" si="74"/>
        <v>0</v>
      </c>
      <c r="Z117" s="12" t="str">
        <f t="shared" si="75"/>
        <v>Coxa (Ant)</v>
      </c>
      <c r="AA117" s="11">
        <f t="shared" si="76"/>
        <v>0</v>
      </c>
      <c r="AB117" s="12" t="str">
        <f t="shared" si="77"/>
        <v>Coxa (Pos)</v>
      </c>
      <c r="AC117" s="11">
        <f t="shared" si="78"/>
        <v>0</v>
      </c>
      <c r="AD117" s="12" t="str">
        <f t="shared" si="79"/>
        <v>Perna</v>
      </c>
      <c r="AE117" s="11">
        <f t="shared" si="80"/>
        <v>0</v>
      </c>
      <c r="AF117" s="12" t="str">
        <f t="shared" si="81"/>
        <v>Abdominal</v>
      </c>
      <c r="AG117" s="11">
        <f t="shared" si="82"/>
        <v>0</v>
      </c>
    </row>
    <row r="118" spans="1:33" x14ac:dyDescent="0.25">
      <c r="A118" s="344"/>
      <c r="B118" s="11" t="str">
        <f t="shared" si="51"/>
        <v>Coxa (Pos)</v>
      </c>
      <c r="C118" s="11">
        <f t="shared" si="52"/>
        <v>0</v>
      </c>
      <c r="D118" s="11" t="str">
        <f t="shared" si="53"/>
        <v xml:space="preserve">Trapézio </v>
      </c>
      <c r="E118" s="11">
        <f t="shared" si="54"/>
        <v>0</v>
      </c>
      <c r="F118" s="11" t="str">
        <f t="shared" si="55"/>
        <v>Ombro (Cla/Acr)</v>
      </c>
      <c r="G118" s="11">
        <f t="shared" si="56"/>
        <v>0</v>
      </c>
      <c r="H118" s="12" t="str">
        <f t="shared" si="57"/>
        <v>Ombro (Esp)</v>
      </c>
      <c r="I118" s="11">
        <f t="shared" si="58"/>
        <v>0</v>
      </c>
      <c r="J118" s="12" t="str">
        <f t="shared" si="59"/>
        <v>Costa</v>
      </c>
      <c r="K118" s="11">
        <f t="shared" si="60"/>
        <v>0</v>
      </c>
      <c r="L118" s="12" t="str">
        <f t="shared" si="61"/>
        <v>Peito</v>
      </c>
      <c r="M118" s="11">
        <f t="shared" si="62"/>
        <v>0</v>
      </c>
      <c r="N118" s="12" t="str">
        <f t="shared" si="63"/>
        <v>Bíceps</v>
      </c>
      <c r="O118" s="11">
        <f t="shared" si="64"/>
        <v>0</v>
      </c>
      <c r="P118" s="12" t="str">
        <f t="shared" si="65"/>
        <v>Tríceps</v>
      </c>
      <c r="Q118" s="11">
        <f t="shared" si="66"/>
        <v>0</v>
      </c>
      <c r="R118" s="11" t="str">
        <f t="shared" si="67"/>
        <v>AnteBraço</v>
      </c>
      <c r="S118" s="11">
        <f t="shared" si="68"/>
        <v>0</v>
      </c>
      <c r="T118" s="11" t="str">
        <f t="shared" si="69"/>
        <v xml:space="preserve">Glúteo </v>
      </c>
      <c r="U118" s="11">
        <f t="shared" si="70"/>
        <v>0</v>
      </c>
      <c r="V118" s="12" t="str">
        <f t="shared" si="71"/>
        <v xml:space="preserve">Abdutor </v>
      </c>
      <c r="W118" s="11">
        <f t="shared" si="72"/>
        <v>0</v>
      </c>
      <c r="X118" s="12" t="str">
        <f t="shared" si="73"/>
        <v xml:space="preserve">Adutor </v>
      </c>
      <c r="Y118" s="11">
        <f t="shared" si="74"/>
        <v>0</v>
      </c>
      <c r="Z118" s="12" t="str">
        <f t="shared" si="75"/>
        <v>Coxa (Ant)</v>
      </c>
      <c r="AA118" s="11">
        <f t="shared" si="76"/>
        <v>0</v>
      </c>
      <c r="AB118" s="12" t="str">
        <f t="shared" si="77"/>
        <v>Coxa (Pos)</v>
      </c>
      <c r="AC118" s="11">
        <f t="shared" si="78"/>
        <v>0</v>
      </c>
      <c r="AD118" s="12" t="str">
        <f t="shared" si="79"/>
        <v>Perna</v>
      </c>
      <c r="AE118" s="11">
        <f t="shared" si="80"/>
        <v>0</v>
      </c>
      <c r="AF118" s="12" t="str">
        <f t="shared" si="81"/>
        <v>Abdominal</v>
      </c>
      <c r="AG118" s="11">
        <f t="shared" si="82"/>
        <v>0</v>
      </c>
    </row>
    <row r="119" spans="1:33" x14ac:dyDescent="0.25">
      <c r="A119" s="344"/>
      <c r="B119" s="11" t="str">
        <f t="shared" si="51"/>
        <v>Coxa (Pos)</v>
      </c>
      <c r="C119" s="11">
        <f t="shared" si="52"/>
        <v>0</v>
      </c>
      <c r="D119" s="11" t="str">
        <f t="shared" si="53"/>
        <v xml:space="preserve">Trapézio </v>
      </c>
      <c r="E119" s="11">
        <f t="shared" si="54"/>
        <v>0</v>
      </c>
      <c r="F119" s="11" t="str">
        <f t="shared" si="55"/>
        <v>Ombro (Cla/Acr)</v>
      </c>
      <c r="G119" s="11">
        <f t="shared" si="56"/>
        <v>0</v>
      </c>
      <c r="H119" s="12" t="str">
        <f t="shared" si="57"/>
        <v>Ombro (Esp)</v>
      </c>
      <c r="I119" s="11">
        <f t="shared" si="58"/>
        <v>0</v>
      </c>
      <c r="J119" s="12" t="str">
        <f t="shared" si="59"/>
        <v>Costa</v>
      </c>
      <c r="K119" s="11">
        <f t="shared" si="60"/>
        <v>0</v>
      </c>
      <c r="L119" s="12" t="str">
        <f t="shared" si="61"/>
        <v>Peito</v>
      </c>
      <c r="M119" s="11">
        <f t="shared" si="62"/>
        <v>0</v>
      </c>
      <c r="N119" s="12" t="str">
        <f t="shared" si="63"/>
        <v>Bíceps</v>
      </c>
      <c r="O119" s="11">
        <f t="shared" si="64"/>
        <v>0</v>
      </c>
      <c r="P119" s="12" t="str">
        <f t="shared" si="65"/>
        <v>Tríceps</v>
      </c>
      <c r="Q119" s="11">
        <f t="shared" si="66"/>
        <v>0</v>
      </c>
      <c r="R119" s="11" t="str">
        <f t="shared" si="67"/>
        <v>AnteBraço</v>
      </c>
      <c r="S119" s="11">
        <f t="shared" si="68"/>
        <v>0</v>
      </c>
      <c r="T119" s="11" t="str">
        <f t="shared" si="69"/>
        <v xml:space="preserve">Glúteo </v>
      </c>
      <c r="U119" s="11">
        <f t="shared" si="70"/>
        <v>0</v>
      </c>
      <c r="V119" s="12" t="str">
        <f t="shared" si="71"/>
        <v xml:space="preserve">Abdutor </v>
      </c>
      <c r="W119" s="11">
        <f t="shared" si="72"/>
        <v>0</v>
      </c>
      <c r="X119" s="12" t="str">
        <f t="shared" si="73"/>
        <v xml:space="preserve">Adutor </v>
      </c>
      <c r="Y119" s="11">
        <f t="shared" si="74"/>
        <v>0</v>
      </c>
      <c r="Z119" s="12" t="str">
        <f t="shared" si="75"/>
        <v>Coxa (Ant)</v>
      </c>
      <c r="AA119" s="11">
        <f t="shared" si="76"/>
        <v>0</v>
      </c>
      <c r="AB119" s="12" t="str">
        <f t="shared" si="77"/>
        <v>Coxa (Pos)</v>
      </c>
      <c r="AC119" s="11">
        <f t="shared" si="78"/>
        <v>0</v>
      </c>
      <c r="AD119" s="12" t="str">
        <f t="shared" si="79"/>
        <v>Perna</v>
      </c>
      <c r="AE119" s="11">
        <f t="shared" si="80"/>
        <v>0</v>
      </c>
      <c r="AF119" s="12" t="str">
        <f t="shared" si="81"/>
        <v>Abdominal</v>
      </c>
      <c r="AG119" s="11">
        <f t="shared" si="82"/>
        <v>0</v>
      </c>
    </row>
    <row r="120" spans="1:33" x14ac:dyDescent="0.25">
      <c r="A120" s="344"/>
      <c r="B120" s="11" t="str">
        <f t="shared" si="51"/>
        <v>Coxa (Pos)</v>
      </c>
      <c r="C120" s="11">
        <f t="shared" si="52"/>
        <v>0</v>
      </c>
      <c r="D120" s="11" t="str">
        <f t="shared" si="53"/>
        <v xml:space="preserve">Trapézio </v>
      </c>
      <c r="E120" s="11">
        <f t="shared" si="54"/>
        <v>0</v>
      </c>
      <c r="F120" s="11" t="str">
        <f t="shared" si="55"/>
        <v>Ombro (Cla/Acr)</v>
      </c>
      <c r="G120" s="11">
        <f t="shared" si="56"/>
        <v>0</v>
      </c>
      <c r="H120" s="12" t="str">
        <f t="shared" si="57"/>
        <v>Ombro (Esp)</v>
      </c>
      <c r="I120" s="11">
        <f t="shared" si="58"/>
        <v>0</v>
      </c>
      <c r="J120" s="12" t="str">
        <f t="shared" si="59"/>
        <v>Costa</v>
      </c>
      <c r="K120" s="11">
        <f t="shared" si="60"/>
        <v>0</v>
      </c>
      <c r="L120" s="12" t="str">
        <f t="shared" si="61"/>
        <v>Peito</v>
      </c>
      <c r="M120" s="11">
        <f t="shared" si="62"/>
        <v>0</v>
      </c>
      <c r="N120" s="12" t="str">
        <f t="shared" si="63"/>
        <v>Bíceps</v>
      </c>
      <c r="O120" s="11">
        <f t="shared" si="64"/>
        <v>0</v>
      </c>
      <c r="P120" s="12" t="str">
        <f t="shared" si="65"/>
        <v>Tríceps</v>
      </c>
      <c r="Q120" s="11">
        <f t="shared" si="66"/>
        <v>0</v>
      </c>
      <c r="R120" s="11" t="str">
        <f t="shared" si="67"/>
        <v>AnteBraço</v>
      </c>
      <c r="S120" s="11">
        <f t="shared" si="68"/>
        <v>0</v>
      </c>
      <c r="T120" s="11" t="str">
        <f t="shared" si="69"/>
        <v xml:space="preserve">Glúteo </v>
      </c>
      <c r="U120" s="11">
        <f t="shared" si="70"/>
        <v>0</v>
      </c>
      <c r="V120" s="12" t="str">
        <f t="shared" si="71"/>
        <v xml:space="preserve">Abdutor </v>
      </c>
      <c r="W120" s="11">
        <f t="shared" si="72"/>
        <v>0</v>
      </c>
      <c r="X120" s="12" t="str">
        <f t="shared" si="73"/>
        <v xml:space="preserve">Adutor </v>
      </c>
      <c r="Y120" s="11">
        <f t="shared" si="74"/>
        <v>0</v>
      </c>
      <c r="Z120" s="12" t="str">
        <f t="shared" si="75"/>
        <v>Coxa (Ant)</v>
      </c>
      <c r="AA120" s="11">
        <f t="shared" si="76"/>
        <v>0</v>
      </c>
      <c r="AB120" s="12" t="str">
        <f t="shared" si="77"/>
        <v>Coxa (Pos)</v>
      </c>
      <c r="AC120" s="11">
        <f t="shared" si="78"/>
        <v>0</v>
      </c>
      <c r="AD120" s="12" t="str">
        <f t="shared" si="79"/>
        <v>Perna</v>
      </c>
      <c r="AE120" s="11">
        <f t="shared" si="80"/>
        <v>0</v>
      </c>
      <c r="AF120" s="12" t="str">
        <f t="shared" si="81"/>
        <v>Abdominal</v>
      </c>
      <c r="AG120" s="11">
        <f t="shared" si="82"/>
        <v>0</v>
      </c>
    </row>
    <row r="121" spans="1:3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1:33" x14ac:dyDescent="0.25">
      <c r="A122" s="11" t="s">
        <v>40</v>
      </c>
      <c r="B122" s="11" t="s">
        <v>41</v>
      </c>
      <c r="C122" s="11"/>
      <c r="D122" s="341" t="str">
        <f>D102</f>
        <v xml:space="preserve">Trapézio </v>
      </c>
      <c r="E122" s="341"/>
      <c r="F122" s="341" t="str">
        <f>F102</f>
        <v>Ombro (Cla/Acr)</v>
      </c>
      <c r="G122" s="341"/>
      <c r="H122" s="341" t="str">
        <f>H102</f>
        <v>Ombro (Esp)</v>
      </c>
      <c r="I122" s="341"/>
      <c r="J122" s="341" t="str">
        <f>J102</f>
        <v>Costa</v>
      </c>
      <c r="K122" s="341"/>
      <c r="L122" s="341" t="str">
        <f>L102</f>
        <v>Peito</v>
      </c>
      <c r="M122" s="341"/>
      <c r="N122" s="341" t="str">
        <f>N102</f>
        <v>Bíceps</v>
      </c>
      <c r="O122" s="341"/>
      <c r="P122" s="341" t="str">
        <f>P102</f>
        <v>Tríceps</v>
      </c>
      <c r="Q122" s="341"/>
      <c r="R122" s="341" t="str">
        <f>R102</f>
        <v>AnteBraço</v>
      </c>
      <c r="S122" s="341"/>
      <c r="T122" s="341" t="str">
        <f>T102</f>
        <v xml:space="preserve">Glúteo </v>
      </c>
      <c r="U122" s="341"/>
      <c r="V122" s="341" t="str">
        <f>V102</f>
        <v xml:space="preserve">Abdutor </v>
      </c>
      <c r="W122" s="341"/>
      <c r="X122" s="341" t="str">
        <f>X102</f>
        <v xml:space="preserve">Adutor </v>
      </c>
      <c r="Y122" s="341"/>
      <c r="Z122" s="341" t="str">
        <f>Z102</f>
        <v>Coxa (Ant)</v>
      </c>
      <c r="AA122" s="341"/>
      <c r="AB122" s="341" t="str">
        <f>AB102</f>
        <v>Coxa (Pos)</v>
      </c>
      <c r="AC122" s="341"/>
      <c r="AD122" s="341" t="str">
        <f>AD102</f>
        <v>Perna</v>
      </c>
      <c r="AE122" s="341"/>
      <c r="AF122" s="341" t="str">
        <f>AF102</f>
        <v>Abdominal</v>
      </c>
      <c r="AG122" s="341"/>
    </row>
    <row r="123" spans="1:33" x14ac:dyDescent="0.25">
      <c r="A123" s="11"/>
      <c r="B123" s="343" t="str">
        <f>Planilha!D21</f>
        <v>Perna</v>
      </c>
      <c r="C123" s="34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1:33" x14ac:dyDescent="0.25">
      <c r="A124" s="344">
        <v>7</v>
      </c>
      <c r="B124" s="11" t="str">
        <f>B123</f>
        <v>Perna</v>
      </c>
      <c r="C124" s="11" t="str">
        <f>IF(AND(B124=D124),E124,IF(AND(B124=F124),G124,IF(AND(B124=H124),I124,IF(AND(B124=J124),K124,IF(AND(B124=L124),M124,IF(AND(B124=N124),O124,IF(AND(B124=P124),Q124,IF(AND(B124=R124),S124,IF(AND(B124=T124),U124,IF(AND(B124=V124),W124,IF(AND(B124=X124),Y124,IF(AND(B124=Z124),AA124,IF(AND(B124=AB124),AC124,IF(AND(B124=AD124),AE124,IF(AND(B124=AF124),AG124," ")))))))))))))))</f>
        <v>Gêmeos em pé</v>
      </c>
      <c r="D124" s="11" t="str">
        <f t="shared" ref="D124:AG124" si="83">D104</f>
        <v xml:space="preserve">Trapézio </v>
      </c>
      <c r="E124" s="11" t="str">
        <f t="shared" si="83"/>
        <v>Elevação de ombros</v>
      </c>
      <c r="F124" s="11" t="str">
        <f t="shared" si="83"/>
        <v>Ombro (Cla/Acr)</v>
      </c>
      <c r="G124" s="11" t="str">
        <f t="shared" si="83"/>
        <v>Desenvolvimento</v>
      </c>
      <c r="H124" s="12" t="str">
        <f t="shared" si="83"/>
        <v>Ombro (Esp)</v>
      </c>
      <c r="I124" s="11" t="str">
        <f t="shared" si="83"/>
        <v>Voador inv.</v>
      </c>
      <c r="J124" s="12" t="str">
        <f t="shared" si="83"/>
        <v>Costa</v>
      </c>
      <c r="K124" s="11" t="str">
        <f t="shared" si="83"/>
        <v>Puxada à frente</v>
      </c>
      <c r="L124" s="12" t="str">
        <f t="shared" si="83"/>
        <v>Peito</v>
      </c>
      <c r="M124" s="11" t="str">
        <f t="shared" si="83"/>
        <v>Supino</v>
      </c>
      <c r="N124" s="12" t="str">
        <f t="shared" si="83"/>
        <v>Bíceps</v>
      </c>
      <c r="O124" s="11" t="str">
        <f t="shared" si="83"/>
        <v>Rosca direta</v>
      </c>
      <c r="P124" s="12" t="str">
        <f t="shared" si="83"/>
        <v>Tríceps</v>
      </c>
      <c r="Q124" s="11" t="str">
        <f t="shared" si="83"/>
        <v>Rosca testa</v>
      </c>
      <c r="R124" s="11" t="str">
        <f t="shared" si="83"/>
        <v>AnteBraço</v>
      </c>
      <c r="S124" s="11" t="str">
        <f t="shared" si="83"/>
        <v>Rosca punho</v>
      </c>
      <c r="T124" s="11" t="str">
        <f t="shared" si="83"/>
        <v xml:space="preserve">Glúteo </v>
      </c>
      <c r="U124" s="11" t="str">
        <f t="shared" si="83"/>
        <v>Glúteo em pé</v>
      </c>
      <c r="V124" s="12" t="str">
        <f t="shared" si="83"/>
        <v xml:space="preserve">Abdutor </v>
      </c>
      <c r="W124" s="11" t="str">
        <f t="shared" si="83"/>
        <v>Abdutor maq.</v>
      </c>
      <c r="X124" s="12" t="str">
        <f t="shared" si="83"/>
        <v xml:space="preserve">Adutor </v>
      </c>
      <c r="Y124" s="11" t="str">
        <f t="shared" si="83"/>
        <v>Adutor maq</v>
      </c>
      <c r="Z124" s="12" t="str">
        <f t="shared" si="83"/>
        <v>Coxa (Ant)</v>
      </c>
      <c r="AA124" s="11" t="str">
        <f t="shared" si="83"/>
        <v>Agachamento</v>
      </c>
      <c r="AB124" s="12" t="str">
        <f t="shared" si="83"/>
        <v>Coxa (Pos)</v>
      </c>
      <c r="AC124" s="11" t="str">
        <f t="shared" si="83"/>
        <v>Stiff</v>
      </c>
      <c r="AD124" s="12" t="str">
        <f t="shared" si="83"/>
        <v>Perna</v>
      </c>
      <c r="AE124" s="11" t="str">
        <f t="shared" si="83"/>
        <v>Gêmeos em pé</v>
      </c>
      <c r="AF124" s="12" t="str">
        <f t="shared" si="83"/>
        <v>Abdominal</v>
      </c>
      <c r="AG124" s="11" t="str">
        <f t="shared" si="83"/>
        <v>Elevação de pernas</v>
      </c>
    </row>
    <row r="125" spans="1:33" x14ac:dyDescent="0.25">
      <c r="A125" s="344"/>
      <c r="B125" s="11" t="str">
        <f t="shared" ref="B125:B140" si="84">B124</f>
        <v>Perna</v>
      </c>
      <c r="C125" s="11" t="str">
        <f t="shared" ref="C125:C140" si="85">IF(AND(B125=D125),E125,IF(AND(B125=F125),G125,IF(AND(B125=H125),I125,IF(AND(B125=J125),K125,IF(AND(B125=L125),M125,IF(AND(B125=N125),O125,IF(AND(B125=P125),Q125,IF(AND(B125=R125),S125,IF(AND(B125=T125),U125,IF(AND(B125=V125),W125,IF(AND(B125=X125),Y125,IF(AND(B125=Z125),AA125,IF(AND(B125=AB125),AC125,IF(AND(B125=AD125),AE125,IF(AND(B125=AF125),AG125," ")))))))))))))))</f>
        <v>Gêmeos sentado</v>
      </c>
      <c r="D125" s="11" t="str">
        <f t="shared" ref="D125:S140" si="86">D105</f>
        <v xml:space="preserve">Trapézio </v>
      </c>
      <c r="E125" s="11" t="str">
        <f t="shared" si="86"/>
        <v>Remada alta</v>
      </c>
      <c r="F125" s="11" t="str">
        <f t="shared" si="86"/>
        <v>Ombro (Cla/Acr)</v>
      </c>
      <c r="G125" s="11" t="str">
        <f t="shared" si="86"/>
        <v>Levantamento lateral</v>
      </c>
      <c r="H125" s="12" t="str">
        <f t="shared" si="86"/>
        <v>Ombro (Esp)</v>
      </c>
      <c r="I125" s="11" t="str">
        <f t="shared" si="86"/>
        <v>Crucifixo inv.</v>
      </c>
      <c r="J125" s="12" t="str">
        <f t="shared" si="86"/>
        <v>Costa</v>
      </c>
      <c r="K125" s="11" t="str">
        <f t="shared" si="86"/>
        <v>Remada sentada</v>
      </c>
      <c r="L125" s="12" t="str">
        <f t="shared" si="86"/>
        <v>Peito</v>
      </c>
      <c r="M125" s="11" t="str">
        <f t="shared" si="86"/>
        <v>Supino inclinado</v>
      </c>
      <c r="N125" s="12" t="str">
        <f t="shared" si="86"/>
        <v>Bíceps</v>
      </c>
      <c r="O125" s="11" t="str">
        <f t="shared" si="86"/>
        <v>Rosca alternada</v>
      </c>
      <c r="P125" s="12" t="str">
        <f t="shared" si="86"/>
        <v>Tríceps</v>
      </c>
      <c r="Q125" s="11" t="str">
        <f t="shared" si="86"/>
        <v>Rosca francesa</v>
      </c>
      <c r="R125" s="11" t="str">
        <f t="shared" si="86"/>
        <v>AnteBraço</v>
      </c>
      <c r="S125" s="11" t="str">
        <f t="shared" si="86"/>
        <v>Rosca punho inv.</v>
      </c>
      <c r="T125" s="11" t="str">
        <f t="shared" ref="T125:AG140" si="87">T105</f>
        <v xml:space="preserve">Glúteo </v>
      </c>
      <c r="U125" s="11" t="str">
        <f t="shared" si="87"/>
        <v>Glúteo 4 apoios</v>
      </c>
      <c r="V125" s="12" t="str">
        <f t="shared" si="87"/>
        <v xml:space="preserve">Abdutor </v>
      </c>
      <c r="W125" s="11" t="str">
        <f t="shared" si="87"/>
        <v>Abdutor apo.</v>
      </c>
      <c r="X125" s="12" t="str">
        <f t="shared" si="87"/>
        <v xml:space="preserve">Adutor </v>
      </c>
      <c r="Y125" s="11" t="str">
        <f t="shared" si="87"/>
        <v>Adutor apo.</v>
      </c>
      <c r="Z125" s="12" t="str">
        <f t="shared" si="87"/>
        <v>Coxa (Ant)</v>
      </c>
      <c r="AA125" s="11" t="str">
        <f t="shared" si="87"/>
        <v>Agachamento hack</v>
      </c>
      <c r="AB125" s="12" t="str">
        <f t="shared" si="87"/>
        <v>Coxa (Pos)</v>
      </c>
      <c r="AC125" s="11" t="str">
        <f t="shared" si="87"/>
        <v>Flexão de perna</v>
      </c>
      <c r="AD125" s="12" t="str">
        <f t="shared" si="87"/>
        <v>Perna</v>
      </c>
      <c r="AE125" s="11" t="str">
        <f t="shared" si="87"/>
        <v>Gêmeos sentado</v>
      </c>
      <c r="AF125" s="12" t="str">
        <f t="shared" si="87"/>
        <v>Abdominal</v>
      </c>
      <c r="AG125" s="11" t="str">
        <f t="shared" si="87"/>
        <v>Supra-abdominal</v>
      </c>
    </row>
    <row r="126" spans="1:33" x14ac:dyDescent="0.25">
      <c r="A126" s="344"/>
      <c r="B126" s="11" t="str">
        <f t="shared" si="84"/>
        <v>Perna</v>
      </c>
      <c r="C126" s="11" t="str">
        <f t="shared" si="85"/>
        <v>Burrinho maq.</v>
      </c>
      <c r="D126" s="11" t="str">
        <f t="shared" si="86"/>
        <v xml:space="preserve">Trapézio </v>
      </c>
      <c r="E126" s="11">
        <f t="shared" si="86"/>
        <v>0</v>
      </c>
      <c r="F126" s="11" t="str">
        <f t="shared" si="86"/>
        <v>Ombro (Cla/Acr)</v>
      </c>
      <c r="G126" s="11" t="str">
        <f t="shared" si="86"/>
        <v>Elevação frontal</v>
      </c>
      <c r="H126" s="12" t="str">
        <f t="shared" si="86"/>
        <v>Ombro (Esp)</v>
      </c>
      <c r="I126" s="11">
        <f t="shared" si="86"/>
        <v>0</v>
      </c>
      <c r="J126" s="12" t="str">
        <f t="shared" si="86"/>
        <v>Costa</v>
      </c>
      <c r="K126" s="11" t="str">
        <f t="shared" si="86"/>
        <v>Remada unilteral</v>
      </c>
      <c r="L126" s="12" t="str">
        <f t="shared" si="86"/>
        <v>Peito</v>
      </c>
      <c r="M126" s="11" t="str">
        <f t="shared" si="86"/>
        <v>Supino declinado</v>
      </c>
      <c r="N126" s="12" t="str">
        <f t="shared" si="86"/>
        <v>Bíceps</v>
      </c>
      <c r="O126" s="11" t="str">
        <f t="shared" si="86"/>
        <v>Rosca concentrada</v>
      </c>
      <c r="P126" s="12" t="str">
        <f t="shared" si="86"/>
        <v>Tríceps</v>
      </c>
      <c r="Q126" s="11" t="str">
        <f t="shared" si="86"/>
        <v>Extensão de cotovelo (cabo)</v>
      </c>
      <c r="R126" s="11" t="str">
        <f t="shared" si="86"/>
        <v>AnteBraço</v>
      </c>
      <c r="S126" s="11" t="str">
        <f t="shared" si="86"/>
        <v>Rosca direta peg. pro.</v>
      </c>
      <c r="T126" s="11" t="str">
        <f t="shared" si="87"/>
        <v xml:space="preserve">Glúteo </v>
      </c>
      <c r="U126" s="11">
        <f t="shared" si="87"/>
        <v>0</v>
      </c>
      <c r="V126" s="12" t="str">
        <f t="shared" si="87"/>
        <v xml:space="preserve">Abdutor </v>
      </c>
      <c r="W126" s="11" t="str">
        <f t="shared" si="87"/>
        <v>Abdutor cabo</v>
      </c>
      <c r="X126" s="12" t="str">
        <f t="shared" si="87"/>
        <v xml:space="preserve">Adutor </v>
      </c>
      <c r="Y126" s="11" t="str">
        <f t="shared" si="87"/>
        <v>Adutor cabo</v>
      </c>
      <c r="Z126" s="12" t="str">
        <f t="shared" si="87"/>
        <v>Coxa (Ant)</v>
      </c>
      <c r="AA126" s="11" t="str">
        <f t="shared" si="87"/>
        <v>Extensão de perna</v>
      </c>
      <c r="AB126" s="12" t="str">
        <f t="shared" si="87"/>
        <v>Coxa (Pos)</v>
      </c>
      <c r="AC126" s="11" t="str">
        <f t="shared" si="87"/>
        <v>Flexora em pé</v>
      </c>
      <c r="AD126" s="12" t="str">
        <f t="shared" si="87"/>
        <v>Perna</v>
      </c>
      <c r="AE126" s="11" t="str">
        <f t="shared" si="87"/>
        <v>Burrinho maq.</v>
      </c>
      <c r="AF126" s="12" t="str">
        <f t="shared" si="87"/>
        <v>Abdominal</v>
      </c>
      <c r="AG126" s="11" t="str">
        <f t="shared" si="87"/>
        <v>Flexão lateral</v>
      </c>
    </row>
    <row r="127" spans="1:33" x14ac:dyDescent="0.25">
      <c r="A127" s="344"/>
      <c r="B127" s="11" t="str">
        <f t="shared" si="84"/>
        <v>Perna</v>
      </c>
      <c r="C127" s="11" t="str">
        <f t="shared" si="85"/>
        <v>Tibial</v>
      </c>
      <c r="D127" s="11" t="str">
        <f t="shared" si="86"/>
        <v xml:space="preserve">Trapézio </v>
      </c>
      <c r="E127" s="11">
        <f t="shared" si="86"/>
        <v>0</v>
      </c>
      <c r="F127" s="11" t="str">
        <f t="shared" si="86"/>
        <v>Ombro (Cla/Acr)</v>
      </c>
      <c r="G127" s="11">
        <f t="shared" si="86"/>
        <v>0</v>
      </c>
      <c r="H127" s="12" t="str">
        <f t="shared" si="86"/>
        <v>Ombro (Esp)</v>
      </c>
      <c r="I127" s="11">
        <f t="shared" si="86"/>
        <v>0</v>
      </c>
      <c r="J127" s="12" t="str">
        <f t="shared" si="86"/>
        <v>Costa</v>
      </c>
      <c r="K127" s="11" t="str">
        <f t="shared" si="86"/>
        <v>Remada curvada</v>
      </c>
      <c r="L127" s="12" t="str">
        <f t="shared" si="86"/>
        <v>Peito</v>
      </c>
      <c r="M127" s="11" t="str">
        <f t="shared" si="86"/>
        <v>Crucifixo</v>
      </c>
      <c r="N127" s="12" t="str">
        <f t="shared" si="86"/>
        <v>Bíceps</v>
      </c>
      <c r="O127" s="11" t="str">
        <f t="shared" si="86"/>
        <v>Rosca scott</v>
      </c>
      <c r="P127" s="12" t="str">
        <f t="shared" si="86"/>
        <v>Tríceps</v>
      </c>
      <c r="Q127" s="11">
        <f t="shared" si="86"/>
        <v>0</v>
      </c>
      <c r="R127" s="11" t="str">
        <f t="shared" si="86"/>
        <v>AnteBraço</v>
      </c>
      <c r="S127" s="11" t="str">
        <f t="shared" si="86"/>
        <v>Extensão de cotovelo</v>
      </c>
      <c r="T127" s="11" t="str">
        <f t="shared" si="87"/>
        <v xml:space="preserve">Glúteo </v>
      </c>
      <c r="U127" s="11">
        <f t="shared" si="87"/>
        <v>0</v>
      </c>
      <c r="V127" s="12" t="str">
        <f t="shared" si="87"/>
        <v xml:space="preserve">Abdutor </v>
      </c>
      <c r="W127" s="11">
        <f t="shared" si="87"/>
        <v>0</v>
      </c>
      <c r="X127" s="12" t="str">
        <f t="shared" si="87"/>
        <v xml:space="preserve">Adutor </v>
      </c>
      <c r="Y127" s="11">
        <f t="shared" si="87"/>
        <v>0</v>
      </c>
      <c r="Z127" s="12" t="str">
        <f t="shared" si="87"/>
        <v>Coxa (Ant)</v>
      </c>
      <c r="AA127" s="11" t="str">
        <f t="shared" si="87"/>
        <v>Leg press</v>
      </c>
      <c r="AB127" s="12" t="str">
        <f t="shared" si="87"/>
        <v>Coxa (Pos)</v>
      </c>
      <c r="AC127" s="11" t="str">
        <f t="shared" si="87"/>
        <v>Flexora sentado</v>
      </c>
      <c r="AD127" s="12" t="str">
        <f t="shared" si="87"/>
        <v>Perna</v>
      </c>
      <c r="AE127" s="11" t="str">
        <f t="shared" si="87"/>
        <v>Tibial</v>
      </c>
      <c r="AF127" s="12" t="str">
        <f t="shared" si="87"/>
        <v>Abdominal</v>
      </c>
      <c r="AG127" s="11">
        <f t="shared" si="87"/>
        <v>0</v>
      </c>
    </row>
    <row r="128" spans="1:33" x14ac:dyDescent="0.25">
      <c r="A128" s="344"/>
      <c r="B128" s="11" t="str">
        <f t="shared" si="84"/>
        <v>Perna</v>
      </c>
      <c r="C128" s="11">
        <f t="shared" si="85"/>
        <v>0</v>
      </c>
      <c r="D128" s="11" t="str">
        <f t="shared" si="86"/>
        <v xml:space="preserve">Trapézio </v>
      </c>
      <c r="E128" s="11">
        <f t="shared" si="86"/>
        <v>0</v>
      </c>
      <c r="F128" s="11" t="str">
        <f t="shared" si="86"/>
        <v>Ombro (Cla/Acr)</v>
      </c>
      <c r="G128" s="11">
        <f t="shared" si="86"/>
        <v>0</v>
      </c>
      <c r="H128" s="12" t="str">
        <f t="shared" si="86"/>
        <v>Ombro (Esp)</v>
      </c>
      <c r="I128" s="11">
        <f t="shared" si="86"/>
        <v>0</v>
      </c>
      <c r="J128" s="12" t="str">
        <f t="shared" si="86"/>
        <v>Costa</v>
      </c>
      <c r="K128" s="11" t="str">
        <f t="shared" si="86"/>
        <v>Levantamento terra</v>
      </c>
      <c r="L128" s="12" t="str">
        <f t="shared" si="86"/>
        <v>Peito</v>
      </c>
      <c r="M128" s="11" t="str">
        <f t="shared" si="86"/>
        <v>Cross over</v>
      </c>
      <c r="N128" s="12" t="str">
        <f t="shared" si="86"/>
        <v>Bíceps</v>
      </c>
      <c r="O128" s="11">
        <f t="shared" si="86"/>
        <v>0</v>
      </c>
      <c r="P128" s="12" t="str">
        <f t="shared" si="86"/>
        <v>Tríceps</v>
      </c>
      <c r="Q128" s="11">
        <f t="shared" si="86"/>
        <v>0</v>
      </c>
      <c r="R128" s="11" t="str">
        <f t="shared" si="86"/>
        <v>AnteBraço</v>
      </c>
      <c r="S128" s="11" t="str">
        <f t="shared" si="86"/>
        <v>Extensão cot. uni.</v>
      </c>
      <c r="T128" s="11" t="str">
        <f t="shared" si="87"/>
        <v xml:space="preserve">Glúteo </v>
      </c>
      <c r="U128" s="11">
        <f t="shared" si="87"/>
        <v>0</v>
      </c>
      <c r="V128" s="12" t="str">
        <f t="shared" si="87"/>
        <v xml:space="preserve">Abdutor </v>
      </c>
      <c r="W128" s="11">
        <f t="shared" si="87"/>
        <v>0</v>
      </c>
      <c r="X128" s="12" t="str">
        <f t="shared" si="87"/>
        <v xml:space="preserve">Adutor </v>
      </c>
      <c r="Y128" s="11">
        <f t="shared" si="87"/>
        <v>0</v>
      </c>
      <c r="Z128" s="12" t="str">
        <f t="shared" si="87"/>
        <v>Coxa (Ant)</v>
      </c>
      <c r="AA128" s="11" t="str">
        <f t="shared" si="87"/>
        <v>Avanço</v>
      </c>
      <c r="AB128" s="12" t="str">
        <f t="shared" si="87"/>
        <v>Coxa (Pos)</v>
      </c>
      <c r="AC128" s="11">
        <f t="shared" si="87"/>
        <v>0</v>
      </c>
      <c r="AD128" s="12" t="str">
        <f t="shared" si="87"/>
        <v>Perna</v>
      </c>
      <c r="AE128" s="11">
        <f t="shared" si="87"/>
        <v>0</v>
      </c>
      <c r="AF128" s="12" t="str">
        <f t="shared" si="87"/>
        <v>Abdominal</v>
      </c>
      <c r="AG128" s="11">
        <f t="shared" si="87"/>
        <v>0</v>
      </c>
    </row>
    <row r="129" spans="1:33" x14ac:dyDescent="0.25">
      <c r="A129" s="344"/>
      <c r="B129" s="11" t="str">
        <f t="shared" si="84"/>
        <v>Perna</v>
      </c>
      <c r="C129" s="11">
        <f t="shared" si="85"/>
        <v>0</v>
      </c>
      <c r="D129" s="11" t="str">
        <f t="shared" si="86"/>
        <v xml:space="preserve">Trapézio </v>
      </c>
      <c r="E129" s="11">
        <f t="shared" si="86"/>
        <v>0</v>
      </c>
      <c r="F129" s="11" t="str">
        <f t="shared" si="86"/>
        <v>Ombro (Cla/Acr)</v>
      </c>
      <c r="G129" s="11">
        <f t="shared" si="86"/>
        <v>0</v>
      </c>
      <c r="H129" s="12" t="str">
        <f t="shared" si="86"/>
        <v>Ombro (Esp)</v>
      </c>
      <c r="I129" s="11">
        <f t="shared" si="86"/>
        <v>0</v>
      </c>
      <c r="J129" s="12" t="str">
        <f t="shared" si="86"/>
        <v>Costa</v>
      </c>
      <c r="K129" s="11" t="str">
        <f t="shared" si="86"/>
        <v>Hiperextensão</v>
      </c>
      <c r="L129" s="12" t="str">
        <f t="shared" si="86"/>
        <v>Peito</v>
      </c>
      <c r="M129" s="11" t="str">
        <f t="shared" si="86"/>
        <v>Voador</v>
      </c>
      <c r="N129" s="12" t="str">
        <f t="shared" si="86"/>
        <v>Bíceps</v>
      </c>
      <c r="O129" s="11">
        <f t="shared" si="86"/>
        <v>0</v>
      </c>
      <c r="P129" s="12" t="str">
        <f t="shared" si="86"/>
        <v>Tríceps</v>
      </c>
      <c r="Q129" s="11">
        <f t="shared" si="86"/>
        <v>0</v>
      </c>
      <c r="R129" s="11" t="str">
        <f t="shared" si="86"/>
        <v>AnteBraço</v>
      </c>
      <c r="S129" s="11" t="str">
        <f t="shared" si="86"/>
        <v>Tríceps uni. Curvado</v>
      </c>
      <c r="T129" s="11" t="str">
        <f t="shared" si="87"/>
        <v xml:space="preserve">Glúteo </v>
      </c>
      <c r="U129" s="11">
        <f t="shared" si="87"/>
        <v>0</v>
      </c>
      <c r="V129" s="12" t="str">
        <f t="shared" si="87"/>
        <v xml:space="preserve">Abdutor </v>
      </c>
      <c r="W129" s="11">
        <f t="shared" si="87"/>
        <v>0</v>
      </c>
      <c r="X129" s="12" t="str">
        <f t="shared" si="87"/>
        <v xml:space="preserve">Adutor </v>
      </c>
      <c r="Y129" s="11">
        <f t="shared" si="87"/>
        <v>0</v>
      </c>
      <c r="Z129" s="12" t="str">
        <f t="shared" si="87"/>
        <v>Coxa (Ant)</v>
      </c>
      <c r="AA129" s="11">
        <f t="shared" si="87"/>
        <v>0</v>
      </c>
      <c r="AB129" s="12" t="str">
        <f t="shared" si="87"/>
        <v>Coxa (Pos)</v>
      </c>
      <c r="AC129" s="11">
        <f t="shared" si="87"/>
        <v>0</v>
      </c>
      <c r="AD129" s="12" t="str">
        <f t="shared" si="87"/>
        <v>Perna</v>
      </c>
      <c r="AE129" s="11">
        <f t="shared" si="87"/>
        <v>0</v>
      </c>
      <c r="AF129" s="12" t="str">
        <f t="shared" si="87"/>
        <v>Abdominal</v>
      </c>
      <c r="AG129" s="11">
        <f t="shared" si="87"/>
        <v>0</v>
      </c>
    </row>
    <row r="130" spans="1:33" x14ac:dyDescent="0.25">
      <c r="A130" s="344"/>
      <c r="B130" s="11" t="str">
        <f t="shared" si="84"/>
        <v>Perna</v>
      </c>
      <c r="C130" s="11">
        <f t="shared" si="85"/>
        <v>0</v>
      </c>
      <c r="D130" s="11" t="str">
        <f t="shared" si="86"/>
        <v xml:space="preserve">Trapézio </v>
      </c>
      <c r="E130" s="11">
        <f t="shared" si="86"/>
        <v>0</v>
      </c>
      <c r="F130" s="11" t="str">
        <f t="shared" si="86"/>
        <v>Ombro (Cla/Acr)</v>
      </c>
      <c r="G130" s="11">
        <f t="shared" si="86"/>
        <v>0</v>
      </c>
      <c r="H130" s="12" t="str">
        <f t="shared" si="86"/>
        <v>Ombro (Esp)</v>
      </c>
      <c r="I130" s="11">
        <f t="shared" si="86"/>
        <v>0</v>
      </c>
      <c r="J130" s="12" t="str">
        <f t="shared" si="86"/>
        <v>Costa</v>
      </c>
      <c r="K130" s="11">
        <f t="shared" si="86"/>
        <v>0</v>
      </c>
      <c r="L130" s="12" t="str">
        <f t="shared" si="86"/>
        <v>Peito</v>
      </c>
      <c r="M130" s="11" t="str">
        <f t="shared" si="86"/>
        <v>Paralelas</v>
      </c>
      <c r="N130" s="12" t="str">
        <f t="shared" si="86"/>
        <v>Bíceps</v>
      </c>
      <c r="O130" s="11">
        <f t="shared" si="86"/>
        <v>0</v>
      </c>
      <c r="P130" s="12" t="str">
        <f t="shared" si="86"/>
        <v>Tríceps</v>
      </c>
      <c r="Q130" s="11">
        <f t="shared" si="86"/>
        <v>0</v>
      </c>
      <c r="R130" s="11" t="str">
        <f t="shared" si="86"/>
        <v>AnteBraço</v>
      </c>
      <c r="S130" s="11">
        <f t="shared" si="86"/>
        <v>0</v>
      </c>
      <c r="T130" s="11" t="str">
        <f t="shared" si="87"/>
        <v xml:space="preserve">Glúteo </v>
      </c>
      <c r="U130" s="11">
        <f t="shared" si="87"/>
        <v>0</v>
      </c>
      <c r="V130" s="12" t="str">
        <f t="shared" si="87"/>
        <v xml:space="preserve">Abdutor </v>
      </c>
      <c r="W130" s="11">
        <f t="shared" si="87"/>
        <v>0</v>
      </c>
      <c r="X130" s="12" t="str">
        <f t="shared" si="87"/>
        <v xml:space="preserve">Adutor </v>
      </c>
      <c r="Y130" s="11">
        <f t="shared" si="87"/>
        <v>0</v>
      </c>
      <c r="Z130" s="12" t="str">
        <f t="shared" si="87"/>
        <v>Coxa (Ant)</v>
      </c>
      <c r="AA130" s="11">
        <f t="shared" si="87"/>
        <v>0</v>
      </c>
      <c r="AB130" s="12" t="str">
        <f t="shared" si="87"/>
        <v>Coxa (Pos)</v>
      </c>
      <c r="AC130" s="11">
        <f t="shared" si="87"/>
        <v>0</v>
      </c>
      <c r="AD130" s="12" t="str">
        <f t="shared" si="87"/>
        <v>Perna</v>
      </c>
      <c r="AE130" s="11">
        <f t="shared" si="87"/>
        <v>0</v>
      </c>
      <c r="AF130" s="12" t="str">
        <f t="shared" si="87"/>
        <v>Abdominal</v>
      </c>
      <c r="AG130" s="11">
        <f t="shared" si="87"/>
        <v>0</v>
      </c>
    </row>
    <row r="131" spans="1:33" x14ac:dyDescent="0.25">
      <c r="A131" s="344"/>
      <c r="B131" s="11" t="str">
        <f t="shared" si="84"/>
        <v>Perna</v>
      </c>
      <c r="C131" s="11">
        <f t="shared" si="85"/>
        <v>0</v>
      </c>
      <c r="D131" s="11" t="str">
        <f t="shared" si="86"/>
        <v xml:space="preserve">Trapézio </v>
      </c>
      <c r="E131" s="11">
        <f t="shared" si="86"/>
        <v>0</v>
      </c>
      <c r="F131" s="11" t="str">
        <f t="shared" si="86"/>
        <v>Ombro (Cla/Acr)</v>
      </c>
      <c r="G131" s="11">
        <f t="shared" si="86"/>
        <v>0</v>
      </c>
      <c r="H131" s="12" t="str">
        <f t="shared" si="86"/>
        <v>Ombro (Esp)</v>
      </c>
      <c r="I131" s="11">
        <f t="shared" si="86"/>
        <v>0</v>
      </c>
      <c r="J131" s="12" t="str">
        <f t="shared" si="86"/>
        <v>Costa</v>
      </c>
      <c r="K131" s="11">
        <f t="shared" si="86"/>
        <v>0</v>
      </c>
      <c r="L131" s="12" t="str">
        <f t="shared" si="86"/>
        <v>Peito</v>
      </c>
      <c r="M131" s="11">
        <f t="shared" si="86"/>
        <v>0</v>
      </c>
      <c r="N131" s="12" t="str">
        <f t="shared" si="86"/>
        <v>Bíceps</v>
      </c>
      <c r="O131" s="11">
        <f t="shared" si="86"/>
        <v>0</v>
      </c>
      <c r="P131" s="12" t="str">
        <f t="shared" si="86"/>
        <v>Tríceps</v>
      </c>
      <c r="Q131" s="11">
        <f t="shared" si="86"/>
        <v>0</v>
      </c>
      <c r="R131" s="11" t="str">
        <f t="shared" si="86"/>
        <v>AnteBraço</v>
      </c>
      <c r="S131" s="11">
        <f t="shared" si="86"/>
        <v>0</v>
      </c>
      <c r="T131" s="11" t="str">
        <f t="shared" si="87"/>
        <v xml:space="preserve">Glúteo </v>
      </c>
      <c r="U131" s="11">
        <f t="shared" si="87"/>
        <v>0</v>
      </c>
      <c r="V131" s="12" t="str">
        <f t="shared" si="87"/>
        <v xml:space="preserve">Abdutor </v>
      </c>
      <c r="W131" s="11">
        <f t="shared" si="87"/>
        <v>0</v>
      </c>
      <c r="X131" s="12" t="str">
        <f t="shared" si="87"/>
        <v xml:space="preserve">Adutor </v>
      </c>
      <c r="Y131" s="11">
        <f t="shared" si="87"/>
        <v>0</v>
      </c>
      <c r="Z131" s="12" t="str">
        <f t="shared" si="87"/>
        <v>Coxa (Ant)</v>
      </c>
      <c r="AA131" s="11">
        <f t="shared" si="87"/>
        <v>0</v>
      </c>
      <c r="AB131" s="12" t="str">
        <f t="shared" si="87"/>
        <v>Coxa (Pos)</v>
      </c>
      <c r="AC131" s="11">
        <f t="shared" si="87"/>
        <v>0</v>
      </c>
      <c r="AD131" s="12" t="str">
        <f t="shared" si="87"/>
        <v>Perna</v>
      </c>
      <c r="AE131" s="11">
        <f t="shared" si="87"/>
        <v>0</v>
      </c>
      <c r="AF131" s="12" t="str">
        <f t="shared" si="87"/>
        <v>Abdominal</v>
      </c>
      <c r="AG131" s="11">
        <f t="shared" si="87"/>
        <v>0</v>
      </c>
    </row>
    <row r="132" spans="1:33" x14ac:dyDescent="0.25">
      <c r="A132" s="344"/>
      <c r="B132" s="11" t="str">
        <f t="shared" si="84"/>
        <v>Perna</v>
      </c>
      <c r="C132" s="11">
        <f t="shared" si="85"/>
        <v>0</v>
      </c>
      <c r="D132" s="11" t="str">
        <f t="shared" si="86"/>
        <v xml:space="preserve">Trapézio </v>
      </c>
      <c r="E132" s="11">
        <f t="shared" si="86"/>
        <v>0</v>
      </c>
      <c r="F132" s="11" t="str">
        <f t="shared" si="86"/>
        <v>Ombro (Cla/Acr)</v>
      </c>
      <c r="G132" s="11">
        <f t="shared" si="86"/>
        <v>0</v>
      </c>
      <c r="H132" s="12" t="str">
        <f t="shared" si="86"/>
        <v>Ombro (Esp)</v>
      </c>
      <c r="I132" s="11">
        <f t="shared" si="86"/>
        <v>0</v>
      </c>
      <c r="J132" s="12" t="str">
        <f t="shared" si="86"/>
        <v>Costa</v>
      </c>
      <c r="K132" s="11">
        <f t="shared" si="86"/>
        <v>0</v>
      </c>
      <c r="L132" s="12" t="str">
        <f t="shared" si="86"/>
        <v>Peito</v>
      </c>
      <c r="M132" s="11">
        <f t="shared" si="86"/>
        <v>0</v>
      </c>
      <c r="N132" s="12" t="str">
        <f t="shared" si="86"/>
        <v>Bíceps</v>
      </c>
      <c r="O132" s="11">
        <f t="shared" si="86"/>
        <v>0</v>
      </c>
      <c r="P132" s="12" t="str">
        <f t="shared" si="86"/>
        <v>Tríceps</v>
      </c>
      <c r="Q132" s="11">
        <f t="shared" si="86"/>
        <v>0</v>
      </c>
      <c r="R132" s="11" t="str">
        <f t="shared" si="86"/>
        <v>AnteBraço</v>
      </c>
      <c r="S132" s="11">
        <f t="shared" si="86"/>
        <v>0</v>
      </c>
      <c r="T132" s="11" t="str">
        <f t="shared" si="87"/>
        <v xml:space="preserve">Glúteo </v>
      </c>
      <c r="U132" s="11">
        <f t="shared" si="87"/>
        <v>0</v>
      </c>
      <c r="V132" s="12" t="str">
        <f t="shared" si="87"/>
        <v xml:space="preserve">Abdutor </v>
      </c>
      <c r="W132" s="11">
        <f t="shared" si="87"/>
        <v>0</v>
      </c>
      <c r="X132" s="12" t="str">
        <f t="shared" si="87"/>
        <v xml:space="preserve">Adutor </v>
      </c>
      <c r="Y132" s="11">
        <f t="shared" si="87"/>
        <v>0</v>
      </c>
      <c r="Z132" s="12" t="str">
        <f t="shared" si="87"/>
        <v>Coxa (Ant)</v>
      </c>
      <c r="AA132" s="11">
        <f t="shared" si="87"/>
        <v>0</v>
      </c>
      <c r="AB132" s="12" t="str">
        <f t="shared" si="87"/>
        <v>Coxa (Pos)</v>
      </c>
      <c r="AC132" s="11">
        <f t="shared" si="87"/>
        <v>0</v>
      </c>
      <c r="AD132" s="12" t="str">
        <f t="shared" si="87"/>
        <v>Perna</v>
      </c>
      <c r="AE132" s="11">
        <f t="shared" si="87"/>
        <v>0</v>
      </c>
      <c r="AF132" s="12" t="str">
        <f t="shared" si="87"/>
        <v>Abdominal</v>
      </c>
      <c r="AG132" s="11">
        <f t="shared" si="87"/>
        <v>0</v>
      </c>
    </row>
    <row r="133" spans="1:33" x14ac:dyDescent="0.25">
      <c r="A133" s="344"/>
      <c r="B133" s="11" t="str">
        <f t="shared" si="84"/>
        <v>Perna</v>
      </c>
      <c r="C133" s="11">
        <f t="shared" si="85"/>
        <v>0</v>
      </c>
      <c r="D133" s="11" t="str">
        <f t="shared" si="86"/>
        <v xml:space="preserve">Trapézio </v>
      </c>
      <c r="E133" s="11">
        <f t="shared" si="86"/>
        <v>0</v>
      </c>
      <c r="F133" s="11" t="str">
        <f t="shared" si="86"/>
        <v>Ombro (Cla/Acr)</v>
      </c>
      <c r="G133" s="11">
        <f t="shared" si="86"/>
        <v>0</v>
      </c>
      <c r="H133" s="12" t="str">
        <f t="shared" si="86"/>
        <v>Ombro (Esp)</v>
      </c>
      <c r="I133" s="11">
        <f t="shared" si="86"/>
        <v>0</v>
      </c>
      <c r="J133" s="12" t="str">
        <f t="shared" si="86"/>
        <v>Costa</v>
      </c>
      <c r="K133" s="11">
        <f t="shared" si="86"/>
        <v>0</v>
      </c>
      <c r="L133" s="12" t="str">
        <f t="shared" si="86"/>
        <v>Peito</v>
      </c>
      <c r="M133" s="11">
        <f t="shared" si="86"/>
        <v>0</v>
      </c>
      <c r="N133" s="12" t="str">
        <f t="shared" si="86"/>
        <v>Bíceps</v>
      </c>
      <c r="O133" s="11">
        <f t="shared" si="86"/>
        <v>0</v>
      </c>
      <c r="P133" s="12" t="str">
        <f t="shared" si="86"/>
        <v>Tríceps</v>
      </c>
      <c r="Q133" s="11">
        <f t="shared" si="86"/>
        <v>0</v>
      </c>
      <c r="R133" s="11" t="str">
        <f t="shared" si="86"/>
        <v>AnteBraço</v>
      </c>
      <c r="S133" s="11">
        <f t="shared" si="86"/>
        <v>0</v>
      </c>
      <c r="T133" s="11" t="str">
        <f t="shared" si="87"/>
        <v xml:space="preserve">Glúteo </v>
      </c>
      <c r="U133" s="11">
        <f t="shared" si="87"/>
        <v>0</v>
      </c>
      <c r="V133" s="12" t="str">
        <f t="shared" si="87"/>
        <v xml:space="preserve">Abdutor </v>
      </c>
      <c r="W133" s="11">
        <f t="shared" si="87"/>
        <v>0</v>
      </c>
      <c r="X133" s="12" t="str">
        <f t="shared" si="87"/>
        <v xml:space="preserve">Adutor </v>
      </c>
      <c r="Y133" s="11">
        <f t="shared" si="87"/>
        <v>0</v>
      </c>
      <c r="Z133" s="12" t="str">
        <f t="shared" si="87"/>
        <v>Coxa (Ant)</v>
      </c>
      <c r="AA133" s="11">
        <f t="shared" si="87"/>
        <v>0</v>
      </c>
      <c r="AB133" s="12" t="str">
        <f t="shared" si="87"/>
        <v>Coxa (Pos)</v>
      </c>
      <c r="AC133" s="11">
        <f t="shared" si="87"/>
        <v>0</v>
      </c>
      <c r="AD133" s="12" t="str">
        <f t="shared" si="87"/>
        <v>Perna</v>
      </c>
      <c r="AE133" s="11">
        <f t="shared" si="87"/>
        <v>0</v>
      </c>
      <c r="AF133" s="12" t="str">
        <f t="shared" si="87"/>
        <v>Abdominal</v>
      </c>
      <c r="AG133" s="11">
        <f t="shared" si="87"/>
        <v>0</v>
      </c>
    </row>
    <row r="134" spans="1:33" x14ac:dyDescent="0.25">
      <c r="A134" s="344"/>
      <c r="B134" s="11" t="str">
        <f t="shared" si="84"/>
        <v>Perna</v>
      </c>
      <c r="C134" s="11">
        <f t="shared" si="85"/>
        <v>0</v>
      </c>
      <c r="D134" s="11" t="str">
        <f t="shared" si="86"/>
        <v xml:space="preserve">Trapézio </v>
      </c>
      <c r="E134" s="11">
        <f t="shared" si="86"/>
        <v>0</v>
      </c>
      <c r="F134" s="11" t="str">
        <f t="shared" si="86"/>
        <v>Ombro (Cla/Acr)</v>
      </c>
      <c r="G134" s="11">
        <f t="shared" si="86"/>
        <v>0</v>
      </c>
      <c r="H134" s="12" t="str">
        <f t="shared" si="86"/>
        <v>Ombro (Esp)</v>
      </c>
      <c r="I134" s="11">
        <f t="shared" si="86"/>
        <v>0</v>
      </c>
      <c r="J134" s="12" t="str">
        <f t="shared" si="86"/>
        <v>Costa</v>
      </c>
      <c r="K134" s="11">
        <f t="shared" si="86"/>
        <v>0</v>
      </c>
      <c r="L134" s="12" t="str">
        <f t="shared" si="86"/>
        <v>Peito</v>
      </c>
      <c r="M134" s="11">
        <f t="shared" si="86"/>
        <v>0</v>
      </c>
      <c r="N134" s="12" t="str">
        <f t="shared" si="86"/>
        <v>Bíceps</v>
      </c>
      <c r="O134" s="11">
        <f t="shared" si="86"/>
        <v>0</v>
      </c>
      <c r="P134" s="12" t="str">
        <f t="shared" si="86"/>
        <v>Tríceps</v>
      </c>
      <c r="Q134" s="11">
        <f t="shared" si="86"/>
        <v>0</v>
      </c>
      <c r="R134" s="11" t="str">
        <f t="shared" si="86"/>
        <v>AnteBraço</v>
      </c>
      <c r="S134" s="11">
        <f t="shared" si="86"/>
        <v>0</v>
      </c>
      <c r="T134" s="11" t="str">
        <f t="shared" si="87"/>
        <v xml:space="preserve">Glúteo </v>
      </c>
      <c r="U134" s="11">
        <f t="shared" si="87"/>
        <v>0</v>
      </c>
      <c r="V134" s="12" t="str">
        <f t="shared" si="87"/>
        <v xml:space="preserve">Abdutor </v>
      </c>
      <c r="W134" s="11">
        <f t="shared" si="87"/>
        <v>0</v>
      </c>
      <c r="X134" s="12" t="str">
        <f t="shared" si="87"/>
        <v xml:space="preserve">Adutor </v>
      </c>
      <c r="Y134" s="11">
        <f t="shared" si="87"/>
        <v>0</v>
      </c>
      <c r="Z134" s="12" t="str">
        <f t="shared" si="87"/>
        <v>Coxa (Ant)</v>
      </c>
      <c r="AA134" s="11">
        <f t="shared" si="87"/>
        <v>0</v>
      </c>
      <c r="AB134" s="12" t="str">
        <f t="shared" si="87"/>
        <v>Coxa (Pos)</v>
      </c>
      <c r="AC134" s="11">
        <f t="shared" si="87"/>
        <v>0</v>
      </c>
      <c r="AD134" s="12" t="str">
        <f t="shared" si="87"/>
        <v>Perna</v>
      </c>
      <c r="AE134" s="11">
        <f t="shared" si="87"/>
        <v>0</v>
      </c>
      <c r="AF134" s="12" t="str">
        <f t="shared" si="87"/>
        <v>Abdominal</v>
      </c>
      <c r="AG134" s="11">
        <f t="shared" si="87"/>
        <v>0</v>
      </c>
    </row>
    <row r="135" spans="1:33" x14ac:dyDescent="0.25">
      <c r="A135" s="344"/>
      <c r="B135" s="11" t="str">
        <f t="shared" si="84"/>
        <v>Perna</v>
      </c>
      <c r="C135" s="11">
        <f t="shared" si="85"/>
        <v>0</v>
      </c>
      <c r="D135" s="11" t="str">
        <f t="shared" si="86"/>
        <v xml:space="preserve">Trapézio </v>
      </c>
      <c r="E135" s="11">
        <f t="shared" si="86"/>
        <v>0</v>
      </c>
      <c r="F135" s="11" t="str">
        <f t="shared" si="86"/>
        <v>Ombro (Cla/Acr)</v>
      </c>
      <c r="G135" s="11">
        <f t="shared" si="86"/>
        <v>0</v>
      </c>
      <c r="H135" s="12" t="str">
        <f t="shared" si="86"/>
        <v>Ombro (Esp)</v>
      </c>
      <c r="I135" s="11">
        <f t="shared" si="86"/>
        <v>0</v>
      </c>
      <c r="J135" s="12" t="str">
        <f t="shared" si="86"/>
        <v>Costa</v>
      </c>
      <c r="K135" s="11">
        <f t="shared" si="86"/>
        <v>0</v>
      </c>
      <c r="L135" s="12" t="str">
        <f t="shared" si="86"/>
        <v>Peito</v>
      </c>
      <c r="M135" s="11">
        <f t="shared" si="86"/>
        <v>0</v>
      </c>
      <c r="N135" s="12" t="str">
        <f t="shared" si="86"/>
        <v>Bíceps</v>
      </c>
      <c r="O135" s="11">
        <f t="shared" si="86"/>
        <v>0</v>
      </c>
      <c r="P135" s="12" t="str">
        <f t="shared" si="86"/>
        <v>Tríceps</v>
      </c>
      <c r="Q135" s="11">
        <f t="shared" si="86"/>
        <v>0</v>
      </c>
      <c r="R135" s="11" t="str">
        <f t="shared" si="86"/>
        <v>AnteBraço</v>
      </c>
      <c r="S135" s="11">
        <f t="shared" si="86"/>
        <v>0</v>
      </c>
      <c r="T135" s="11" t="str">
        <f t="shared" si="87"/>
        <v xml:space="preserve">Glúteo </v>
      </c>
      <c r="U135" s="11">
        <f t="shared" si="87"/>
        <v>0</v>
      </c>
      <c r="V135" s="12" t="str">
        <f t="shared" si="87"/>
        <v xml:space="preserve">Abdutor </v>
      </c>
      <c r="W135" s="11">
        <f t="shared" si="87"/>
        <v>0</v>
      </c>
      <c r="X135" s="12" t="str">
        <f t="shared" si="87"/>
        <v xml:space="preserve">Adutor </v>
      </c>
      <c r="Y135" s="11">
        <f t="shared" si="87"/>
        <v>0</v>
      </c>
      <c r="Z135" s="12" t="str">
        <f t="shared" si="87"/>
        <v>Coxa (Ant)</v>
      </c>
      <c r="AA135" s="11">
        <f t="shared" si="87"/>
        <v>0</v>
      </c>
      <c r="AB135" s="12" t="str">
        <f t="shared" si="87"/>
        <v>Coxa (Pos)</v>
      </c>
      <c r="AC135" s="11">
        <f t="shared" si="87"/>
        <v>0</v>
      </c>
      <c r="AD135" s="12" t="str">
        <f t="shared" si="87"/>
        <v>Perna</v>
      </c>
      <c r="AE135" s="11">
        <f t="shared" si="87"/>
        <v>0</v>
      </c>
      <c r="AF135" s="12" t="str">
        <f t="shared" si="87"/>
        <v>Abdominal</v>
      </c>
      <c r="AG135" s="11">
        <f t="shared" si="87"/>
        <v>0</v>
      </c>
    </row>
    <row r="136" spans="1:33" x14ac:dyDescent="0.25">
      <c r="A136" s="344"/>
      <c r="B136" s="11" t="str">
        <f t="shared" si="84"/>
        <v>Perna</v>
      </c>
      <c r="C136" s="11">
        <f t="shared" si="85"/>
        <v>0</v>
      </c>
      <c r="D136" s="11" t="str">
        <f t="shared" si="86"/>
        <v xml:space="preserve">Trapézio </v>
      </c>
      <c r="E136" s="11">
        <f t="shared" si="86"/>
        <v>0</v>
      </c>
      <c r="F136" s="11" t="str">
        <f t="shared" si="86"/>
        <v>Ombro (Cla/Acr)</v>
      </c>
      <c r="G136" s="11">
        <f t="shared" si="86"/>
        <v>0</v>
      </c>
      <c r="H136" s="12" t="str">
        <f t="shared" si="86"/>
        <v>Ombro (Esp)</v>
      </c>
      <c r="I136" s="11">
        <f t="shared" si="86"/>
        <v>0</v>
      </c>
      <c r="J136" s="12" t="str">
        <f t="shared" si="86"/>
        <v>Costa</v>
      </c>
      <c r="K136" s="11">
        <f t="shared" si="86"/>
        <v>0</v>
      </c>
      <c r="L136" s="12" t="str">
        <f t="shared" si="86"/>
        <v>Peito</v>
      </c>
      <c r="M136" s="11">
        <f t="shared" si="86"/>
        <v>0</v>
      </c>
      <c r="N136" s="12" t="str">
        <f t="shared" si="86"/>
        <v>Bíceps</v>
      </c>
      <c r="O136" s="11">
        <f t="shared" si="86"/>
        <v>0</v>
      </c>
      <c r="P136" s="12" t="str">
        <f t="shared" si="86"/>
        <v>Tríceps</v>
      </c>
      <c r="Q136" s="11">
        <f t="shared" si="86"/>
        <v>0</v>
      </c>
      <c r="R136" s="11" t="str">
        <f t="shared" si="86"/>
        <v>AnteBraço</v>
      </c>
      <c r="S136" s="11">
        <f t="shared" si="86"/>
        <v>0</v>
      </c>
      <c r="T136" s="11" t="str">
        <f t="shared" si="87"/>
        <v xml:space="preserve">Glúteo </v>
      </c>
      <c r="U136" s="11">
        <f t="shared" si="87"/>
        <v>0</v>
      </c>
      <c r="V136" s="12" t="str">
        <f t="shared" si="87"/>
        <v xml:space="preserve">Abdutor </v>
      </c>
      <c r="W136" s="11">
        <f t="shared" si="87"/>
        <v>0</v>
      </c>
      <c r="X136" s="12" t="str">
        <f t="shared" si="87"/>
        <v xml:space="preserve">Adutor </v>
      </c>
      <c r="Y136" s="11">
        <f t="shared" si="87"/>
        <v>0</v>
      </c>
      <c r="Z136" s="12" t="str">
        <f t="shared" si="87"/>
        <v>Coxa (Ant)</v>
      </c>
      <c r="AA136" s="11">
        <f t="shared" si="87"/>
        <v>0</v>
      </c>
      <c r="AB136" s="12" t="str">
        <f t="shared" si="87"/>
        <v>Coxa (Pos)</v>
      </c>
      <c r="AC136" s="11">
        <f t="shared" si="87"/>
        <v>0</v>
      </c>
      <c r="AD136" s="12" t="str">
        <f t="shared" si="87"/>
        <v>Perna</v>
      </c>
      <c r="AE136" s="11">
        <f t="shared" si="87"/>
        <v>0</v>
      </c>
      <c r="AF136" s="12" t="str">
        <f t="shared" si="87"/>
        <v>Abdominal</v>
      </c>
      <c r="AG136" s="11">
        <f t="shared" si="87"/>
        <v>0</v>
      </c>
    </row>
    <row r="137" spans="1:33" x14ac:dyDescent="0.25">
      <c r="A137" s="344"/>
      <c r="B137" s="11" t="str">
        <f t="shared" si="84"/>
        <v>Perna</v>
      </c>
      <c r="C137" s="11">
        <f t="shared" si="85"/>
        <v>0</v>
      </c>
      <c r="D137" s="11" t="str">
        <f t="shared" si="86"/>
        <v xml:space="preserve">Trapézio </v>
      </c>
      <c r="E137" s="11">
        <f t="shared" si="86"/>
        <v>0</v>
      </c>
      <c r="F137" s="11" t="str">
        <f t="shared" si="86"/>
        <v>Ombro (Cla/Acr)</v>
      </c>
      <c r="G137" s="11">
        <f t="shared" si="86"/>
        <v>0</v>
      </c>
      <c r="H137" s="12" t="str">
        <f t="shared" si="86"/>
        <v>Ombro (Esp)</v>
      </c>
      <c r="I137" s="11">
        <f t="shared" si="86"/>
        <v>0</v>
      </c>
      <c r="J137" s="12" t="str">
        <f t="shared" si="86"/>
        <v>Costa</v>
      </c>
      <c r="K137" s="11">
        <f t="shared" si="86"/>
        <v>0</v>
      </c>
      <c r="L137" s="12" t="str">
        <f t="shared" si="86"/>
        <v>Peito</v>
      </c>
      <c r="M137" s="11">
        <f t="shared" si="86"/>
        <v>0</v>
      </c>
      <c r="N137" s="12" t="str">
        <f t="shared" si="86"/>
        <v>Bíceps</v>
      </c>
      <c r="O137" s="11">
        <f t="shared" si="86"/>
        <v>0</v>
      </c>
      <c r="P137" s="12" t="str">
        <f t="shared" si="86"/>
        <v>Tríceps</v>
      </c>
      <c r="Q137" s="11">
        <f t="shared" si="86"/>
        <v>0</v>
      </c>
      <c r="R137" s="11" t="str">
        <f t="shared" si="86"/>
        <v>AnteBraço</v>
      </c>
      <c r="S137" s="11">
        <f t="shared" si="86"/>
        <v>0</v>
      </c>
      <c r="T137" s="11" t="str">
        <f t="shared" si="87"/>
        <v xml:space="preserve">Glúteo </v>
      </c>
      <c r="U137" s="11">
        <f t="shared" si="87"/>
        <v>0</v>
      </c>
      <c r="V137" s="12" t="str">
        <f t="shared" si="87"/>
        <v xml:space="preserve">Abdutor </v>
      </c>
      <c r="W137" s="11">
        <f t="shared" si="87"/>
        <v>0</v>
      </c>
      <c r="X137" s="12" t="str">
        <f t="shared" si="87"/>
        <v xml:space="preserve">Adutor </v>
      </c>
      <c r="Y137" s="11">
        <f t="shared" si="87"/>
        <v>0</v>
      </c>
      <c r="Z137" s="12" t="str">
        <f t="shared" si="87"/>
        <v>Coxa (Ant)</v>
      </c>
      <c r="AA137" s="11">
        <f t="shared" si="87"/>
        <v>0</v>
      </c>
      <c r="AB137" s="12" t="str">
        <f t="shared" si="87"/>
        <v>Coxa (Pos)</v>
      </c>
      <c r="AC137" s="11">
        <f t="shared" si="87"/>
        <v>0</v>
      </c>
      <c r="AD137" s="12" t="str">
        <f t="shared" si="87"/>
        <v>Perna</v>
      </c>
      <c r="AE137" s="11">
        <f t="shared" si="87"/>
        <v>0</v>
      </c>
      <c r="AF137" s="12" t="str">
        <f t="shared" si="87"/>
        <v>Abdominal</v>
      </c>
      <c r="AG137" s="11">
        <f t="shared" si="87"/>
        <v>0</v>
      </c>
    </row>
    <row r="138" spans="1:33" x14ac:dyDescent="0.25">
      <c r="A138" s="344"/>
      <c r="B138" s="11" t="str">
        <f t="shared" si="84"/>
        <v>Perna</v>
      </c>
      <c r="C138" s="11">
        <f t="shared" si="85"/>
        <v>0</v>
      </c>
      <c r="D138" s="11" t="str">
        <f t="shared" si="86"/>
        <v xml:space="preserve">Trapézio </v>
      </c>
      <c r="E138" s="11">
        <f t="shared" si="86"/>
        <v>0</v>
      </c>
      <c r="F138" s="11" t="str">
        <f t="shared" si="86"/>
        <v>Ombro (Cla/Acr)</v>
      </c>
      <c r="G138" s="11">
        <f t="shared" si="86"/>
        <v>0</v>
      </c>
      <c r="H138" s="12" t="str">
        <f t="shared" si="86"/>
        <v>Ombro (Esp)</v>
      </c>
      <c r="I138" s="11">
        <f t="shared" si="86"/>
        <v>0</v>
      </c>
      <c r="J138" s="12" t="str">
        <f t="shared" si="86"/>
        <v>Costa</v>
      </c>
      <c r="K138" s="11">
        <f t="shared" si="86"/>
        <v>0</v>
      </c>
      <c r="L138" s="12" t="str">
        <f t="shared" si="86"/>
        <v>Peito</v>
      </c>
      <c r="M138" s="11">
        <f t="shared" si="86"/>
        <v>0</v>
      </c>
      <c r="N138" s="12" t="str">
        <f t="shared" si="86"/>
        <v>Bíceps</v>
      </c>
      <c r="O138" s="11">
        <f t="shared" si="86"/>
        <v>0</v>
      </c>
      <c r="P138" s="12" t="str">
        <f t="shared" si="86"/>
        <v>Tríceps</v>
      </c>
      <c r="Q138" s="11">
        <f t="shared" si="86"/>
        <v>0</v>
      </c>
      <c r="R138" s="11" t="str">
        <f t="shared" si="86"/>
        <v>AnteBraço</v>
      </c>
      <c r="S138" s="11">
        <f t="shared" si="86"/>
        <v>0</v>
      </c>
      <c r="T138" s="11" t="str">
        <f t="shared" si="87"/>
        <v xml:space="preserve">Glúteo </v>
      </c>
      <c r="U138" s="11">
        <f t="shared" si="87"/>
        <v>0</v>
      </c>
      <c r="V138" s="12" t="str">
        <f t="shared" si="87"/>
        <v xml:space="preserve">Abdutor </v>
      </c>
      <c r="W138" s="11">
        <f t="shared" si="87"/>
        <v>0</v>
      </c>
      <c r="X138" s="12" t="str">
        <f t="shared" si="87"/>
        <v xml:space="preserve">Adutor </v>
      </c>
      <c r="Y138" s="11">
        <f t="shared" si="87"/>
        <v>0</v>
      </c>
      <c r="Z138" s="12" t="str">
        <f t="shared" si="87"/>
        <v>Coxa (Ant)</v>
      </c>
      <c r="AA138" s="11">
        <f t="shared" si="87"/>
        <v>0</v>
      </c>
      <c r="AB138" s="12" t="str">
        <f t="shared" si="87"/>
        <v>Coxa (Pos)</v>
      </c>
      <c r="AC138" s="11">
        <f t="shared" si="87"/>
        <v>0</v>
      </c>
      <c r="AD138" s="12" t="str">
        <f t="shared" si="87"/>
        <v>Perna</v>
      </c>
      <c r="AE138" s="11">
        <f t="shared" si="87"/>
        <v>0</v>
      </c>
      <c r="AF138" s="12" t="str">
        <f t="shared" si="87"/>
        <v>Abdominal</v>
      </c>
      <c r="AG138" s="11">
        <f t="shared" si="87"/>
        <v>0</v>
      </c>
    </row>
    <row r="139" spans="1:33" x14ac:dyDescent="0.25">
      <c r="A139" s="344"/>
      <c r="B139" s="11" t="str">
        <f t="shared" si="84"/>
        <v>Perna</v>
      </c>
      <c r="C139" s="11">
        <f t="shared" si="85"/>
        <v>0</v>
      </c>
      <c r="D139" s="11" t="str">
        <f t="shared" si="86"/>
        <v xml:space="preserve">Trapézio </v>
      </c>
      <c r="E139" s="11">
        <f t="shared" si="86"/>
        <v>0</v>
      </c>
      <c r="F139" s="11" t="str">
        <f t="shared" si="86"/>
        <v>Ombro (Cla/Acr)</v>
      </c>
      <c r="G139" s="11">
        <f t="shared" si="86"/>
        <v>0</v>
      </c>
      <c r="H139" s="12" t="str">
        <f t="shared" si="86"/>
        <v>Ombro (Esp)</v>
      </c>
      <c r="I139" s="11">
        <f t="shared" si="86"/>
        <v>0</v>
      </c>
      <c r="J139" s="12" t="str">
        <f t="shared" si="86"/>
        <v>Costa</v>
      </c>
      <c r="K139" s="11">
        <f t="shared" si="86"/>
        <v>0</v>
      </c>
      <c r="L139" s="12" t="str">
        <f t="shared" si="86"/>
        <v>Peito</v>
      </c>
      <c r="M139" s="11">
        <f t="shared" si="86"/>
        <v>0</v>
      </c>
      <c r="N139" s="12" t="str">
        <f t="shared" si="86"/>
        <v>Bíceps</v>
      </c>
      <c r="O139" s="11">
        <f t="shared" si="86"/>
        <v>0</v>
      </c>
      <c r="P139" s="12" t="str">
        <f t="shared" si="86"/>
        <v>Tríceps</v>
      </c>
      <c r="Q139" s="11">
        <f t="shared" si="86"/>
        <v>0</v>
      </c>
      <c r="R139" s="11" t="str">
        <f t="shared" si="86"/>
        <v>AnteBraço</v>
      </c>
      <c r="S139" s="11">
        <f t="shared" si="86"/>
        <v>0</v>
      </c>
      <c r="T139" s="11" t="str">
        <f t="shared" si="87"/>
        <v xml:space="preserve">Glúteo </v>
      </c>
      <c r="U139" s="11">
        <f t="shared" si="87"/>
        <v>0</v>
      </c>
      <c r="V139" s="12" t="str">
        <f t="shared" si="87"/>
        <v xml:space="preserve">Abdutor </v>
      </c>
      <c r="W139" s="11">
        <f t="shared" si="87"/>
        <v>0</v>
      </c>
      <c r="X139" s="12" t="str">
        <f t="shared" si="87"/>
        <v xml:space="preserve">Adutor </v>
      </c>
      <c r="Y139" s="11">
        <f t="shared" si="87"/>
        <v>0</v>
      </c>
      <c r="Z139" s="12" t="str">
        <f t="shared" si="87"/>
        <v>Coxa (Ant)</v>
      </c>
      <c r="AA139" s="11">
        <f t="shared" si="87"/>
        <v>0</v>
      </c>
      <c r="AB139" s="12" t="str">
        <f t="shared" si="87"/>
        <v>Coxa (Pos)</v>
      </c>
      <c r="AC139" s="11">
        <f t="shared" si="87"/>
        <v>0</v>
      </c>
      <c r="AD139" s="12" t="str">
        <f t="shared" si="87"/>
        <v>Perna</v>
      </c>
      <c r="AE139" s="11">
        <f t="shared" si="87"/>
        <v>0</v>
      </c>
      <c r="AF139" s="12" t="str">
        <f t="shared" si="87"/>
        <v>Abdominal</v>
      </c>
      <c r="AG139" s="11">
        <f t="shared" si="87"/>
        <v>0</v>
      </c>
    </row>
    <row r="140" spans="1:33" x14ac:dyDescent="0.25">
      <c r="A140" s="344"/>
      <c r="B140" s="11" t="str">
        <f t="shared" si="84"/>
        <v>Perna</v>
      </c>
      <c r="C140" s="11">
        <f t="shared" si="85"/>
        <v>0</v>
      </c>
      <c r="D140" s="11" t="str">
        <f t="shared" si="86"/>
        <v xml:space="preserve">Trapézio </v>
      </c>
      <c r="E140" s="11">
        <f t="shared" si="86"/>
        <v>0</v>
      </c>
      <c r="F140" s="11" t="str">
        <f t="shared" si="86"/>
        <v>Ombro (Cla/Acr)</v>
      </c>
      <c r="G140" s="11">
        <f t="shared" si="86"/>
        <v>0</v>
      </c>
      <c r="H140" s="12" t="str">
        <f t="shared" si="86"/>
        <v>Ombro (Esp)</v>
      </c>
      <c r="I140" s="11">
        <f t="shared" si="86"/>
        <v>0</v>
      </c>
      <c r="J140" s="12" t="str">
        <f t="shared" si="86"/>
        <v>Costa</v>
      </c>
      <c r="K140" s="11">
        <f t="shared" si="86"/>
        <v>0</v>
      </c>
      <c r="L140" s="12" t="str">
        <f t="shared" si="86"/>
        <v>Peito</v>
      </c>
      <c r="M140" s="11">
        <f t="shared" si="86"/>
        <v>0</v>
      </c>
      <c r="N140" s="12" t="str">
        <f t="shared" si="86"/>
        <v>Bíceps</v>
      </c>
      <c r="O140" s="11">
        <f t="shared" si="86"/>
        <v>0</v>
      </c>
      <c r="P140" s="12" t="str">
        <f t="shared" si="86"/>
        <v>Tríceps</v>
      </c>
      <c r="Q140" s="11">
        <f t="shared" si="86"/>
        <v>0</v>
      </c>
      <c r="R140" s="11" t="str">
        <f t="shared" si="86"/>
        <v>AnteBraço</v>
      </c>
      <c r="S140" s="11">
        <f>S120</f>
        <v>0</v>
      </c>
      <c r="T140" s="11" t="str">
        <f t="shared" si="87"/>
        <v xml:space="preserve">Glúteo </v>
      </c>
      <c r="U140" s="11">
        <f t="shared" si="87"/>
        <v>0</v>
      </c>
      <c r="V140" s="12" t="str">
        <f t="shared" si="87"/>
        <v xml:space="preserve">Abdutor </v>
      </c>
      <c r="W140" s="11">
        <f t="shared" si="87"/>
        <v>0</v>
      </c>
      <c r="X140" s="12" t="str">
        <f t="shared" si="87"/>
        <v xml:space="preserve">Adutor </v>
      </c>
      <c r="Y140" s="11">
        <f t="shared" si="87"/>
        <v>0</v>
      </c>
      <c r="Z140" s="12" t="str">
        <f t="shared" si="87"/>
        <v>Coxa (Ant)</v>
      </c>
      <c r="AA140" s="11">
        <f t="shared" si="87"/>
        <v>0</v>
      </c>
      <c r="AB140" s="12" t="str">
        <f t="shared" si="87"/>
        <v>Coxa (Pos)</v>
      </c>
      <c r="AC140" s="11">
        <f t="shared" si="87"/>
        <v>0</v>
      </c>
      <c r="AD140" s="12" t="str">
        <f t="shared" si="87"/>
        <v>Perna</v>
      </c>
      <c r="AE140" s="11">
        <f t="shared" si="87"/>
        <v>0</v>
      </c>
      <c r="AF140" s="12" t="str">
        <f t="shared" si="87"/>
        <v>Abdominal</v>
      </c>
      <c r="AG140" s="11">
        <f t="shared" si="87"/>
        <v>0</v>
      </c>
    </row>
    <row r="141" spans="1:3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:33" x14ac:dyDescent="0.25">
      <c r="A142" s="11" t="s">
        <v>40</v>
      </c>
      <c r="B142" s="11" t="s">
        <v>41</v>
      </c>
      <c r="C142" s="11"/>
      <c r="D142" s="341" t="str">
        <f>D122</f>
        <v xml:space="preserve">Trapézio </v>
      </c>
      <c r="E142" s="341"/>
      <c r="F142" s="341" t="str">
        <f>F122</f>
        <v>Ombro (Cla/Acr)</v>
      </c>
      <c r="G142" s="341"/>
      <c r="H142" s="341" t="str">
        <f>H122</f>
        <v>Ombro (Esp)</v>
      </c>
      <c r="I142" s="341"/>
      <c r="J142" s="341" t="str">
        <f>J122</f>
        <v>Costa</v>
      </c>
      <c r="K142" s="341"/>
      <c r="L142" s="341" t="str">
        <f>L122</f>
        <v>Peito</v>
      </c>
      <c r="M142" s="341"/>
      <c r="N142" s="341" t="str">
        <f>N122</f>
        <v>Bíceps</v>
      </c>
      <c r="O142" s="341"/>
      <c r="P142" s="341" t="str">
        <f>P122</f>
        <v>Tríceps</v>
      </c>
      <c r="Q142" s="341"/>
      <c r="R142" s="341" t="str">
        <f>R122</f>
        <v>AnteBraço</v>
      </c>
      <c r="S142" s="341"/>
      <c r="T142" s="341" t="str">
        <f>T122</f>
        <v xml:space="preserve">Glúteo </v>
      </c>
      <c r="U142" s="341"/>
      <c r="V142" s="341" t="str">
        <f>V122</f>
        <v xml:space="preserve">Abdutor </v>
      </c>
      <c r="W142" s="341"/>
      <c r="X142" s="341" t="str">
        <f>X122</f>
        <v xml:space="preserve">Adutor </v>
      </c>
      <c r="Y142" s="341"/>
      <c r="Z142" s="341" t="str">
        <f>Z122</f>
        <v>Coxa (Ant)</v>
      </c>
      <c r="AA142" s="341"/>
      <c r="AB142" s="341" t="str">
        <f>AB122</f>
        <v>Coxa (Pos)</v>
      </c>
      <c r="AC142" s="341"/>
      <c r="AD142" s="341" t="str">
        <f>AD122</f>
        <v>Perna</v>
      </c>
      <c r="AE142" s="341"/>
      <c r="AF142" s="341" t="str">
        <f>AF122</f>
        <v>Abdominal</v>
      </c>
      <c r="AG142" s="341"/>
    </row>
    <row r="143" spans="1:33" x14ac:dyDescent="0.25">
      <c r="A143" s="11"/>
      <c r="B143" s="343" t="str">
        <f>Planilha!D22</f>
        <v>Perna</v>
      </c>
      <c r="C143" s="34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</row>
    <row r="144" spans="1:33" x14ac:dyDescent="0.25">
      <c r="A144" s="344">
        <v>8</v>
      </c>
      <c r="B144" s="11" t="str">
        <f>B143</f>
        <v>Perna</v>
      </c>
      <c r="C144" s="11" t="str">
        <f>IF(AND(B144=D144),E144,IF(AND(B144=F144),G144,IF(AND(B144=H144),I144,IF(AND(B144=J144),K144,IF(AND(B144=L144),M144,IF(AND(B144=N144),O144,IF(AND(B144=P144),Q144,IF(AND(B144=R144),S144,IF(AND(B144=T144),U144,IF(AND(B144=V144),W144,IF(AND(B144=X144),Y144,IF(AND(B144=Z144),AA144,IF(AND(B144=AB144),AC144,IF(AND(B144=AD144),AE144,IF(AND(B144=AF144),AG144," ")))))))))))))))</f>
        <v>Gêmeos em pé</v>
      </c>
      <c r="D144" s="11" t="str">
        <f t="shared" ref="D144:AG144" si="88">D124</f>
        <v xml:space="preserve">Trapézio </v>
      </c>
      <c r="E144" s="11" t="str">
        <f t="shared" si="88"/>
        <v>Elevação de ombros</v>
      </c>
      <c r="F144" s="11" t="str">
        <f t="shared" si="88"/>
        <v>Ombro (Cla/Acr)</v>
      </c>
      <c r="G144" s="11" t="str">
        <f t="shared" si="88"/>
        <v>Desenvolvimento</v>
      </c>
      <c r="H144" s="12" t="str">
        <f t="shared" si="88"/>
        <v>Ombro (Esp)</v>
      </c>
      <c r="I144" s="11" t="str">
        <f t="shared" si="88"/>
        <v>Voador inv.</v>
      </c>
      <c r="J144" s="12" t="str">
        <f t="shared" si="88"/>
        <v>Costa</v>
      </c>
      <c r="K144" s="11" t="str">
        <f t="shared" si="88"/>
        <v>Puxada à frente</v>
      </c>
      <c r="L144" s="12" t="str">
        <f t="shared" si="88"/>
        <v>Peito</v>
      </c>
      <c r="M144" s="11" t="str">
        <f t="shared" si="88"/>
        <v>Supino</v>
      </c>
      <c r="N144" s="12" t="str">
        <f t="shared" si="88"/>
        <v>Bíceps</v>
      </c>
      <c r="O144" s="11" t="str">
        <f t="shared" si="88"/>
        <v>Rosca direta</v>
      </c>
      <c r="P144" s="12" t="str">
        <f t="shared" si="88"/>
        <v>Tríceps</v>
      </c>
      <c r="Q144" s="11" t="str">
        <f t="shared" si="88"/>
        <v>Rosca testa</v>
      </c>
      <c r="R144" s="11" t="str">
        <f t="shared" si="88"/>
        <v>AnteBraço</v>
      </c>
      <c r="S144" s="11" t="str">
        <f t="shared" si="88"/>
        <v>Rosca punho</v>
      </c>
      <c r="T144" s="11" t="str">
        <f t="shared" si="88"/>
        <v xml:space="preserve">Glúteo </v>
      </c>
      <c r="U144" s="11" t="str">
        <f t="shared" si="88"/>
        <v>Glúteo em pé</v>
      </c>
      <c r="V144" s="12" t="str">
        <f t="shared" si="88"/>
        <v xml:space="preserve">Abdutor </v>
      </c>
      <c r="W144" s="11" t="str">
        <f t="shared" si="88"/>
        <v>Abdutor maq.</v>
      </c>
      <c r="X144" s="12" t="str">
        <f t="shared" si="88"/>
        <v xml:space="preserve">Adutor </v>
      </c>
      <c r="Y144" s="11" t="str">
        <f t="shared" si="88"/>
        <v>Adutor maq</v>
      </c>
      <c r="Z144" s="12" t="str">
        <f t="shared" si="88"/>
        <v>Coxa (Ant)</v>
      </c>
      <c r="AA144" s="11" t="str">
        <f t="shared" si="88"/>
        <v>Agachamento</v>
      </c>
      <c r="AB144" s="12" t="str">
        <f t="shared" si="88"/>
        <v>Coxa (Pos)</v>
      </c>
      <c r="AC144" s="11" t="str">
        <f t="shared" si="88"/>
        <v>Stiff</v>
      </c>
      <c r="AD144" s="12" t="str">
        <f t="shared" si="88"/>
        <v>Perna</v>
      </c>
      <c r="AE144" s="11" t="str">
        <f t="shared" si="88"/>
        <v>Gêmeos em pé</v>
      </c>
      <c r="AF144" s="12" t="str">
        <f t="shared" si="88"/>
        <v>Abdominal</v>
      </c>
      <c r="AG144" s="11" t="str">
        <f t="shared" si="88"/>
        <v>Elevação de pernas</v>
      </c>
    </row>
    <row r="145" spans="1:33" x14ac:dyDescent="0.25">
      <c r="A145" s="344"/>
      <c r="B145" s="11" t="str">
        <f t="shared" ref="B145:B160" si="89">B144</f>
        <v>Perna</v>
      </c>
      <c r="C145" s="11" t="str">
        <f t="shared" ref="C145:C160" si="90">IF(AND(B145=D145),E145,IF(AND(B145=F145),G145,IF(AND(B145=H145),I145,IF(AND(B145=J145),K145,IF(AND(B145=L145),M145,IF(AND(B145=N145),O145,IF(AND(B145=P145),Q145,IF(AND(B145=R145),S145,IF(AND(B145=T145),U145,IF(AND(B145=V145),W145,IF(AND(B145=X145),Y145,IF(AND(B145=Z145),AA145,IF(AND(B145=AB145),AC145,IF(AND(B145=AD145),AE145,IF(AND(B145=AF145),AG145," ")))))))))))))))</f>
        <v>Gêmeos sentado</v>
      </c>
      <c r="D145" s="11" t="str">
        <f t="shared" ref="D145:D160" si="91">D125</f>
        <v xml:space="preserve">Trapézio </v>
      </c>
      <c r="E145" s="11" t="str">
        <f t="shared" ref="E145:E160" si="92">E125</f>
        <v>Remada alta</v>
      </c>
      <c r="F145" s="11" t="str">
        <f t="shared" ref="F145:F160" si="93">F125</f>
        <v>Ombro (Cla/Acr)</v>
      </c>
      <c r="G145" s="11" t="str">
        <f t="shared" ref="G145:G160" si="94">G125</f>
        <v>Levantamento lateral</v>
      </c>
      <c r="H145" s="12" t="str">
        <f t="shared" ref="H145:H160" si="95">H125</f>
        <v>Ombro (Esp)</v>
      </c>
      <c r="I145" s="11" t="str">
        <f t="shared" ref="I145:I160" si="96">I125</f>
        <v>Crucifixo inv.</v>
      </c>
      <c r="J145" s="12" t="str">
        <f t="shared" ref="J145:J160" si="97">J125</f>
        <v>Costa</v>
      </c>
      <c r="K145" s="11" t="str">
        <f t="shared" ref="K145:K160" si="98">K125</f>
        <v>Remada sentada</v>
      </c>
      <c r="L145" s="12" t="str">
        <f t="shared" ref="L145:L160" si="99">L125</f>
        <v>Peito</v>
      </c>
      <c r="M145" s="11" t="str">
        <f t="shared" ref="M145:M160" si="100">M125</f>
        <v>Supino inclinado</v>
      </c>
      <c r="N145" s="12" t="str">
        <f t="shared" ref="N145:N160" si="101">N125</f>
        <v>Bíceps</v>
      </c>
      <c r="O145" s="11" t="str">
        <f t="shared" ref="O145:O160" si="102">O125</f>
        <v>Rosca alternada</v>
      </c>
      <c r="P145" s="12" t="str">
        <f t="shared" ref="P145:P160" si="103">P125</f>
        <v>Tríceps</v>
      </c>
      <c r="Q145" s="11" t="str">
        <f t="shared" ref="Q145:Q160" si="104">Q125</f>
        <v>Rosca francesa</v>
      </c>
      <c r="R145" s="11" t="str">
        <f t="shared" ref="R145:R160" si="105">R125</f>
        <v>AnteBraço</v>
      </c>
      <c r="S145" s="11" t="str">
        <f t="shared" ref="S145:S160" si="106">S125</f>
        <v>Rosca punho inv.</v>
      </c>
      <c r="T145" s="11" t="str">
        <f t="shared" ref="T145:T160" si="107">T125</f>
        <v xml:space="preserve">Glúteo </v>
      </c>
      <c r="U145" s="11" t="str">
        <f t="shared" ref="U145:U160" si="108">U125</f>
        <v>Glúteo 4 apoios</v>
      </c>
      <c r="V145" s="12" t="str">
        <f t="shared" ref="V145:V160" si="109">V125</f>
        <v xml:space="preserve">Abdutor </v>
      </c>
      <c r="W145" s="11" t="str">
        <f t="shared" ref="W145:W160" si="110">W125</f>
        <v>Abdutor apo.</v>
      </c>
      <c r="X145" s="12" t="str">
        <f t="shared" ref="X145:X160" si="111">X125</f>
        <v xml:space="preserve">Adutor </v>
      </c>
      <c r="Y145" s="11" t="str">
        <f t="shared" ref="Y145:Y160" si="112">Y125</f>
        <v>Adutor apo.</v>
      </c>
      <c r="Z145" s="12" t="str">
        <f t="shared" ref="Z145:Z160" si="113">Z125</f>
        <v>Coxa (Ant)</v>
      </c>
      <c r="AA145" s="11" t="str">
        <f t="shared" ref="AA145:AA160" si="114">AA125</f>
        <v>Agachamento hack</v>
      </c>
      <c r="AB145" s="12" t="str">
        <f t="shared" ref="AB145:AB160" si="115">AB125</f>
        <v>Coxa (Pos)</v>
      </c>
      <c r="AC145" s="11" t="str">
        <f t="shared" ref="AC145:AC160" si="116">AC125</f>
        <v>Flexão de perna</v>
      </c>
      <c r="AD145" s="12" t="str">
        <f t="shared" ref="AD145:AD160" si="117">AD125</f>
        <v>Perna</v>
      </c>
      <c r="AE145" s="11" t="str">
        <f t="shared" ref="AE145:AE160" si="118">AE125</f>
        <v>Gêmeos sentado</v>
      </c>
      <c r="AF145" s="12" t="str">
        <f t="shared" ref="AF145:AF160" si="119">AF125</f>
        <v>Abdominal</v>
      </c>
      <c r="AG145" s="11" t="str">
        <f t="shared" ref="AG145:AG160" si="120">AG125</f>
        <v>Supra-abdominal</v>
      </c>
    </row>
    <row r="146" spans="1:33" x14ac:dyDescent="0.25">
      <c r="A146" s="344"/>
      <c r="B146" s="11" t="str">
        <f t="shared" si="89"/>
        <v>Perna</v>
      </c>
      <c r="C146" s="11" t="str">
        <f t="shared" si="90"/>
        <v>Burrinho maq.</v>
      </c>
      <c r="D146" s="11" t="str">
        <f t="shared" si="91"/>
        <v xml:space="preserve">Trapézio </v>
      </c>
      <c r="E146" s="11">
        <f t="shared" si="92"/>
        <v>0</v>
      </c>
      <c r="F146" s="11" t="str">
        <f t="shared" si="93"/>
        <v>Ombro (Cla/Acr)</v>
      </c>
      <c r="G146" s="11" t="str">
        <f t="shared" si="94"/>
        <v>Elevação frontal</v>
      </c>
      <c r="H146" s="12" t="str">
        <f t="shared" si="95"/>
        <v>Ombro (Esp)</v>
      </c>
      <c r="I146" s="11">
        <f t="shared" si="96"/>
        <v>0</v>
      </c>
      <c r="J146" s="12" t="str">
        <f t="shared" si="97"/>
        <v>Costa</v>
      </c>
      <c r="K146" s="11" t="str">
        <f t="shared" si="98"/>
        <v>Remada unilteral</v>
      </c>
      <c r="L146" s="12" t="str">
        <f t="shared" si="99"/>
        <v>Peito</v>
      </c>
      <c r="M146" s="11" t="str">
        <f t="shared" si="100"/>
        <v>Supino declinado</v>
      </c>
      <c r="N146" s="12" t="str">
        <f t="shared" si="101"/>
        <v>Bíceps</v>
      </c>
      <c r="O146" s="11" t="str">
        <f t="shared" si="102"/>
        <v>Rosca concentrada</v>
      </c>
      <c r="P146" s="12" t="str">
        <f t="shared" si="103"/>
        <v>Tríceps</v>
      </c>
      <c r="Q146" s="11" t="str">
        <f t="shared" si="104"/>
        <v>Extensão de cotovelo (cabo)</v>
      </c>
      <c r="R146" s="11" t="str">
        <f t="shared" si="105"/>
        <v>AnteBraço</v>
      </c>
      <c r="S146" s="11" t="str">
        <f t="shared" si="106"/>
        <v>Rosca direta peg. pro.</v>
      </c>
      <c r="T146" s="11" t="str">
        <f t="shared" si="107"/>
        <v xml:space="preserve">Glúteo </v>
      </c>
      <c r="U146" s="11">
        <f t="shared" si="108"/>
        <v>0</v>
      </c>
      <c r="V146" s="12" t="str">
        <f t="shared" si="109"/>
        <v xml:space="preserve">Abdutor </v>
      </c>
      <c r="W146" s="11" t="str">
        <f t="shared" si="110"/>
        <v>Abdutor cabo</v>
      </c>
      <c r="X146" s="12" t="str">
        <f t="shared" si="111"/>
        <v xml:space="preserve">Adutor </v>
      </c>
      <c r="Y146" s="11" t="str">
        <f t="shared" si="112"/>
        <v>Adutor cabo</v>
      </c>
      <c r="Z146" s="12" t="str">
        <f t="shared" si="113"/>
        <v>Coxa (Ant)</v>
      </c>
      <c r="AA146" s="11" t="str">
        <f t="shared" si="114"/>
        <v>Extensão de perna</v>
      </c>
      <c r="AB146" s="12" t="str">
        <f t="shared" si="115"/>
        <v>Coxa (Pos)</v>
      </c>
      <c r="AC146" s="11" t="str">
        <f t="shared" si="116"/>
        <v>Flexora em pé</v>
      </c>
      <c r="AD146" s="12" t="str">
        <f t="shared" si="117"/>
        <v>Perna</v>
      </c>
      <c r="AE146" s="11" t="str">
        <f t="shared" si="118"/>
        <v>Burrinho maq.</v>
      </c>
      <c r="AF146" s="12" t="str">
        <f t="shared" si="119"/>
        <v>Abdominal</v>
      </c>
      <c r="AG146" s="11" t="str">
        <f t="shared" si="120"/>
        <v>Flexão lateral</v>
      </c>
    </row>
    <row r="147" spans="1:33" x14ac:dyDescent="0.25">
      <c r="A147" s="344"/>
      <c r="B147" s="11" t="str">
        <f t="shared" si="89"/>
        <v>Perna</v>
      </c>
      <c r="C147" s="11" t="str">
        <f t="shared" si="90"/>
        <v>Tibial</v>
      </c>
      <c r="D147" s="11" t="str">
        <f t="shared" si="91"/>
        <v xml:space="preserve">Trapézio </v>
      </c>
      <c r="E147" s="11">
        <f t="shared" si="92"/>
        <v>0</v>
      </c>
      <c r="F147" s="11" t="str">
        <f t="shared" si="93"/>
        <v>Ombro (Cla/Acr)</v>
      </c>
      <c r="G147" s="11">
        <f t="shared" si="94"/>
        <v>0</v>
      </c>
      <c r="H147" s="12" t="str">
        <f t="shared" si="95"/>
        <v>Ombro (Esp)</v>
      </c>
      <c r="I147" s="11">
        <f t="shared" si="96"/>
        <v>0</v>
      </c>
      <c r="J147" s="12" t="str">
        <f t="shared" si="97"/>
        <v>Costa</v>
      </c>
      <c r="K147" s="11" t="str">
        <f t="shared" si="98"/>
        <v>Remada curvada</v>
      </c>
      <c r="L147" s="12" t="str">
        <f t="shared" si="99"/>
        <v>Peito</v>
      </c>
      <c r="M147" s="11" t="str">
        <f t="shared" si="100"/>
        <v>Crucifixo</v>
      </c>
      <c r="N147" s="12" t="str">
        <f t="shared" si="101"/>
        <v>Bíceps</v>
      </c>
      <c r="O147" s="11" t="str">
        <f t="shared" si="102"/>
        <v>Rosca scott</v>
      </c>
      <c r="P147" s="12" t="str">
        <f t="shared" si="103"/>
        <v>Tríceps</v>
      </c>
      <c r="Q147" s="11">
        <f t="shared" si="104"/>
        <v>0</v>
      </c>
      <c r="R147" s="11" t="str">
        <f t="shared" si="105"/>
        <v>AnteBraço</v>
      </c>
      <c r="S147" s="11" t="str">
        <f t="shared" si="106"/>
        <v>Extensão de cotovelo</v>
      </c>
      <c r="T147" s="11" t="str">
        <f t="shared" si="107"/>
        <v xml:space="preserve">Glúteo </v>
      </c>
      <c r="U147" s="11">
        <f t="shared" si="108"/>
        <v>0</v>
      </c>
      <c r="V147" s="12" t="str">
        <f t="shared" si="109"/>
        <v xml:space="preserve">Abdutor </v>
      </c>
      <c r="W147" s="11">
        <f t="shared" si="110"/>
        <v>0</v>
      </c>
      <c r="X147" s="12" t="str">
        <f t="shared" si="111"/>
        <v xml:space="preserve">Adutor </v>
      </c>
      <c r="Y147" s="11">
        <f t="shared" si="112"/>
        <v>0</v>
      </c>
      <c r="Z147" s="12" t="str">
        <f t="shared" si="113"/>
        <v>Coxa (Ant)</v>
      </c>
      <c r="AA147" s="11" t="str">
        <f t="shared" si="114"/>
        <v>Leg press</v>
      </c>
      <c r="AB147" s="12" t="str">
        <f t="shared" si="115"/>
        <v>Coxa (Pos)</v>
      </c>
      <c r="AC147" s="11" t="str">
        <f t="shared" si="116"/>
        <v>Flexora sentado</v>
      </c>
      <c r="AD147" s="12" t="str">
        <f t="shared" si="117"/>
        <v>Perna</v>
      </c>
      <c r="AE147" s="11" t="str">
        <f t="shared" si="118"/>
        <v>Tibial</v>
      </c>
      <c r="AF147" s="12" t="str">
        <f t="shared" si="119"/>
        <v>Abdominal</v>
      </c>
      <c r="AG147" s="11">
        <f t="shared" si="120"/>
        <v>0</v>
      </c>
    </row>
    <row r="148" spans="1:33" x14ac:dyDescent="0.25">
      <c r="A148" s="344"/>
      <c r="B148" s="11" t="str">
        <f t="shared" si="89"/>
        <v>Perna</v>
      </c>
      <c r="C148" s="11">
        <f t="shared" si="90"/>
        <v>0</v>
      </c>
      <c r="D148" s="11" t="str">
        <f t="shared" si="91"/>
        <v xml:space="preserve">Trapézio </v>
      </c>
      <c r="E148" s="11">
        <f t="shared" si="92"/>
        <v>0</v>
      </c>
      <c r="F148" s="11" t="str">
        <f t="shared" si="93"/>
        <v>Ombro (Cla/Acr)</v>
      </c>
      <c r="G148" s="11">
        <f t="shared" si="94"/>
        <v>0</v>
      </c>
      <c r="H148" s="12" t="str">
        <f t="shared" si="95"/>
        <v>Ombro (Esp)</v>
      </c>
      <c r="I148" s="11">
        <f t="shared" si="96"/>
        <v>0</v>
      </c>
      <c r="J148" s="12" t="str">
        <f t="shared" si="97"/>
        <v>Costa</v>
      </c>
      <c r="K148" s="11" t="str">
        <f t="shared" si="98"/>
        <v>Levantamento terra</v>
      </c>
      <c r="L148" s="12" t="str">
        <f t="shared" si="99"/>
        <v>Peito</v>
      </c>
      <c r="M148" s="11" t="str">
        <f t="shared" si="100"/>
        <v>Cross over</v>
      </c>
      <c r="N148" s="12" t="str">
        <f t="shared" si="101"/>
        <v>Bíceps</v>
      </c>
      <c r="O148" s="11">
        <f t="shared" si="102"/>
        <v>0</v>
      </c>
      <c r="P148" s="12" t="str">
        <f t="shared" si="103"/>
        <v>Tríceps</v>
      </c>
      <c r="Q148" s="11">
        <f t="shared" si="104"/>
        <v>0</v>
      </c>
      <c r="R148" s="11" t="str">
        <f t="shared" si="105"/>
        <v>AnteBraço</v>
      </c>
      <c r="S148" s="11" t="str">
        <f t="shared" si="106"/>
        <v>Extensão cot. uni.</v>
      </c>
      <c r="T148" s="11" t="str">
        <f t="shared" si="107"/>
        <v xml:space="preserve">Glúteo </v>
      </c>
      <c r="U148" s="11">
        <f t="shared" si="108"/>
        <v>0</v>
      </c>
      <c r="V148" s="12" t="str">
        <f t="shared" si="109"/>
        <v xml:space="preserve">Abdutor </v>
      </c>
      <c r="W148" s="11">
        <f t="shared" si="110"/>
        <v>0</v>
      </c>
      <c r="X148" s="12" t="str">
        <f t="shared" si="111"/>
        <v xml:space="preserve">Adutor </v>
      </c>
      <c r="Y148" s="11">
        <f t="shared" si="112"/>
        <v>0</v>
      </c>
      <c r="Z148" s="12" t="str">
        <f t="shared" si="113"/>
        <v>Coxa (Ant)</v>
      </c>
      <c r="AA148" s="11" t="str">
        <f t="shared" si="114"/>
        <v>Avanço</v>
      </c>
      <c r="AB148" s="12" t="str">
        <f t="shared" si="115"/>
        <v>Coxa (Pos)</v>
      </c>
      <c r="AC148" s="11">
        <f t="shared" si="116"/>
        <v>0</v>
      </c>
      <c r="AD148" s="12" t="str">
        <f t="shared" si="117"/>
        <v>Perna</v>
      </c>
      <c r="AE148" s="11">
        <f t="shared" si="118"/>
        <v>0</v>
      </c>
      <c r="AF148" s="12" t="str">
        <f t="shared" si="119"/>
        <v>Abdominal</v>
      </c>
      <c r="AG148" s="11">
        <f t="shared" si="120"/>
        <v>0</v>
      </c>
    </row>
    <row r="149" spans="1:33" x14ac:dyDescent="0.25">
      <c r="A149" s="344"/>
      <c r="B149" s="11" t="str">
        <f t="shared" si="89"/>
        <v>Perna</v>
      </c>
      <c r="C149" s="11">
        <f t="shared" si="90"/>
        <v>0</v>
      </c>
      <c r="D149" s="11" t="str">
        <f t="shared" si="91"/>
        <v xml:space="preserve">Trapézio </v>
      </c>
      <c r="E149" s="11">
        <f t="shared" si="92"/>
        <v>0</v>
      </c>
      <c r="F149" s="11" t="str">
        <f t="shared" si="93"/>
        <v>Ombro (Cla/Acr)</v>
      </c>
      <c r="G149" s="11">
        <f t="shared" si="94"/>
        <v>0</v>
      </c>
      <c r="H149" s="12" t="str">
        <f t="shared" si="95"/>
        <v>Ombro (Esp)</v>
      </c>
      <c r="I149" s="11">
        <f t="shared" si="96"/>
        <v>0</v>
      </c>
      <c r="J149" s="12" t="str">
        <f t="shared" si="97"/>
        <v>Costa</v>
      </c>
      <c r="K149" s="11" t="str">
        <f t="shared" si="98"/>
        <v>Hiperextensão</v>
      </c>
      <c r="L149" s="12" t="str">
        <f t="shared" si="99"/>
        <v>Peito</v>
      </c>
      <c r="M149" s="11" t="str">
        <f t="shared" si="100"/>
        <v>Voador</v>
      </c>
      <c r="N149" s="12" t="str">
        <f t="shared" si="101"/>
        <v>Bíceps</v>
      </c>
      <c r="O149" s="11">
        <f t="shared" si="102"/>
        <v>0</v>
      </c>
      <c r="P149" s="12" t="str">
        <f t="shared" si="103"/>
        <v>Tríceps</v>
      </c>
      <c r="Q149" s="11">
        <f t="shared" si="104"/>
        <v>0</v>
      </c>
      <c r="R149" s="11" t="str">
        <f t="shared" si="105"/>
        <v>AnteBraço</v>
      </c>
      <c r="S149" s="11" t="str">
        <f t="shared" si="106"/>
        <v>Tríceps uni. Curvado</v>
      </c>
      <c r="T149" s="11" t="str">
        <f t="shared" si="107"/>
        <v xml:space="preserve">Glúteo </v>
      </c>
      <c r="U149" s="11">
        <f t="shared" si="108"/>
        <v>0</v>
      </c>
      <c r="V149" s="12" t="str">
        <f t="shared" si="109"/>
        <v xml:space="preserve">Abdutor </v>
      </c>
      <c r="W149" s="11">
        <f t="shared" si="110"/>
        <v>0</v>
      </c>
      <c r="X149" s="12" t="str">
        <f t="shared" si="111"/>
        <v xml:space="preserve">Adutor </v>
      </c>
      <c r="Y149" s="11">
        <f t="shared" si="112"/>
        <v>0</v>
      </c>
      <c r="Z149" s="12" t="str">
        <f t="shared" si="113"/>
        <v>Coxa (Ant)</v>
      </c>
      <c r="AA149" s="11">
        <f t="shared" si="114"/>
        <v>0</v>
      </c>
      <c r="AB149" s="12" t="str">
        <f t="shared" si="115"/>
        <v>Coxa (Pos)</v>
      </c>
      <c r="AC149" s="11">
        <f t="shared" si="116"/>
        <v>0</v>
      </c>
      <c r="AD149" s="12" t="str">
        <f t="shared" si="117"/>
        <v>Perna</v>
      </c>
      <c r="AE149" s="11">
        <f t="shared" si="118"/>
        <v>0</v>
      </c>
      <c r="AF149" s="12" t="str">
        <f t="shared" si="119"/>
        <v>Abdominal</v>
      </c>
      <c r="AG149" s="11">
        <f t="shared" si="120"/>
        <v>0</v>
      </c>
    </row>
    <row r="150" spans="1:33" x14ac:dyDescent="0.25">
      <c r="A150" s="344"/>
      <c r="B150" s="11" t="str">
        <f t="shared" si="89"/>
        <v>Perna</v>
      </c>
      <c r="C150" s="11">
        <f t="shared" si="90"/>
        <v>0</v>
      </c>
      <c r="D150" s="11" t="str">
        <f t="shared" si="91"/>
        <v xml:space="preserve">Trapézio </v>
      </c>
      <c r="E150" s="11">
        <f t="shared" si="92"/>
        <v>0</v>
      </c>
      <c r="F150" s="11" t="str">
        <f t="shared" si="93"/>
        <v>Ombro (Cla/Acr)</v>
      </c>
      <c r="G150" s="11">
        <f t="shared" si="94"/>
        <v>0</v>
      </c>
      <c r="H150" s="12" t="str">
        <f t="shared" si="95"/>
        <v>Ombro (Esp)</v>
      </c>
      <c r="I150" s="11">
        <f t="shared" si="96"/>
        <v>0</v>
      </c>
      <c r="J150" s="12" t="str">
        <f t="shared" si="97"/>
        <v>Costa</v>
      </c>
      <c r="K150" s="11">
        <f t="shared" si="98"/>
        <v>0</v>
      </c>
      <c r="L150" s="12" t="str">
        <f t="shared" si="99"/>
        <v>Peito</v>
      </c>
      <c r="M150" s="11" t="str">
        <f t="shared" si="100"/>
        <v>Paralelas</v>
      </c>
      <c r="N150" s="12" t="str">
        <f t="shared" si="101"/>
        <v>Bíceps</v>
      </c>
      <c r="O150" s="11">
        <f t="shared" si="102"/>
        <v>0</v>
      </c>
      <c r="P150" s="12" t="str">
        <f t="shared" si="103"/>
        <v>Tríceps</v>
      </c>
      <c r="Q150" s="11">
        <f t="shared" si="104"/>
        <v>0</v>
      </c>
      <c r="R150" s="11" t="str">
        <f t="shared" si="105"/>
        <v>AnteBraço</v>
      </c>
      <c r="S150" s="11">
        <f t="shared" si="106"/>
        <v>0</v>
      </c>
      <c r="T150" s="11" t="str">
        <f t="shared" si="107"/>
        <v xml:space="preserve">Glúteo </v>
      </c>
      <c r="U150" s="11">
        <f t="shared" si="108"/>
        <v>0</v>
      </c>
      <c r="V150" s="12" t="str">
        <f t="shared" si="109"/>
        <v xml:space="preserve">Abdutor </v>
      </c>
      <c r="W150" s="11">
        <f t="shared" si="110"/>
        <v>0</v>
      </c>
      <c r="X150" s="12" t="str">
        <f t="shared" si="111"/>
        <v xml:space="preserve">Adutor </v>
      </c>
      <c r="Y150" s="11">
        <f t="shared" si="112"/>
        <v>0</v>
      </c>
      <c r="Z150" s="12" t="str">
        <f t="shared" si="113"/>
        <v>Coxa (Ant)</v>
      </c>
      <c r="AA150" s="11">
        <f t="shared" si="114"/>
        <v>0</v>
      </c>
      <c r="AB150" s="12" t="str">
        <f t="shared" si="115"/>
        <v>Coxa (Pos)</v>
      </c>
      <c r="AC150" s="11">
        <f t="shared" si="116"/>
        <v>0</v>
      </c>
      <c r="AD150" s="12" t="str">
        <f t="shared" si="117"/>
        <v>Perna</v>
      </c>
      <c r="AE150" s="11">
        <f t="shared" si="118"/>
        <v>0</v>
      </c>
      <c r="AF150" s="12" t="str">
        <f t="shared" si="119"/>
        <v>Abdominal</v>
      </c>
      <c r="AG150" s="11">
        <f t="shared" si="120"/>
        <v>0</v>
      </c>
    </row>
    <row r="151" spans="1:33" x14ac:dyDescent="0.25">
      <c r="A151" s="344"/>
      <c r="B151" s="11" t="str">
        <f t="shared" si="89"/>
        <v>Perna</v>
      </c>
      <c r="C151" s="11">
        <f t="shared" si="90"/>
        <v>0</v>
      </c>
      <c r="D151" s="11" t="str">
        <f t="shared" si="91"/>
        <v xml:space="preserve">Trapézio </v>
      </c>
      <c r="E151" s="11">
        <f t="shared" si="92"/>
        <v>0</v>
      </c>
      <c r="F151" s="11" t="str">
        <f t="shared" si="93"/>
        <v>Ombro (Cla/Acr)</v>
      </c>
      <c r="G151" s="11">
        <f t="shared" si="94"/>
        <v>0</v>
      </c>
      <c r="H151" s="12" t="str">
        <f t="shared" si="95"/>
        <v>Ombro (Esp)</v>
      </c>
      <c r="I151" s="11">
        <f t="shared" si="96"/>
        <v>0</v>
      </c>
      <c r="J151" s="12" t="str">
        <f t="shared" si="97"/>
        <v>Costa</v>
      </c>
      <c r="K151" s="11">
        <f t="shared" si="98"/>
        <v>0</v>
      </c>
      <c r="L151" s="12" t="str">
        <f t="shared" si="99"/>
        <v>Peito</v>
      </c>
      <c r="M151" s="11">
        <f t="shared" si="100"/>
        <v>0</v>
      </c>
      <c r="N151" s="12" t="str">
        <f t="shared" si="101"/>
        <v>Bíceps</v>
      </c>
      <c r="O151" s="11">
        <f t="shared" si="102"/>
        <v>0</v>
      </c>
      <c r="P151" s="12" t="str">
        <f t="shared" si="103"/>
        <v>Tríceps</v>
      </c>
      <c r="Q151" s="11">
        <f t="shared" si="104"/>
        <v>0</v>
      </c>
      <c r="R151" s="11" t="str">
        <f t="shared" si="105"/>
        <v>AnteBraço</v>
      </c>
      <c r="S151" s="11">
        <f t="shared" si="106"/>
        <v>0</v>
      </c>
      <c r="T151" s="11" t="str">
        <f t="shared" si="107"/>
        <v xml:space="preserve">Glúteo </v>
      </c>
      <c r="U151" s="11">
        <f t="shared" si="108"/>
        <v>0</v>
      </c>
      <c r="V151" s="12" t="str">
        <f t="shared" si="109"/>
        <v xml:space="preserve">Abdutor </v>
      </c>
      <c r="W151" s="11">
        <f t="shared" si="110"/>
        <v>0</v>
      </c>
      <c r="X151" s="12" t="str">
        <f t="shared" si="111"/>
        <v xml:space="preserve">Adutor </v>
      </c>
      <c r="Y151" s="11">
        <f t="shared" si="112"/>
        <v>0</v>
      </c>
      <c r="Z151" s="12" t="str">
        <f t="shared" si="113"/>
        <v>Coxa (Ant)</v>
      </c>
      <c r="AA151" s="11">
        <f t="shared" si="114"/>
        <v>0</v>
      </c>
      <c r="AB151" s="12" t="str">
        <f t="shared" si="115"/>
        <v>Coxa (Pos)</v>
      </c>
      <c r="AC151" s="11">
        <f t="shared" si="116"/>
        <v>0</v>
      </c>
      <c r="AD151" s="12" t="str">
        <f t="shared" si="117"/>
        <v>Perna</v>
      </c>
      <c r="AE151" s="11">
        <f t="shared" si="118"/>
        <v>0</v>
      </c>
      <c r="AF151" s="12" t="str">
        <f t="shared" si="119"/>
        <v>Abdominal</v>
      </c>
      <c r="AG151" s="11">
        <f t="shared" si="120"/>
        <v>0</v>
      </c>
    </row>
    <row r="152" spans="1:33" x14ac:dyDescent="0.25">
      <c r="A152" s="344"/>
      <c r="B152" s="11" t="str">
        <f t="shared" si="89"/>
        <v>Perna</v>
      </c>
      <c r="C152" s="11">
        <f t="shared" si="90"/>
        <v>0</v>
      </c>
      <c r="D152" s="11" t="str">
        <f t="shared" si="91"/>
        <v xml:space="preserve">Trapézio </v>
      </c>
      <c r="E152" s="11">
        <f t="shared" si="92"/>
        <v>0</v>
      </c>
      <c r="F152" s="11" t="str">
        <f t="shared" si="93"/>
        <v>Ombro (Cla/Acr)</v>
      </c>
      <c r="G152" s="11">
        <f t="shared" si="94"/>
        <v>0</v>
      </c>
      <c r="H152" s="12" t="str">
        <f t="shared" si="95"/>
        <v>Ombro (Esp)</v>
      </c>
      <c r="I152" s="11">
        <f t="shared" si="96"/>
        <v>0</v>
      </c>
      <c r="J152" s="12" t="str">
        <f t="shared" si="97"/>
        <v>Costa</v>
      </c>
      <c r="K152" s="11">
        <f t="shared" si="98"/>
        <v>0</v>
      </c>
      <c r="L152" s="12" t="str">
        <f t="shared" si="99"/>
        <v>Peito</v>
      </c>
      <c r="M152" s="11">
        <f t="shared" si="100"/>
        <v>0</v>
      </c>
      <c r="N152" s="12" t="str">
        <f t="shared" si="101"/>
        <v>Bíceps</v>
      </c>
      <c r="O152" s="11">
        <f t="shared" si="102"/>
        <v>0</v>
      </c>
      <c r="P152" s="12" t="str">
        <f t="shared" si="103"/>
        <v>Tríceps</v>
      </c>
      <c r="Q152" s="11">
        <f t="shared" si="104"/>
        <v>0</v>
      </c>
      <c r="R152" s="11" t="str">
        <f t="shared" si="105"/>
        <v>AnteBraço</v>
      </c>
      <c r="S152" s="11">
        <f t="shared" si="106"/>
        <v>0</v>
      </c>
      <c r="T152" s="11" t="str">
        <f t="shared" si="107"/>
        <v xml:space="preserve">Glúteo </v>
      </c>
      <c r="U152" s="11">
        <f t="shared" si="108"/>
        <v>0</v>
      </c>
      <c r="V152" s="12" t="str">
        <f t="shared" si="109"/>
        <v xml:space="preserve">Abdutor </v>
      </c>
      <c r="W152" s="11">
        <f t="shared" si="110"/>
        <v>0</v>
      </c>
      <c r="X152" s="12" t="str">
        <f t="shared" si="111"/>
        <v xml:space="preserve">Adutor </v>
      </c>
      <c r="Y152" s="11">
        <f t="shared" si="112"/>
        <v>0</v>
      </c>
      <c r="Z152" s="12" t="str">
        <f t="shared" si="113"/>
        <v>Coxa (Ant)</v>
      </c>
      <c r="AA152" s="11">
        <f t="shared" si="114"/>
        <v>0</v>
      </c>
      <c r="AB152" s="12" t="str">
        <f t="shared" si="115"/>
        <v>Coxa (Pos)</v>
      </c>
      <c r="AC152" s="11">
        <f t="shared" si="116"/>
        <v>0</v>
      </c>
      <c r="AD152" s="12" t="str">
        <f t="shared" si="117"/>
        <v>Perna</v>
      </c>
      <c r="AE152" s="11">
        <f t="shared" si="118"/>
        <v>0</v>
      </c>
      <c r="AF152" s="12" t="str">
        <f t="shared" si="119"/>
        <v>Abdominal</v>
      </c>
      <c r="AG152" s="11">
        <f t="shared" si="120"/>
        <v>0</v>
      </c>
    </row>
    <row r="153" spans="1:33" x14ac:dyDescent="0.25">
      <c r="A153" s="344"/>
      <c r="B153" s="11" t="str">
        <f t="shared" si="89"/>
        <v>Perna</v>
      </c>
      <c r="C153" s="11">
        <f t="shared" si="90"/>
        <v>0</v>
      </c>
      <c r="D153" s="11" t="str">
        <f t="shared" si="91"/>
        <v xml:space="preserve">Trapézio </v>
      </c>
      <c r="E153" s="11">
        <f t="shared" si="92"/>
        <v>0</v>
      </c>
      <c r="F153" s="11" t="str">
        <f t="shared" si="93"/>
        <v>Ombro (Cla/Acr)</v>
      </c>
      <c r="G153" s="11">
        <f t="shared" si="94"/>
        <v>0</v>
      </c>
      <c r="H153" s="12" t="str">
        <f t="shared" si="95"/>
        <v>Ombro (Esp)</v>
      </c>
      <c r="I153" s="11">
        <f t="shared" si="96"/>
        <v>0</v>
      </c>
      <c r="J153" s="12" t="str">
        <f t="shared" si="97"/>
        <v>Costa</v>
      </c>
      <c r="K153" s="11">
        <f t="shared" si="98"/>
        <v>0</v>
      </c>
      <c r="L153" s="12" t="str">
        <f t="shared" si="99"/>
        <v>Peito</v>
      </c>
      <c r="M153" s="11">
        <f t="shared" si="100"/>
        <v>0</v>
      </c>
      <c r="N153" s="12" t="str">
        <f t="shared" si="101"/>
        <v>Bíceps</v>
      </c>
      <c r="O153" s="11">
        <f t="shared" si="102"/>
        <v>0</v>
      </c>
      <c r="P153" s="12" t="str">
        <f t="shared" si="103"/>
        <v>Tríceps</v>
      </c>
      <c r="Q153" s="11">
        <f t="shared" si="104"/>
        <v>0</v>
      </c>
      <c r="R153" s="11" t="str">
        <f t="shared" si="105"/>
        <v>AnteBraço</v>
      </c>
      <c r="S153" s="11">
        <f t="shared" si="106"/>
        <v>0</v>
      </c>
      <c r="T153" s="11" t="str">
        <f t="shared" si="107"/>
        <v xml:space="preserve">Glúteo </v>
      </c>
      <c r="U153" s="11">
        <f t="shared" si="108"/>
        <v>0</v>
      </c>
      <c r="V153" s="12" t="str">
        <f t="shared" si="109"/>
        <v xml:space="preserve">Abdutor </v>
      </c>
      <c r="W153" s="11">
        <f t="shared" si="110"/>
        <v>0</v>
      </c>
      <c r="X153" s="12" t="str">
        <f t="shared" si="111"/>
        <v xml:space="preserve">Adutor </v>
      </c>
      <c r="Y153" s="11">
        <f t="shared" si="112"/>
        <v>0</v>
      </c>
      <c r="Z153" s="12" t="str">
        <f t="shared" si="113"/>
        <v>Coxa (Ant)</v>
      </c>
      <c r="AA153" s="11">
        <f t="shared" si="114"/>
        <v>0</v>
      </c>
      <c r="AB153" s="12" t="str">
        <f t="shared" si="115"/>
        <v>Coxa (Pos)</v>
      </c>
      <c r="AC153" s="11">
        <f t="shared" si="116"/>
        <v>0</v>
      </c>
      <c r="AD153" s="12" t="str">
        <f t="shared" si="117"/>
        <v>Perna</v>
      </c>
      <c r="AE153" s="11">
        <f t="shared" si="118"/>
        <v>0</v>
      </c>
      <c r="AF153" s="12" t="str">
        <f t="shared" si="119"/>
        <v>Abdominal</v>
      </c>
      <c r="AG153" s="11">
        <f t="shared" si="120"/>
        <v>0</v>
      </c>
    </row>
    <row r="154" spans="1:33" x14ac:dyDescent="0.25">
      <c r="A154" s="344"/>
      <c r="B154" s="11" t="str">
        <f t="shared" si="89"/>
        <v>Perna</v>
      </c>
      <c r="C154" s="11">
        <f t="shared" si="90"/>
        <v>0</v>
      </c>
      <c r="D154" s="11" t="str">
        <f t="shared" si="91"/>
        <v xml:space="preserve">Trapézio </v>
      </c>
      <c r="E154" s="11">
        <f t="shared" si="92"/>
        <v>0</v>
      </c>
      <c r="F154" s="11" t="str">
        <f t="shared" si="93"/>
        <v>Ombro (Cla/Acr)</v>
      </c>
      <c r="G154" s="11">
        <f t="shared" si="94"/>
        <v>0</v>
      </c>
      <c r="H154" s="12" t="str">
        <f t="shared" si="95"/>
        <v>Ombro (Esp)</v>
      </c>
      <c r="I154" s="11">
        <f t="shared" si="96"/>
        <v>0</v>
      </c>
      <c r="J154" s="12" t="str">
        <f t="shared" si="97"/>
        <v>Costa</v>
      </c>
      <c r="K154" s="11">
        <f t="shared" si="98"/>
        <v>0</v>
      </c>
      <c r="L154" s="12" t="str">
        <f t="shared" si="99"/>
        <v>Peito</v>
      </c>
      <c r="M154" s="11">
        <f t="shared" si="100"/>
        <v>0</v>
      </c>
      <c r="N154" s="12" t="str">
        <f t="shared" si="101"/>
        <v>Bíceps</v>
      </c>
      <c r="O154" s="11">
        <f t="shared" si="102"/>
        <v>0</v>
      </c>
      <c r="P154" s="12" t="str">
        <f t="shared" si="103"/>
        <v>Tríceps</v>
      </c>
      <c r="Q154" s="11">
        <f t="shared" si="104"/>
        <v>0</v>
      </c>
      <c r="R154" s="11" t="str">
        <f t="shared" si="105"/>
        <v>AnteBraço</v>
      </c>
      <c r="S154" s="11">
        <f t="shared" si="106"/>
        <v>0</v>
      </c>
      <c r="T154" s="11" t="str">
        <f t="shared" si="107"/>
        <v xml:space="preserve">Glúteo </v>
      </c>
      <c r="U154" s="11">
        <f t="shared" si="108"/>
        <v>0</v>
      </c>
      <c r="V154" s="12" t="str">
        <f t="shared" si="109"/>
        <v xml:space="preserve">Abdutor </v>
      </c>
      <c r="W154" s="11">
        <f t="shared" si="110"/>
        <v>0</v>
      </c>
      <c r="X154" s="12" t="str">
        <f t="shared" si="111"/>
        <v xml:space="preserve">Adutor </v>
      </c>
      <c r="Y154" s="11">
        <f t="shared" si="112"/>
        <v>0</v>
      </c>
      <c r="Z154" s="12" t="str">
        <f t="shared" si="113"/>
        <v>Coxa (Ant)</v>
      </c>
      <c r="AA154" s="11">
        <f t="shared" si="114"/>
        <v>0</v>
      </c>
      <c r="AB154" s="12" t="str">
        <f t="shared" si="115"/>
        <v>Coxa (Pos)</v>
      </c>
      <c r="AC154" s="11">
        <f t="shared" si="116"/>
        <v>0</v>
      </c>
      <c r="AD154" s="12" t="str">
        <f t="shared" si="117"/>
        <v>Perna</v>
      </c>
      <c r="AE154" s="11">
        <f t="shared" si="118"/>
        <v>0</v>
      </c>
      <c r="AF154" s="12" t="str">
        <f t="shared" si="119"/>
        <v>Abdominal</v>
      </c>
      <c r="AG154" s="11">
        <f t="shared" si="120"/>
        <v>0</v>
      </c>
    </row>
    <row r="155" spans="1:33" x14ac:dyDescent="0.25">
      <c r="A155" s="344"/>
      <c r="B155" s="11" t="str">
        <f t="shared" si="89"/>
        <v>Perna</v>
      </c>
      <c r="C155" s="11">
        <f t="shared" si="90"/>
        <v>0</v>
      </c>
      <c r="D155" s="11" t="str">
        <f t="shared" si="91"/>
        <v xml:space="preserve">Trapézio </v>
      </c>
      <c r="E155" s="11">
        <f t="shared" si="92"/>
        <v>0</v>
      </c>
      <c r="F155" s="11" t="str">
        <f t="shared" si="93"/>
        <v>Ombro (Cla/Acr)</v>
      </c>
      <c r="G155" s="11">
        <f t="shared" si="94"/>
        <v>0</v>
      </c>
      <c r="H155" s="12" t="str">
        <f t="shared" si="95"/>
        <v>Ombro (Esp)</v>
      </c>
      <c r="I155" s="11">
        <f t="shared" si="96"/>
        <v>0</v>
      </c>
      <c r="J155" s="12" t="str">
        <f t="shared" si="97"/>
        <v>Costa</v>
      </c>
      <c r="K155" s="11">
        <f t="shared" si="98"/>
        <v>0</v>
      </c>
      <c r="L155" s="12" t="str">
        <f t="shared" si="99"/>
        <v>Peito</v>
      </c>
      <c r="M155" s="11">
        <f t="shared" si="100"/>
        <v>0</v>
      </c>
      <c r="N155" s="12" t="str">
        <f t="shared" si="101"/>
        <v>Bíceps</v>
      </c>
      <c r="O155" s="11">
        <f t="shared" si="102"/>
        <v>0</v>
      </c>
      <c r="P155" s="12" t="str">
        <f t="shared" si="103"/>
        <v>Tríceps</v>
      </c>
      <c r="Q155" s="11">
        <f t="shared" si="104"/>
        <v>0</v>
      </c>
      <c r="R155" s="11" t="str">
        <f t="shared" si="105"/>
        <v>AnteBraço</v>
      </c>
      <c r="S155" s="11">
        <f t="shared" si="106"/>
        <v>0</v>
      </c>
      <c r="T155" s="11" t="str">
        <f t="shared" si="107"/>
        <v xml:space="preserve">Glúteo </v>
      </c>
      <c r="U155" s="11">
        <f t="shared" si="108"/>
        <v>0</v>
      </c>
      <c r="V155" s="12" t="str">
        <f t="shared" si="109"/>
        <v xml:space="preserve">Abdutor </v>
      </c>
      <c r="W155" s="11">
        <f t="shared" si="110"/>
        <v>0</v>
      </c>
      <c r="X155" s="12" t="str">
        <f t="shared" si="111"/>
        <v xml:space="preserve">Adutor </v>
      </c>
      <c r="Y155" s="11">
        <f t="shared" si="112"/>
        <v>0</v>
      </c>
      <c r="Z155" s="12" t="str">
        <f t="shared" si="113"/>
        <v>Coxa (Ant)</v>
      </c>
      <c r="AA155" s="11">
        <f t="shared" si="114"/>
        <v>0</v>
      </c>
      <c r="AB155" s="12" t="str">
        <f t="shared" si="115"/>
        <v>Coxa (Pos)</v>
      </c>
      <c r="AC155" s="11">
        <f t="shared" si="116"/>
        <v>0</v>
      </c>
      <c r="AD155" s="12" t="str">
        <f t="shared" si="117"/>
        <v>Perna</v>
      </c>
      <c r="AE155" s="11">
        <f t="shared" si="118"/>
        <v>0</v>
      </c>
      <c r="AF155" s="12" t="str">
        <f t="shared" si="119"/>
        <v>Abdominal</v>
      </c>
      <c r="AG155" s="11">
        <f t="shared" si="120"/>
        <v>0</v>
      </c>
    </row>
    <row r="156" spans="1:33" x14ac:dyDescent="0.25">
      <c r="A156" s="344"/>
      <c r="B156" s="11" t="str">
        <f t="shared" si="89"/>
        <v>Perna</v>
      </c>
      <c r="C156" s="11">
        <f t="shared" si="90"/>
        <v>0</v>
      </c>
      <c r="D156" s="11" t="str">
        <f t="shared" si="91"/>
        <v xml:space="preserve">Trapézio </v>
      </c>
      <c r="E156" s="11">
        <f t="shared" si="92"/>
        <v>0</v>
      </c>
      <c r="F156" s="11" t="str">
        <f t="shared" si="93"/>
        <v>Ombro (Cla/Acr)</v>
      </c>
      <c r="G156" s="11">
        <f t="shared" si="94"/>
        <v>0</v>
      </c>
      <c r="H156" s="12" t="str">
        <f t="shared" si="95"/>
        <v>Ombro (Esp)</v>
      </c>
      <c r="I156" s="11">
        <f t="shared" si="96"/>
        <v>0</v>
      </c>
      <c r="J156" s="12" t="str">
        <f t="shared" si="97"/>
        <v>Costa</v>
      </c>
      <c r="K156" s="11">
        <f t="shared" si="98"/>
        <v>0</v>
      </c>
      <c r="L156" s="12" t="str">
        <f t="shared" si="99"/>
        <v>Peito</v>
      </c>
      <c r="M156" s="11">
        <f t="shared" si="100"/>
        <v>0</v>
      </c>
      <c r="N156" s="12" t="str">
        <f t="shared" si="101"/>
        <v>Bíceps</v>
      </c>
      <c r="O156" s="11">
        <f t="shared" si="102"/>
        <v>0</v>
      </c>
      <c r="P156" s="12" t="str">
        <f t="shared" si="103"/>
        <v>Tríceps</v>
      </c>
      <c r="Q156" s="11">
        <f t="shared" si="104"/>
        <v>0</v>
      </c>
      <c r="R156" s="11" t="str">
        <f t="shared" si="105"/>
        <v>AnteBraço</v>
      </c>
      <c r="S156" s="11">
        <f t="shared" si="106"/>
        <v>0</v>
      </c>
      <c r="T156" s="11" t="str">
        <f t="shared" si="107"/>
        <v xml:space="preserve">Glúteo </v>
      </c>
      <c r="U156" s="11">
        <f t="shared" si="108"/>
        <v>0</v>
      </c>
      <c r="V156" s="12" t="str">
        <f t="shared" si="109"/>
        <v xml:space="preserve">Abdutor </v>
      </c>
      <c r="W156" s="11">
        <f t="shared" si="110"/>
        <v>0</v>
      </c>
      <c r="X156" s="12" t="str">
        <f t="shared" si="111"/>
        <v xml:space="preserve">Adutor </v>
      </c>
      <c r="Y156" s="11">
        <f t="shared" si="112"/>
        <v>0</v>
      </c>
      <c r="Z156" s="12" t="str">
        <f t="shared" si="113"/>
        <v>Coxa (Ant)</v>
      </c>
      <c r="AA156" s="11">
        <f t="shared" si="114"/>
        <v>0</v>
      </c>
      <c r="AB156" s="12" t="str">
        <f t="shared" si="115"/>
        <v>Coxa (Pos)</v>
      </c>
      <c r="AC156" s="11">
        <f t="shared" si="116"/>
        <v>0</v>
      </c>
      <c r="AD156" s="12" t="str">
        <f t="shared" si="117"/>
        <v>Perna</v>
      </c>
      <c r="AE156" s="11">
        <f t="shared" si="118"/>
        <v>0</v>
      </c>
      <c r="AF156" s="12" t="str">
        <f t="shared" si="119"/>
        <v>Abdominal</v>
      </c>
      <c r="AG156" s="11">
        <f t="shared" si="120"/>
        <v>0</v>
      </c>
    </row>
    <row r="157" spans="1:33" x14ac:dyDescent="0.25">
      <c r="A157" s="344"/>
      <c r="B157" s="11" t="str">
        <f t="shared" si="89"/>
        <v>Perna</v>
      </c>
      <c r="C157" s="11">
        <f t="shared" si="90"/>
        <v>0</v>
      </c>
      <c r="D157" s="11" t="str">
        <f t="shared" si="91"/>
        <v xml:space="preserve">Trapézio </v>
      </c>
      <c r="E157" s="11">
        <f t="shared" si="92"/>
        <v>0</v>
      </c>
      <c r="F157" s="11" t="str">
        <f t="shared" si="93"/>
        <v>Ombro (Cla/Acr)</v>
      </c>
      <c r="G157" s="11">
        <f t="shared" si="94"/>
        <v>0</v>
      </c>
      <c r="H157" s="12" t="str">
        <f t="shared" si="95"/>
        <v>Ombro (Esp)</v>
      </c>
      <c r="I157" s="11">
        <f t="shared" si="96"/>
        <v>0</v>
      </c>
      <c r="J157" s="12" t="str">
        <f t="shared" si="97"/>
        <v>Costa</v>
      </c>
      <c r="K157" s="11">
        <f t="shared" si="98"/>
        <v>0</v>
      </c>
      <c r="L157" s="12" t="str">
        <f t="shared" si="99"/>
        <v>Peito</v>
      </c>
      <c r="M157" s="11">
        <f t="shared" si="100"/>
        <v>0</v>
      </c>
      <c r="N157" s="12" t="str">
        <f t="shared" si="101"/>
        <v>Bíceps</v>
      </c>
      <c r="O157" s="11">
        <f t="shared" si="102"/>
        <v>0</v>
      </c>
      <c r="P157" s="12" t="str">
        <f t="shared" si="103"/>
        <v>Tríceps</v>
      </c>
      <c r="Q157" s="11">
        <f t="shared" si="104"/>
        <v>0</v>
      </c>
      <c r="R157" s="11" t="str">
        <f t="shared" si="105"/>
        <v>AnteBraço</v>
      </c>
      <c r="S157" s="11">
        <f t="shared" si="106"/>
        <v>0</v>
      </c>
      <c r="T157" s="11" t="str">
        <f t="shared" si="107"/>
        <v xml:space="preserve">Glúteo </v>
      </c>
      <c r="U157" s="11">
        <f t="shared" si="108"/>
        <v>0</v>
      </c>
      <c r="V157" s="12" t="str">
        <f t="shared" si="109"/>
        <v xml:space="preserve">Abdutor </v>
      </c>
      <c r="W157" s="11">
        <f t="shared" si="110"/>
        <v>0</v>
      </c>
      <c r="X157" s="12" t="str">
        <f t="shared" si="111"/>
        <v xml:space="preserve">Adutor </v>
      </c>
      <c r="Y157" s="11">
        <f t="shared" si="112"/>
        <v>0</v>
      </c>
      <c r="Z157" s="12" t="str">
        <f t="shared" si="113"/>
        <v>Coxa (Ant)</v>
      </c>
      <c r="AA157" s="11">
        <f t="shared" si="114"/>
        <v>0</v>
      </c>
      <c r="AB157" s="12" t="str">
        <f t="shared" si="115"/>
        <v>Coxa (Pos)</v>
      </c>
      <c r="AC157" s="11">
        <f t="shared" si="116"/>
        <v>0</v>
      </c>
      <c r="AD157" s="12" t="str">
        <f t="shared" si="117"/>
        <v>Perna</v>
      </c>
      <c r="AE157" s="11">
        <f t="shared" si="118"/>
        <v>0</v>
      </c>
      <c r="AF157" s="12" t="str">
        <f t="shared" si="119"/>
        <v>Abdominal</v>
      </c>
      <c r="AG157" s="11">
        <f t="shared" si="120"/>
        <v>0</v>
      </c>
    </row>
    <row r="158" spans="1:33" x14ac:dyDescent="0.25">
      <c r="A158" s="344"/>
      <c r="B158" s="11" t="str">
        <f t="shared" si="89"/>
        <v>Perna</v>
      </c>
      <c r="C158" s="11">
        <f t="shared" si="90"/>
        <v>0</v>
      </c>
      <c r="D158" s="11" t="str">
        <f t="shared" si="91"/>
        <v xml:space="preserve">Trapézio </v>
      </c>
      <c r="E158" s="11">
        <f t="shared" si="92"/>
        <v>0</v>
      </c>
      <c r="F158" s="11" t="str">
        <f t="shared" si="93"/>
        <v>Ombro (Cla/Acr)</v>
      </c>
      <c r="G158" s="11">
        <f t="shared" si="94"/>
        <v>0</v>
      </c>
      <c r="H158" s="12" t="str">
        <f t="shared" si="95"/>
        <v>Ombro (Esp)</v>
      </c>
      <c r="I158" s="11">
        <f t="shared" si="96"/>
        <v>0</v>
      </c>
      <c r="J158" s="12" t="str">
        <f t="shared" si="97"/>
        <v>Costa</v>
      </c>
      <c r="K158" s="11">
        <f t="shared" si="98"/>
        <v>0</v>
      </c>
      <c r="L158" s="12" t="str">
        <f t="shared" si="99"/>
        <v>Peito</v>
      </c>
      <c r="M158" s="11">
        <f t="shared" si="100"/>
        <v>0</v>
      </c>
      <c r="N158" s="12" t="str">
        <f t="shared" si="101"/>
        <v>Bíceps</v>
      </c>
      <c r="O158" s="11">
        <f t="shared" si="102"/>
        <v>0</v>
      </c>
      <c r="P158" s="12" t="str">
        <f t="shared" si="103"/>
        <v>Tríceps</v>
      </c>
      <c r="Q158" s="11">
        <f t="shared" si="104"/>
        <v>0</v>
      </c>
      <c r="R158" s="11" t="str">
        <f t="shared" si="105"/>
        <v>AnteBraço</v>
      </c>
      <c r="S158" s="11">
        <f t="shared" si="106"/>
        <v>0</v>
      </c>
      <c r="T158" s="11" t="str">
        <f t="shared" si="107"/>
        <v xml:space="preserve">Glúteo </v>
      </c>
      <c r="U158" s="11">
        <f t="shared" si="108"/>
        <v>0</v>
      </c>
      <c r="V158" s="12" t="str">
        <f t="shared" si="109"/>
        <v xml:space="preserve">Abdutor </v>
      </c>
      <c r="W158" s="11">
        <f t="shared" si="110"/>
        <v>0</v>
      </c>
      <c r="X158" s="12" t="str">
        <f t="shared" si="111"/>
        <v xml:space="preserve">Adutor </v>
      </c>
      <c r="Y158" s="11">
        <f t="shared" si="112"/>
        <v>0</v>
      </c>
      <c r="Z158" s="12" t="str">
        <f t="shared" si="113"/>
        <v>Coxa (Ant)</v>
      </c>
      <c r="AA158" s="11">
        <f t="shared" si="114"/>
        <v>0</v>
      </c>
      <c r="AB158" s="12" t="str">
        <f t="shared" si="115"/>
        <v>Coxa (Pos)</v>
      </c>
      <c r="AC158" s="11">
        <f t="shared" si="116"/>
        <v>0</v>
      </c>
      <c r="AD158" s="12" t="str">
        <f t="shared" si="117"/>
        <v>Perna</v>
      </c>
      <c r="AE158" s="11">
        <f t="shared" si="118"/>
        <v>0</v>
      </c>
      <c r="AF158" s="12" t="str">
        <f t="shared" si="119"/>
        <v>Abdominal</v>
      </c>
      <c r="AG158" s="11">
        <f t="shared" si="120"/>
        <v>0</v>
      </c>
    </row>
    <row r="159" spans="1:33" x14ac:dyDescent="0.25">
      <c r="A159" s="344"/>
      <c r="B159" s="11" t="str">
        <f t="shared" si="89"/>
        <v>Perna</v>
      </c>
      <c r="C159" s="11">
        <f t="shared" si="90"/>
        <v>0</v>
      </c>
      <c r="D159" s="11" t="str">
        <f t="shared" si="91"/>
        <v xml:space="preserve">Trapézio </v>
      </c>
      <c r="E159" s="11">
        <f t="shared" si="92"/>
        <v>0</v>
      </c>
      <c r="F159" s="11" t="str">
        <f t="shared" si="93"/>
        <v>Ombro (Cla/Acr)</v>
      </c>
      <c r="G159" s="11">
        <f t="shared" si="94"/>
        <v>0</v>
      </c>
      <c r="H159" s="12" t="str">
        <f t="shared" si="95"/>
        <v>Ombro (Esp)</v>
      </c>
      <c r="I159" s="11">
        <f t="shared" si="96"/>
        <v>0</v>
      </c>
      <c r="J159" s="12" t="str">
        <f t="shared" si="97"/>
        <v>Costa</v>
      </c>
      <c r="K159" s="11">
        <f t="shared" si="98"/>
        <v>0</v>
      </c>
      <c r="L159" s="12" t="str">
        <f t="shared" si="99"/>
        <v>Peito</v>
      </c>
      <c r="M159" s="11">
        <f t="shared" si="100"/>
        <v>0</v>
      </c>
      <c r="N159" s="12" t="str">
        <f t="shared" si="101"/>
        <v>Bíceps</v>
      </c>
      <c r="O159" s="11">
        <f t="shared" si="102"/>
        <v>0</v>
      </c>
      <c r="P159" s="12" t="str">
        <f t="shared" si="103"/>
        <v>Tríceps</v>
      </c>
      <c r="Q159" s="11">
        <f t="shared" si="104"/>
        <v>0</v>
      </c>
      <c r="R159" s="11" t="str">
        <f t="shared" si="105"/>
        <v>AnteBraço</v>
      </c>
      <c r="S159" s="11">
        <f t="shared" si="106"/>
        <v>0</v>
      </c>
      <c r="T159" s="11" t="str">
        <f t="shared" si="107"/>
        <v xml:space="preserve">Glúteo </v>
      </c>
      <c r="U159" s="11">
        <f t="shared" si="108"/>
        <v>0</v>
      </c>
      <c r="V159" s="12" t="str">
        <f t="shared" si="109"/>
        <v xml:space="preserve">Abdutor </v>
      </c>
      <c r="W159" s="11">
        <f t="shared" si="110"/>
        <v>0</v>
      </c>
      <c r="X159" s="12" t="str">
        <f t="shared" si="111"/>
        <v xml:space="preserve">Adutor </v>
      </c>
      <c r="Y159" s="11">
        <f t="shared" si="112"/>
        <v>0</v>
      </c>
      <c r="Z159" s="12" t="str">
        <f t="shared" si="113"/>
        <v>Coxa (Ant)</v>
      </c>
      <c r="AA159" s="11">
        <f t="shared" si="114"/>
        <v>0</v>
      </c>
      <c r="AB159" s="12" t="str">
        <f t="shared" si="115"/>
        <v>Coxa (Pos)</v>
      </c>
      <c r="AC159" s="11">
        <f t="shared" si="116"/>
        <v>0</v>
      </c>
      <c r="AD159" s="12" t="str">
        <f t="shared" si="117"/>
        <v>Perna</v>
      </c>
      <c r="AE159" s="11">
        <f t="shared" si="118"/>
        <v>0</v>
      </c>
      <c r="AF159" s="12" t="str">
        <f t="shared" si="119"/>
        <v>Abdominal</v>
      </c>
      <c r="AG159" s="11">
        <f t="shared" si="120"/>
        <v>0</v>
      </c>
    </row>
    <row r="160" spans="1:33" x14ac:dyDescent="0.25">
      <c r="A160" s="344"/>
      <c r="B160" s="11" t="str">
        <f t="shared" si="89"/>
        <v>Perna</v>
      </c>
      <c r="C160" s="11">
        <f t="shared" si="90"/>
        <v>0</v>
      </c>
      <c r="D160" s="11" t="str">
        <f t="shared" si="91"/>
        <v xml:space="preserve">Trapézio </v>
      </c>
      <c r="E160" s="11">
        <f t="shared" si="92"/>
        <v>0</v>
      </c>
      <c r="F160" s="11" t="str">
        <f t="shared" si="93"/>
        <v>Ombro (Cla/Acr)</v>
      </c>
      <c r="G160" s="11">
        <f t="shared" si="94"/>
        <v>0</v>
      </c>
      <c r="H160" s="12" t="str">
        <f t="shared" si="95"/>
        <v>Ombro (Esp)</v>
      </c>
      <c r="I160" s="11">
        <f t="shared" si="96"/>
        <v>0</v>
      </c>
      <c r="J160" s="12" t="str">
        <f t="shared" si="97"/>
        <v>Costa</v>
      </c>
      <c r="K160" s="11">
        <f t="shared" si="98"/>
        <v>0</v>
      </c>
      <c r="L160" s="12" t="str">
        <f t="shared" si="99"/>
        <v>Peito</v>
      </c>
      <c r="M160" s="11">
        <f t="shared" si="100"/>
        <v>0</v>
      </c>
      <c r="N160" s="12" t="str">
        <f t="shared" si="101"/>
        <v>Bíceps</v>
      </c>
      <c r="O160" s="11">
        <f t="shared" si="102"/>
        <v>0</v>
      </c>
      <c r="P160" s="12" t="str">
        <f t="shared" si="103"/>
        <v>Tríceps</v>
      </c>
      <c r="Q160" s="11">
        <f t="shared" si="104"/>
        <v>0</v>
      </c>
      <c r="R160" s="11" t="str">
        <f t="shared" si="105"/>
        <v>AnteBraço</v>
      </c>
      <c r="S160" s="11">
        <f t="shared" si="106"/>
        <v>0</v>
      </c>
      <c r="T160" s="11" t="str">
        <f t="shared" si="107"/>
        <v xml:space="preserve">Glúteo </v>
      </c>
      <c r="U160" s="11">
        <f t="shared" si="108"/>
        <v>0</v>
      </c>
      <c r="V160" s="12" t="str">
        <f t="shared" si="109"/>
        <v xml:space="preserve">Abdutor </v>
      </c>
      <c r="W160" s="11">
        <f t="shared" si="110"/>
        <v>0</v>
      </c>
      <c r="X160" s="12" t="str">
        <f t="shared" si="111"/>
        <v xml:space="preserve">Adutor </v>
      </c>
      <c r="Y160" s="11">
        <f t="shared" si="112"/>
        <v>0</v>
      </c>
      <c r="Z160" s="12" t="str">
        <f t="shared" si="113"/>
        <v>Coxa (Ant)</v>
      </c>
      <c r="AA160" s="11">
        <f t="shared" si="114"/>
        <v>0</v>
      </c>
      <c r="AB160" s="12" t="str">
        <f t="shared" si="115"/>
        <v>Coxa (Pos)</v>
      </c>
      <c r="AC160" s="11">
        <f t="shared" si="116"/>
        <v>0</v>
      </c>
      <c r="AD160" s="12" t="str">
        <f t="shared" si="117"/>
        <v>Perna</v>
      </c>
      <c r="AE160" s="11">
        <f t="shared" si="118"/>
        <v>0</v>
      </c>
      <c r="AF160" s="12" t="str">
        <f t="shared" si="119"/>
        <v>Abdominal</v>
      </c>
      <c r="AG160" s="11">
        <f t="shared" si="120"/>
        <v>0</v>
      </c>
    </row>
    <row r="161" spans="1:3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</row>
    <row r="162" spans="1:33" x14ac:dyDescent="0.25">
      <c r="A162" s="11" t="s">
        <v>40</v>
      </c>
      <c r="B162" s="11" t="s">
        <v>41</v>
      </c>
      <c r="C162" s="11"/>
      <c r="D162" s="341" t="str">
        <f>D142</f>
        <v xml:space="preserve">Trapézio </v>
      </c>
      <c r="E162" s="341"/>
      <c r="F162" s="341" t="str">
        <f>F142</f>
        <v>Ombro (Cla/Acr)</v>
      </c>
      <c r="G162" s="341"/>
      <c r="H162" s="341" t="str">
        <f>H142</f>
        <v>Ombro (Esp)</v>
      </c>
      <c r="I162" s="341"/>
      <c r="J162" s="341" t="str">
        <f>J142</f>
        <v>Costa</v>
      </c>
      <c r="K162" s="341"/>
      <c r="L162" s="341" t="str">
        <f>L142</f>
        <v>Peito</v>
      </c>
      <c r="M162" s="341"/>
      <c r="N162" s="341" t="str">
        <f>N142</f>
        <v>Bíceps</v>
      </c>
      <c r="O162" s="341"/>
      <c r="P162" s="341" t="str">
        <f>P142</f>
        <v>Tríceps</v>
      </c>
      <c r="Q162" s="341"/>
      <c r="R162" s="341" t="str">
        <f>R142</f>
        <v>AnteBraço</v>
      </c>
      <c r="S162" s="341"/>
      <c r="T162" s="341" t="str">
        <f>T142</f>
        <v xml:space="preserve">Glúteo </v>
      </c>
      <c r="U162" s="341"/>
      <c r="V162" s="341" t="str">
        <f>V142</f>
        <v xml:space="preserve">Abdutor </v>
      </c>
      <c r="W162" s="341"/>
      <c r="X162" s="341" t="str">
        <f>X142</f>
        <v xml:space="preserve">Adutor </v>
      </c>
      <c r="Y162" s="341"/>
      <c r="Z162" s="341" t="str">
        <f>Z142</f>
        <v>Coxa (Ant)</v>
      </c>
      <c r="AA162" s="341"/>
      <c r="AB162" s="341" t="str">
        <f>AB142</f>
        <v>Coxa (Pos)</v>
      </c>
      <c r="AC162" s="341"/>
      <c r="AD162" s="341" t="str">
        <f>AD142</f>
        <v>Perna</v>
      </c>
      <c r="AE162" s="341"/>
      <c r="AF162" s="341" t="str">
        <f>AF142</f>
        <v>Abdominal</v>
      </c>
      <c r="AG162" s="341"/>
    </row>
    <row r="163" spans="1:33" x14ac:dyDescent="0.25">
      <c r="A163" s="11"/>
      <c r="B163" s="343" t="str">
        <f>Planilha!D23</f>
        <v>Abdominal</v>
      </c>
      <c r="C163" s="34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</row>
    <row r="164" spans="1:33" x14ac:dyDescent="0.25">
      <c r="A164" s="344">
        <v>9</v>
      </c>
      <c r="B164" s="11" t="str">
        <f>B163</f>
        <v>Abdominal</v>
      </c>
      <c r="C164" s="11" t="str">
        <f>IF(AND(B164=D164),E164,IF(AND(B164=F164),G164,IF(AND(B164=H164),I164,IF(AND(B164=J164),K164,IF(AND(B164=L164),M164,IF(AND(B164=N164),O164,IF(AND(B164=P164),Q164,IF(AND(B164=R164),S164,IF(AND(B164=T164),U164,IF(AND(B164=V164),W164,IF(AND(B164=X164),Y164,IF(AND(B164=Z164),AA164,IF(AND(B164=AB164),AC164,IF(AND(B164=AD164),AE164,IF(AND(B164=AF164),AG164," ")))))))))))))))</f>
        <v>Elevação de pernas</v>
      </c>
      <c r="D164" s="11" t="str">
        <f t="shared" ref="D164:AG164" si="121">D144</f>
        <v xml:space="preserve">Trapézio </v>
      </c>
      <c r="E164" s="11" t="str">
        <f t="shared" si="121"/>
        <v>Elevação de ombros</v>
      </c>
      <c r="F164" s="11" t="str">
        <f t="shared" si="121"/>
        <v>Ombro (Cla/Acr)</v>
      </c>
      <c r="G164" s="11" t="str">
        <f t="shared" si="121"/>
        <v>Desenvolvimento</v>
      </c>
      <c r="H164" s="12" t="str">
        <f t="shared" si="121"/>
        <v>Ombro (Esp)</v>
      </c>
      <c r="I164" s="11" t="str">
        <f t="shared" si="121"/>
        <v>Voador inv.</v>
      </c>
      <c r="J164" s="12" t="str">
        <f t="shared" si="121"/>
        <v>Costa</v>
      </c>
      <c r="K164" s="11" t="str">
        <f t="shared" si="121"/>
        <v>Puxada à frente</v>
      </c>
      <c r="L164" s="12" t="str">
        <f t="shared" si="121"/>
        <v>Peito</v>
      </c>
      <c r="M164" s="11" t="str">
        <f t="shared" si="121"/>
        <v>Supino</v>
      </c>
      <c r="N164" s="12" t="str">
        <f t="shared" si="121"/>
        <v>Bíceps</v>
      </c>
      <c r="O164" s="11" t="str">
        <f t="shared" si="121"/>
        <v>Rosca direta</v>
      </c>
      <c r="P164" s="12" t="str">
        <f t="shared" si="121"/>
        <v>Tríceps</v>
      </c>
      <c r="Q164" s="11" t="str">
        <f t="shared" si="121"/>
        <v>Rosca testa</v>
      </c>
      <c r="R164" s="11" t="str">
        <f t="shared" si="121"/>
        <v>AnteBraço</v>
      </c>
      <c r="S164" s="11" t="str">
        <f t="shared" si="121"/>
        <v>Rosca punho</v>
      </c>
      <c r="T164" s="11" t="str">
        <f t="shared" si="121"/>
        <v xml:space="preserve">Glúteo </v>
      </c>
      <c r="U164" s="11" t="str">
        <f t="shared" si="121"/>
        <v>Glúteo em pé</v>
      </c>
      <c r="V164" s="12" t="str">
        <f t="shared" si="121"/>
        <v xml:space="preserve">Abdutor </v>
      </c>
      <c r="W164" s="11" t="str">
        <f t="shared" si="121"/>
        <v>Abdutor maq.</v>
      </c>
      <c r="X164" s="12" t="str">
        <f t="shared" si="121"/>
        <v xml:space="preserve">Adutor </v>
      </c>
      <c r="Y164" s="11" t="str">
        <f t="shared" si="121"/>
        <v>Adutor maq</v>
      </c>
      <c r="Z164" s="12" t="str">
        <f t="shared" si="121"/>
        <v>Coxa (Ant)</v>
      </c>
      <c r="AA164" s="11" t="str">
        <f t="shared" si="121"/>
        <v>Agachamento</v>
      </c>
      <c r="AB164" s="12" t="str">
        <f t="shared" si="121"/>
        <v>Coxa (Pos)</v>
      </c>
      <c r="AC164" s="11" t="str">
        <f t="shared" si="121"/>
        <v>Stiff</v>
      </c>
      <c r="AD164" s="12" t="str">
        <f t="shared" si="121"/>
        <v>Perna</v>
      </c>
      <c r="AE164" s="11" t="str">
        <f t="shared" si="121"/>
        <v>Gêmeos em pé</v>
      </c>
      <c r="AF164" s="12" t="str">
        <f t="shared" si="121"/>
        <v>Abdominal</v>
      </c>
      <c r="AG164" s="11" t="str">
        <f t="shared" si="121"/>
        <v>Elevação de pernas</v>
      </c>
    </row>
    <row r="165" spans="1:33" x14ac:dyDescent="0.25">
      <c r="A165" s="344"/>
      <c r="B165" s="11" t="str">
        <f t="shared" ref="B165:B180" si="122">B164</f>
        <v>Abdominal</v>
      </c>
      <c r="C165" s="11" t="str">
        <f t="shared" ref="C165:C180" si="123">IF(AND(B165=D165),E165,IF(AND(B165=F165),G165,IF(AND(B165=H165),I165,IF(AND(B165=J165),K165,IF(AND(B165=L165),M165,IF(AND(B165=N165),O165,IF(AND(B165=P165),Q165,IF(AND(B165=R165),S165,IF(AND(B165=T165),U165,IF(AND(B165=V165),W165,IF(AND(B165=X165),Y165,IF(AND(B165=Z165),AA165,IF(AND(B165=AB165),AC165,IF(AND(B165=AD165),AE165,IF(AND(B165=AF165),AG165," ")))))))))))))))</f>
        <v>Supra-abdominal</v>
      </c>
      <c r="D165" s="11" t="str">
        <f t="shared" ref="D165:S180" si="124">D145</f>
        <v xml:space="preserve">Trapézio </v>
      </c>
      <c r="E165" s="11" t="str">
        <f t="shared" si="124"/>
        <v>Remada alta</v>
      </c>
      <c r="F165" s="11" t="str">
        <f t="shared" si="124"/>
        <v>Ombro (Cla/Acr)</v>
      </c>
      <c r="G165" s="11" t="str">
        <f t="shared" si="124"/>
        <v>Levantamento lateral</v>
      </c>
      <c r="H165" s="12" t="str">
        <f t="shared" si="124"/>
        <v>Ombro (Esp)</v>
      </c>
      <c r="I165" s="11" t="str">
        <f t="shared" si="124"/>
        <v>Crucifixo inv.</v>
      </c>
      <c r="J165" s="12" t="str">
        <f t="shared" si="124"/>
        <v>Costa</v>
      </c>
      <c r="K165" s="11" t="str">
        <f t="shared" si="124"/>
        <v>Remada sentada</v>
      </c>
      <c r="L165" s="12" t="str">
        <f t="shared" si="124"/>
        <v>Peito</v>
      </c>
      <c r="M165" s="11" t="str">
        <f t="shared" si="124"/>
        <v>Supino inclinado</v>
      </c>
      <c r="N165" s="12" t="str">
        <f t="shared" si="124"/>
        <v>Bíceps</v>
      </c>
      <c r="O165" s="11" t="str">
        <f t="shared" si="124"/>
        <v>Rosca alternada</v>
      </c>
      <c r="P165" s="12" t="str">
        <f t="shared" si="124"/>
        <v>Tríceps</v>
      </c>
      <c r="Q165" s="11" t="str">
        <f t="shared" si="124"/>
        <v>Rosca francesa</v>
      </c>
      <c r="R165" s="11" t="str">
        <f t="shared" si="124"/>
        <v>AnteBraço</v>
      </c>
      <c r="S165" s="11" t="str">
        <f t="shared" si="124"/>
        <v>Rosca punho inv.</v>
      </c>
      <c r="T165" s="11" t="str">
        <f t="shared" ref="T165:AG180" si="125">T145</f>
        <v xml:space="preserve">Glúteo </v>
      </c>
      <c r="U165" s="11" t="str">
        <f t="shared" si="125"/>
        <v>Glúteo 4 apoios</v>
      </c>
      <c r="V165" s="12" t="str">
        <f t="shared" si="125"/>
        <v xml:space="preserve">Abdutor </v>
      </c>
      <c r="W165" s="11" t="str">
        <f t="shared" si="125"/>
        <v>Abdutor apo.</v>
      </c>
      <c r="X165" s="12" t="str">
        <f t="shared" si="125"/>
        <v xml:space="preserve">Adutor </v>
      </c>
      <c r="Y165" s="11" t="str">
        <f t="shared" si="125"/>
        <v>Adutor apo.</v>
      </c>
      <c r="Z165" s="12" t="str">
        <f t="shared" si="125"/>
        <v>Coxa (Ant)</v>
      </c>
      <c r="AA165" s="11" t="str">
        <f t="shared" si="125"/>
        <v>Agachamento hack</v>
      </c>
      <c r="AB165" s="12" t="str">
        <f t="shared" si="125"/>
        <v>Coxa (Pos)</v>
      </c>
      <c r="AC165" s="11" t="str">
        <f t="shared" si="125"/>
        <v>Flexão de perna</v>
      </c>
      <c r="AD165" s="12" t="str">
        <f t="shared" si="125"/>
        <v>Perna</v>
      </c>
      <c r="AE165" s="11" t="str">
        <f t="shared" si="125"/>
        <v>Gêmeos sentado</v>
      </c>
      <c r="AF165" s="12" t="str">
        <f t="shared" si="125"/>
        <v>Abdominal</v>
      </c>
      <c r="AG165" s="11" t="str">
        <f t="shared" si="125"/>
        <v>Supra-abdominal</v>
      </c>
    </row>
    <row r="166" spans="1:33" x14ac:dyDescent="0.25">
      <c r="A166" s="344"/>
      <c r="B166" s="11" t="str">
        <f t="shared" si="122"/>
        <v>Abdominal</v>
      </c>
      <c r="C166" s="11" t="str">
        <f t="shared" si="123"/>
        <v>Flexão lateral</v>
      </c>
      <c r="D166" s="11" t="str">
        <f t="shared" si="124"/>
        <v xml:space="preserve">Trapézio </v>
      </c>
      <c r="E166" s="11">
        <f t="shared" si="124"/>
        <v>0</v>
      </c>
      <c r="F166" s="11" t="str">
        <f t="shared" si="124"/>
        <v>Ombro (Cla/Acr)</v>
      </c>
      <c r="G166" s="11" t="str">
        <f t="shared" si="124"/>
        <v>Elevação frontal</v>
      </c>
      <c r="H166" s="12" t="str">
        <f t="shared" si="124"/>
        <v>Ombro (Esp)</v>
      </c>
      <c r="I166" s="11">
        <f t="shared" si="124"/>
        <v>0</v>
      </c>
      <c r="J166" s="12" t="str">
        <f t="shared" si="124"/>
        <v>Costa</v>
      </c>
      <c r="K166" s="11" t="str">
        <f t="shared" si="124"/>
        <v>Remada unilteral</v>
      </c>
      <c r="L166" s="12" t="str">
        <f t="shared" si="124"/>
        <v>Peito</v>
      </c>
      <c r="M166" s="11" t="str">
        <f t="shared" si="124"/>
        <v>Supino declinado</v>
      </c>
      <c r="N166" s="12" t="str">
        <f t="shared" si="124"/>
        <v>Bíceps</v>
      </c>
      <c r="O166" s="11" t="str">
        <f t="shared" si="124"/>
        <v>Rosca concentrada</v>
      </c>
      <c r="P166" s="12" t="str">
        <f t="shared" si="124"/>
        <v>Tríceps</v>
      </c>
      <c r="Q166" s="11" t="str">
        <f t="shared" si="124"/>
        <v>Extensão de cotovelo (cabo)</v>
      </c>
      <c r="R166" s="11" t="str">
        <f t="shared" si="124"/>
        <v>AnteBraço</v>
      </c>
      <c r="S166" s="11" t="str">
        <f t="shared" si="124"/>
        <v>Rosca direta peg. pro.</v>
      </c>
      <c r="T166" s="11" t="str">
        <f t="shared" si="125"/>
        <v xml:space="preserve">Glúteo </v>
      </c>
      <c r="U166" s="11">
        <f t="shared" si="125"/>
        <v>0</v>
      </c>
      <c r="V166" s="12" t="str">
        <f t="shared" si="125"/>
        <v xml:space="preserve">Abdutor </v>
      </c>
      <c r="W166" s="11" t="str">
        <f t="shared" si="125"/>
        <v>Abdutor cabo</v>
      </c>
      <c r="X166" s="12" t="str">
        <f t="shared" si="125"/>
        <v xml:space="preserve">Adutor </v>
      </c>
      <c r="Y166" s="11" t="str">
        <f t="shared" si="125"/>
        <v>Adutor cabo</v>
      </c>
      <c r="Z166" s="12" t="str">
        <f t="shared" si="125"/>
        <v>Coxa (Ant)</v>
      </c>
      <c r="AA166" s="11" t="str">
        <f t="shared" si="125"/>
        <v>Extensão de perna</v>
      </c>
      <c r="AB166" s="12" t="str">
        <f t="shared" si="125"/>
        <v>Coxa (Pos)</v>
      </c>
      <c r="AC166" s="11" t="str">
        <f t="shared" si="125"/>
        <v>Flexora em pé</v>
      </c>
      <c r="AD166" s="12" t="str">
        <f t="shared" si="125"/>
        <v>Perna</v>
      </c>
      <c r="AE166" s="11" t="str">
        <f t="shared" si="125"/>
        <v>Burrinho maq.</v>
      </c>
      <c r="AF166" s="12" t="str">
        <f t="shared" si="125"/>
        <v>Abdominal</v>
      </c>
      <c r="AG166" s="11" t="str">
        <f t="shared" si="125"/>
        <v>Flexão lateral</v>
      </c>
    </row>
    <row r="167" spans="1:33" x14ac:dyDescent="0.25">
      <c r="A167" s="344"/>
      <c r="B167" s="11" t="str">
        <f t="shared" si="122"/>
        <v>Abdominal</v>
      </c>
      <c r="C167" s="11">
        <f t="shared" si="123"/>
        <v>0</v>
      </c>
      <c r="D167" s="11" t="str">
        <f t="shared" si="124"/>
        <v xml:space="preserve">Trapézio </v>
      </c>
      <c r="E167" s="11">
        <f t="shared" si="124"/>
        <v>0</v>
      </c>
      <c r="F167" s="11" t="str">
        <f t="shared" si="124"/>
        <v>Ombro (Cla/Acr)</v>
      </c>
      <c r="G167" s="11">
        <f t="shared" si="124"/>
        <v>0</v>
      </c>
      <c r="H167" s="12" t="str">
        <f t="shared" si="124"/>
        <v>Ombro (Esp)</v>
      </c>
      <c r="I167" s="11">
        <f t="shared" si="124"/>
        <v>0</v>
      </c>
      <c r="J167" s="12" t="str">
        <f t="shared" si="124"/>
        <v>Costa</v>
      </c>
      <c r="K167" s="11" t="str">
        <f t="shared" si="124"/>
        <v>Remada curvada</v>
      </c>
      <c r="L167" s="12" t="str">
        <f t="shared" si="124"/>
        <v>Peito</v>
      </c>
      <c r="M167" s="11" t="str">
        <f t="shared" si="124"/>
        <v>Crucifixo</v>
      </c>
      <c r="N167" s="12" t="str">
        <f t="shared" si="124"/>
        <v>Bíceps</v>
      </c>
      <c r="O167" s="11" t="str">
        <f t="shared" si="124"/>
        <v>Rosca scott</v>
      </c>
      <c r="P167" s="12" t="str">
        <f t="shared" si="124"/>
        <v>Tríceps</v>
      </c>
      <c r="Q167" s="11">
        <f t="shared" si="124"/>
        <v>0</v>
      </c>
      <c r="R167" s="11" t="str">
        <f t="shared" si="124"/>
        <v>AnteBraço</v>
      </c>
      <c r="S167" s="11" t="str">
        <f t="shared" si="124"/>
        <v>Extensão de cotovelo</v>
      </c>
      <c r="T167" s="11" t="str">
        <f t="shared" si="125"/>
        <v xml:space="preserve">Glúteo </v>
      </c>
      <c r="U167" s="11">
        <f t="shared" si="125"/>
        <v>0</v>
      </c>
      <c r="V167" s="12" t="str">
        <f t="shared" si="125"/>
        <v xml:space="preserve">Abdutor </v>
      </c>
      <c r="W167" s="11">
        <f t="shared" si="125"/>
        <v>0</v>
      </c>
      <c r="X167" s="12" t="str">
        <f t="shared" si="125"/>
        <v xml:space="preserve">Adutor </v>
      </c>
      <c r="Y167" s="11">
        <f t="shared" si="125"/>
        <v>0</v>
      </c>
      <c r="Z167" s="12" t="str">
        <f t="shared" si="125"/>
        <v>Coxa (Ant)</v>
      </c>
      <c r="AA167" s="11" t="str">
        <f t="shared" si="125"/>
        <v>Leg press</v>
      </c>
      <c r="AB167" s="12" t="str">
        <f t="shared" si="125"/>
        <v>Coxa (Pos)</v>
      </c>
      <c r="AC167" s="11" t="str">
        <f t="shared" si="125"/>
        <v>Flexora sentado</v>
      </c>
      <c r="AD167" s="12" t="str">
        <f t="shared" si="125"/>
        <v>Perna</v>
      </c>
      <c r="AE167" s="11" t="str">
        <f t="shared" si="125"/>
        <v>Tibial</v>
      </c>
      <c r="AF167" s="12" t="str">
        <f t="shared" si="125"/>
        <v>Abdominal</v>
      </c>
      <c r="AG167" s="11">
        <f t="shared" si="125"/>
        <v>0</v>
      </c>
    </row>
    <row r="168" spans="1:33" x14ac:dyDescent="0.25">
      <c r="A168" s="344"/>
      <c r="B168" s="11" t="str">
        <f t="shared" si="122"/>
        <v>Abdominal</v>
      </c>
      <c r="C168" s="11">
        <f t="shared" si="123"/>
        <v>0</v>
      </c>
      <c r="D168" s="11" t="str">
        <f t="shared" si="124"/>
        <v xml:space="preserve">Trapézio </v>
      </c>
      <c r="E168" s="11">
        <f t="shared" si="124"/>
        <v>0</v>
      </c>
      <c r="F168" s="11" t="str">
        <f t="shared" si="124"/>
        <v>Ombro (Cla/Acr)</v>
      </c>
      <c r="G168" s="11">
        <f t="shared" si="124"/>
        <v>0</v>
      </c>
      <c r="H168" s="12" t="str">
        <f t="shared" si="124"/>
        <v>Ombro (Esp)</v>
      </c>
      <c r="I168" s="11">
        <f t="shared" si="124"/>
        <v>0</v>
      </c>
      <c r="J168" s="12" t="str">
        <f t="shared" si="124"/>
        <v>Costa</v>
      </c>
      <c r="K168" s="11" t="str">
        <f t="shared" si="124"/>
        <v>Levantamento terra</v>
      </c>
      <c r="L168" s="12" t="str">
        <f t="shared" si="124"/>
        <v>Peito</v>
      </c>
      <c r="M168" s="11" t="str">
        <f t="shared" si="124"/>
        <v>Cross over</v>
      </c>
      <c r="N168" s="12" t="str">
        <f t="shared" si="124"/>
        <v>Bíceps</v>
      </c>
      <c r="O168" s="11">
        <f t="shared" si="124"/>
        <v>0</v>
      </c>
      <c r="P168" s="12" t="str">
        <f t="shared" si="124"/>
        <v>Tríceps</v>
      </c>
      <c r="Q168" s="11">
        <f t="shared" si="124"/>
        <v>0</v>
      </c>
      <c r="R168" s="11" t="str">
        <f t="shared" si="124"/>
        <v>AnteBraço</v>
      </c>
      <c r="S168" s="11" t="str">
        <f t="shared" si="124"/>
        <v>Extensão cot. uni.</v>
      </c>
      <c r="T168" s="11" t="str">
        <f t="shared" si="125"/>
        <v xml:space="preserve">Glúteo </v>
      </c>
      <c r="U168" s="11">
        <f t="shared" si="125"/>
        <v>0</v>
      </c>
      <c r="V168" s="12" t="str">
        <f t="shared" si="125"/>
        <v xml:space="preserve">Abdutor </v>
      </c>
      <c r="W168" s="11">
        <f t="shared" si="125"/>
        <v>0</v>
      </c>
      <c r="X168" s="12" t="str">
        <f t="shared" si="125"/>
        <v xml:space="preserve">Adutor </v>
      </c>
      <c r="Y168" s="11">
        <f t="shared" si="125"/>
        <v>0</v>
      </c>
      <c r="Z168" s="12" t="str">
        <f t="shared" si="125"/>
        <v>Coxa (Ant)</v>
      </c>
      <c r="AA168" s="11" t="str">
        <f t="shared" si="125"/>
        <v>Avanço</v>
      </c>
      <c r="AB168" s="12" t="str">
        <f t="shared" si="125"/>
        <v>Coxa (Pos)</v>
      </c>
      <c r="AC168" s="11">
        <f t="shared" si="125"/>
        <v>0</v>
      </c>
      <c r="AD168" s="12" t="str">
        <f t="shared" si="125"/>
        <v>Perna</v>
      </c>
      <c r="AE168" s="11">
        <f t="shared" si="125"/>
        <v>0</v>
      </c>
      <c r="AF168" s="12" t="str">
        <f t="shared" si="125"/>
        <v>Abdominal</v>
      </c>
      <c r="AG168" s="11">
        <f t="shared" si="125"/>
        <v>0</v>
      </c>
    </row>
    <row r="169" spans="1:33" x14ac:dyDescent="0.25">
      <c r="A169" s="344"/>
      <c r="B169" s="11" t="str">
        <f t="shared" si="122"/>
        <v>Abdominal</v>
      </c>
      <c r="C169" s="11">
        <f t="shared" si="123"/>
        <v>0</v>
      </c>
      <c r="D169" s="11" t="str">
        <f t="shared" si="124"/>
        <v xml:space="preserve">Trapézio </v>
      </c>
      <c r="E169" s="11">
        <f t="shared" si="124"/>
        <v>0</v>
      </c>
      <c r="F169" s="11" t="str">
        <f t="shared" si="124"/>
        <v>Ombro (Cla/Acr)</v>
      </c>
      <c r="G169" s="11">
        <f t="shared" si="124"/>
        <v>0</v>
      </c>
      <c r="H169" s="12" t="str">
        <f t="shared" si="124"/>
        <v>Ombro (Esp)</v>
      </c>
      <c r="I169" s="11">
        <f t="shared" si="124"/>
        <v>0</v>
      </c>
      <c r="J169" s="12" t="str">
        <f t="shared" si="124"/>
        <v>Costa</v>
      </c>
      <c r="K169" s="11" t="str">
        <f t="shared" si="124"/>
        <v>Hiperextensão</v>
      </c>
      <c r="L169" s="12" t="str">
        <f t="shared" si="124"/>
        <v>Peito</v>
      </c>
      <c r="M169" s="11" t="str">
        <f t="shared" si="124"/>
        <v>Voador</v>
      </c>
      <c r="N169" s="12" t="str">
        <f t="shared" si="124"/>
        <v>Bíceps</v>
      </c>
      <c r="O169" s="11">
        <f t="shared" si="124"/>
        <v>0</v>
      </c>
      <c r="P169" s="12" t="str">
        <f t="shared" si="124"/>
        <v>Tríceps</v>
      </c>
      <c r="Q169" s="11">
        <f t="shared" si="124"/>
        <v>0</v>
      </c>
      <c r="R169" s="11" t="str">
        <f t="shared" si="124"/>
        <v>AnteBraço</v>
      </c>
      <c r="S169" s="11" t="str">
        <f t="shared" si="124"/>
        <v>Tríceps uni. Curvado</v>
      </c>
      <c r="T169" s="11" t="str">
        <f t="shared" si="125"/>
        <v xml:space="preserve">Glúteo </v>
      </c>
      <c r="U169" s="11">
        <f t="shared" si="125"/>
        <v>0</v>
      </c>
      <c r="V169" s="12" t="str">
        <f t="shared" si="125"/>
        <v xml:space="preserve">Abdutor </v>
      </c>
      <c r="W169" s="11">
        <f t="shared" si="125"/>
        <v>0</v>
      </c>
      <c r="X169" s="12" t="str">
        <f t="shared" si="125"/>
        <v xml:space="preserve">Adutor </v>
      </c>
      <c r="Y169" s="11">
        <f t="shared" si="125"/>
        <v>0</v>
      </c>
      <c r="Z169" s="12" t="str">
        <f t="shared" si="125"/>
        <v>Coxa (Ant)</v>
      </c>
      <c r="AA169" s="11">
        <f t="shared" si="125"/>
        <v>0</v>
      </c>
      <c r="AB169" s="12" t="str">
        <f t="shared" si="125"/>
        <v>Coxa (Pos)</v>
      </c>
      <c r="AC169" s="11">
        <f t="shared" si="125"/>
        <v>0</v>
      </c>
      <c r="AD169" s="12" t="str">
        <f t="shared" si="125"/>
        <v>Perna</v>
      </c>
      <c r="AE169" s="11">
        <f t="shared" si="125"/>
        <v>0</v>
      </c>
      <c r="AF169" s="12" t="str">
        <f t="shared" si="125"/>
        <v>Abdominal</v>
      </c>
      <c r="AG169" s="11">
        <f t="shared" si="125"/>
        <v>0</v>
      </c>
    </row>
    <row r="170" spans="1:33" x14ac:dyDescent="0.25">
      <c r="A170" s="344"/>
      <c r="B170" s="11" t="str">
        <f t="shared" si="122"/>
        <v>Abdominal</v>
      </c>
      <c r="C170" s="11">
        <f t="shared" si="123"/>
        <v>0</v>
      </c>
      <c r="D170" s="11" t="str">
        <f t="shared" si="124"/>
        <v xml:space="preserve">Trapézio </v>
      </c>
      <c r="E170" s="11">
        <f t="shared" si="124"/>
        <v>0</v>
      </c>
      <c r="F170" s="11" t="str">
        <f t="shared" si="124"/>
        <v>Ombro (Cla/Acr)</v>
      </c>
      <c r="G170" s="11">
        <f t="shared" si="124"/>
        <v>0</v>
      </c>
      <c r="H170" s="12" t="str">
        <f t="shared" si="124"/>
        <v>Ombro (Esp)</v>
      </c>
      <c r="I170" s="11">
        <f t="shared" si="124"/>
        <v>0</v>
      </c>
      <c r="J170" s="12" t="str">
        <f t="shared" si="124"/>
        <v>Costa</v>
      </c>
      <c r="K170" s="11">
        <f t="shared" si="124"/>
        <v>0</v>
      </c>
      <c r="L170" s="12" t="str">
        <f t="shared" si="124"/>
        <v>Peito</v>
      </c>
      <c r="M170" s="11" t="str">
        <f t="shared" si="124"/>
        <v>Paralelas</v>
      </c>
      <c r="N170" s="12" t="str">
        <f t="shared" si="124"/>
        <v>Bíceps</v>
      </c>
      <c r="O170" s="11">
        <f t="shared" si="124"/>
        <v>0</v>
      </c>
      <c r="P170" s="12" t="str">
        <f t="shared" si="124"/>
        <v>Tríceps</v>
      </c>
      <c r="Q170" s="11">
        <f t="shared" si="124"/>
        <v>0</v>
      </c>
      <c r="R170" s="11" t="str">
        <f t="shared" si="124"/>
        <v>AnteBraço</v>
      </c>
      <c r="S170" s="11">
        <f t="shared" si="124"/>
        <v>0</v>
      </c>
      <c r="T170" s="11" t="str">
        <f t="shared" si="125"/>
        <v xml:space="preserve">Glúteo </v>
      </c>
      <c r="U170" s="11">
        <f t="shared" si="125"/>
        <v>0</v>
      </c>
      <c r="V170" s="12" t="str">
        <f t="shared" si="125"/>
        <v xml:space="preserve">Abdutor </v>
      </c>
      <c r="W170" s="11">
        <f t="shared" si="125"/>
        <v>0</v>
      </c>
      <c r="X170" s="12" t="str">
        <f t="shared" si="125"/>
        <v xml:space="preserve">Adutor </v>
      </c>
      <c r="Y170" s="11">
        <f t="shared" si="125"/>
        <v>0</v>
      </c>
      <c r="Z170" s="12" t="str">
        <f t="shared" si="125"/>
        <v>Coxa (Ant)</v>
      </c>
      <c r="AA170" s="11">
        <f t="shared" si="125"/>
        <v>0</v>
      </c>
      <c r="AB170" s="12" t="str">
        <f t="shared" si="125"/>
        <v>Coxa (Pos)</v>
      </c>
      <c r="AC170" s="11">
        <f t="shared" si="125"/>
        <v>0</v>
      </c>
      <c r="AD170" s="12" t="str">
        <f t="shared" si="125"/>
        <v>Perna</v>
      </c>
      <c r="AE170" s="11">
        <f t="shared" si="125"/>
        <v>0</v>
      </c>
      <c r="AF170" s="12" t="str">
        <f t="shared" si="125"/>
        <v>Abdominal</v>
      </c>
      <c r="AG170" s="11">
        <f t="shared" si="125"/>
        <v>0</v>
      </c>
    </row>
    <row r="171" spans="1:33" x14ac:dyDescent="0.25">
      <c r="A171" s="344"/>
      <c r="B171" s="11" t="str">
        <f t="shared" si="122"/>
        <v>Abdominal</v>
      </c>
      <c r="C171" s="11">
        <f t="shared" si="123"/>
        <v>0</v>
      </c>
      <c r="D171" s="11" t="str">
        <f t="shared" si="124"/>
        <v xml:space="preserve">Trapézio </v>
      </c>
      <c r="E171" s="11">
        <f t="shared" si="124"/>
        <v>0</v>
      </c>
      <c r="F171" s="11" t="str">
        <f t="shared" si="124"/>
        <v>Ombro (Cla/Acr)</v>
      </c>
      <c r="G171" s="11">
        <f t="shared" si="124"/>
        <v>0</v>
      </c>
      <c r="H171" s="12" t="str">
        <f t="shared" si="124"/>
        <v>Ombro (Esp)</v>
      </c>
      <c r="I171" s="11">
        <f t="shared" si="124"/>
        <v>0</v>
      </c>
      <c r="J171" s="12" t="str">
        <f t="shared" si="124"/>
        <v>Costa</v>
      </c>
      <c r="K171" s="11">
        <f t="shared" si="124"/>
        <v>0</v>
      </c>
      <c r="L171" s="12" t="str">
        <f t="shared" si="124"/>
        <v>Peito</v>
      </c>
      <c r="M171" s="11">
        <f t="shared" si="124"/>
        <v>0</v>
      </c>
      <c r="N171" s="12" t="str">
        <f t="shared" si="124"/>
        <v>Bíceps</v>
      </c>
      <c r="O171" s="11">
        <f t="shared" si="124"/>
        <v>0</v>
      </c>
      <c r="P171" s="12" t="str">
        <f t="shared" si="124"/>
        <v>Tríceps</v>
      </c>
      <c r="Q171" s="11">
        <f t="shared" si="124"/>
        <v>0</v>
      </c>
      <c r="R171" s="11" t="str">
        <f t="shared" si="124"/>
        <v>AnteBraço</v>
      </c>
      <c r="S171" s="11">
        <f t="shared" si="124"/>
        <v>0</v>
      </c>
      <c r="T171" s="11" t="str">
        <f t="shared" si="125"/>
        <v xml:space="preserve">Glúteo </v>
      </c>
      <c r="U171" s="11">
        <f t="shared" si="125"/>
        <v>0</v>
      </c>
      <c r="V171" s="12" t="str">
        <f t="shared" si="125"/>
        <v xml:space="preserve">Abdutor </v>
      </c>
      <c r="W171" s="11">
        <f t="shared" si="125"/>
        <v>0</v>
      </c>
      <c r="X171" s="12" t="str">
        <f t="shared" si="125"/>
        <v xml:space="preserve">Adutor </v>
      </c>
      <c r="Y171" s="11">
        <f t="shared" si="125"/>
        <v>0</v>
      </c>
      <c r="Z171" s="12" t="str">
        <f t="shared" si="125"/>
        <v>Coxa (Ant)</v>
      </c>
      <c r="AA171" s="11">
        <f t="shared" si="125"/>
        <v>0</v>
      </c>
      <c r="AB171" s="12" t="str">
        <f t="shared" si="125"/>
        <v>Coxa (Pos)</v>
      </c>
      <c r="AC171" s="11">
        <f t="shared" si="125"/>
        <v>0</v>
      </c>
      <c r="AD171" s="12" t="str">
        <f t="shared" si="125"/>
        <v>Perna</v>
      </c>
      <c r="AE171" s="11">
        <f t="shared" si="125"/>
        <v>0</v>
      </c>
      <c r="AF171" s="12" t="str">
        <f t="shared" si="125"/>
        <v>Abdominal</v>
      </c>
      <c r="AG171" s="11">
        <f t="shared" si="125"/>
        <v>0</v>
      </c>
    </row>
    <row r="172" spans="1:33" x14ac:dyDescent="0.25">
      <c r="A172" s="344"/>
      <c r="B172" s="11" t="str">
        <f t="shared" si="122"/>
        <v>Abdominal</v>
      </c>
      <c r="C172" s="11">
        <f t="shared" si="123"/>
        <v>0</v>
      </c>
      <c r="D172" s="11" t="str">
        <f t="shared" si="124"/>
        <v xml:space="preserve">Trapézio </v>
      </c>
      <c r="E172" s="11">
        <f t="shared" si="124"/>
        <v>0</v>
      </c>
      <c r="F172" s="11" t="str">
        <f t="shared" si="124"/>
        <v>Ombro (Cla/Acr)</v>
      </c>
      <c r="G172" s="11">
        <f t="shared" si="124"/>
        <v>0</v>
      </c>
      <c r="H172" s="12" t="str">
        <f t="shared" si="124"/>
        <v>Ombro (Esp)</v>
      </c>
      <c r="I172" s="11">
        <f t="shared" si="124"/>
        <v>0</v>
      </c>
      <c r="J172" s="12" t="str">
        <f t="shared" si="124"/>
        <v>Costa</v>
      </c>
      <c r="K172" s="11">
        <f t="shared" si="124"/>
        <v>0</v>
      </c>
      <c r="L172" s="12" t="str">
        <f t="shared" si="124"/>
        <v>Peito</v>
      </c>
      <c r="M172" s="11">
        <f t="shared" si="124"/>
        <v>0</v>
      </c>
      <c r="N172" s="12" t="str">
        <f t="shared" si="124"/>
        <v>Bíceps</v>
      </c>
      <c r="O172" s="11">
        <f t="shared" si="124"/>
        <v>0</v>
      </c>
      <c r="P172" s="12" t="str">
        <f t="shared" si="124"/>
        <v>Tríceps</v>
      </c>
      <c r="Q172" s="11">
        <f t="shared" si="124"/>
        <v>0</v>
      </c>
      <c r="R172" s="11" t="str">
        <f t="shared" si="124"/>
        <v>AnteBraço</v>
      </c>
      <c r="S172" s="11">
        <f t="shared" si="124"/>
        <v>0</v>
      </c>
      <c r="T172" s="11" t="str">
        <f t="shared" si="125"/>
        <v xml:space="preserve">Glúteo </v>
      </c>
      <c r="U172" s="11">
        <f t="shared" si="125"/>
        <v>0</v>
      </c>
      <c r="V172" s="12" t="str">
        <f t="shared" si="125"/>
        <v xml:space="preserve">Abdutor </v>
      </c>
      <c r="W172" s="11">
        <f t="shared" si="125"/>
        <v>0</v>
      </c>
      <c r="X172" s="12" t="str">
        <f t="shared" si="125"/>
        <v xml:space="preserve">Adutor </v>
      </c>
      <c r="Y172" s="11">
        <f t="shared" si="125"/>
        <v>0</v>
      </c>
      <c r="Z172" s="12" t="str">
        <f t="shared" si="125"/>
        <v>Coxa (Ant)</v>
      </c>
      <c r="AA172" s="11">
        <f t="shared" si="125"/>
        <v>0</v>
      </c>
      <c r="AB172" s="12" t="str">
        <f t="shared" si="125"/>
        <v>Coxa (Pos)</v>
      </c>
      <c r="AC172" s="11">
        <f t="shared" si="125"/>
        <v>0</v>
      </c>
      <c r="AD172" s="12" t="str">
        <f t="shared" si="125"/>
        <v>Perna</v>
      </c>
      <c r="AE172" s="11">
        <f t="shared" si="125"/>
        <v>0</v>
      </c>
      <c r="AF172" s="12" t="str">
        <f t="shared" si="125"/>
        <v>Abdominal</v>
      </c>
      <c r="AG172" s="11">
        <f t="shared" si="125"/>
        <v>0</v>
      </c>
    </row>
    <row r="173" spans="1:33" x14ac:dyDescent="0.25">
      <c r="A173" s="344"/>
      <c r="B173" s="11" t="str">
        <f t="shared" si="122"/>
        <v>Abdominal</v>
      </c>
      <c r="C173" s="11">
        <f t="shared" si="123"/>
        <v>0</v>
      </c>
      <c r="D173" s="11" t="str">
        <f t="shared" si="124"/>
        <v xml:space="preserve">Trapézio </v>
      </c>
      <c r="E173" s="11">
        <f t="shared" si="124"/>
        <v>0</v>
      </c>
      <c r="F173" s="11" t="str">
        <f t="shared" si="124"/>
        <v>Ombro (Cla/Acr)</v>
      </c>
      <c r="G173" s="11">
        <f t="shared" si="124"/>
        <v>0</v>
      </c>
      <c r="H173" s="12" t="str">
        <f t="shared" si="124"/>
        <v>Ombro (Esp)</v>
      </c>
      <c r="I173" s="11">
        <f t="shared" si="124"/>
        <v>0</v>
      </c>
      <c r="J173" s="12" t="str">
        <f t="shared" si="124"/>
        <v>Costa</v>
      </c>
      <c r="K173" s="11">
        <f t="shared" si="124"/>
        <v>0</v>
      </c>
      <c r="L173" s="12" t="str">
        <f t="shared" si="124"/>
        <v>Peito</v>
      </c>
      <c r="M173" s="11">
        <f t="shared" si="124"/>
        <v>0</v>
      </c>
      <c r="N173" s="12" t="str">
        <f t="shared" si="124"/>
        <v>Bíceps</v>
      </c>
      <c r="O173" s="11">
        <f t="shared" si="124"/>
        <v>0</v>
      </c>
      <c r="P173" s="12" t="str">
        <f t="shared" si="124"/>
        <v>Tríceps</v>
      </c>
      <c r="Q173" s="11">
        <f t="shared" si="124"/>
        <v>0</v>
      </c>
      <c r="R173" s="11" t="str">
        <f t="shared" si="124"/>
        <v>AnteBraço</v>
      </c>
      <c r="S173" s="11">
        <f t="shared" si="124"/>
        <v>0</v>
      </c>
      <c r="T173" s="11" t="str">
        <f t="shared" si="125"/>
        <v xml:space="preserve">Glúteo </v>
      </c>
      <c r="U173" s="11">
        <f t="shared" si="125"/>
        <v>0</v>
      </c>
      <c r="V173" s="12" t="str">
        <f t="shared" si="125"/>
        <v xml:space="preserve">Abdutor </v>
      </c>
      <c r="W173" s="11">
        <f t="shared" si="125"/>
        <v>0</v>
      </c>
      <c r="X173" s="12" t="str">
        <f t="shared" si="125"/>
        <v xml:space="preserve">Adutor </v>
      </c>
      <c r="Y173" s="11">
        <f t="shared" si="125"/>
        <v>0</v>
      </c>
      <c r="Z173" s="12" t="str">
        <f t="shared" si="125"/>
        <v>Coxa (Ant)</v>
      </c>
      <c r="AA173" s="11">
        <f t="shared" si="125"/>
        <v>0</v>
      </c>
      <c r="AB173" s="12" t="str">
        <f t="shared" si="125"/>
        <v>Coxa (Pos)</v>
      </c>
      <c r="AC173" s="11">
        <f t="shared" si="125"/>
        <v>0</v>
      </c>
      <c r="AD173" s="12" t="str">
        <f t="shared" si="125"/>
        <v>Perna</v>
      </c>
      <c r="AE173" s="11">
        <f t="shared" si="125"/>
        <v>0</v>
      </c>
      <c r="AF173" s="12" t="str">
        <f t="shared" si="125"/>
        <v>Abdominal</v>
      </c>
      <c r="AG173" s="11">
        <f t="shared" si="125"/>
        <v>0</v>
      </c>
    </row>
    <row r="174" spans="1:33" x14ac:dyDescent="0.25">
      <c r="A174" s="344"/>
      <c r="B174" s="11" t="str">
        <f t="shared" si="122"/>
        <v>Abdominal</v>
      </c>
      <c r="C174" s="11">
        <f t="shared" si="123"/>
        <v>0</v>
      </c>
      <c r="D174" s="11" t="str">
        <f t="shared" si="124"/>
        <v xml:space="preserve">Trapézio </v>
      </c>
      <c r="E174" s="11">
        <f t="shared" si="124"/>
        <v>0</v>
      </c>
      <c r="F174" s="11" t="str">
        <f t="shared" si="124"/>
        <v>Ombro (Cla/Acr)</v>
      </c>
      <c r="G174" s="11">
        <f t="shared" si="124"/>
        <v>0</v>
      </c>
      <c r="H174" s="12" t="str">
        <f t="shared" si="124"/>
        <v>Ombro (Esp)</v>
      </c>
      <c r="I174" s="11">
        <f t="shared" si="124"/>
        <v>0</v>
      </c>
      <c r="J174" s="12" t="str">
        <f t="shared" si="124"/>
        <v>Costa</v>
      </c>
      <c r="K174" s="11">
        <f t="shared" si="124"/>
        <v>0</v>
      </c>
      <c r="L174" s="12" t="str">
        <f t="shared" si="124"/>
        <v>Peito</v>
      </c>
      <c r="M174" s="11">
        <f t="shared" si="124"/>
        <v>0</v>
      </c>
      <c r="N174" s="12" t="str">
        <f t="shared" si="124"/>
        <v>Bíceps</v>
      </c>
      <c r="O174" s="11">
        <f t="shared" si="124"/>
        <v>0</v>
      </c>
      <c r="P174" s="12" t="str">
        <f t="shared" si="124"/>
        <v>Tríceps</v>
      </c>
      <c r="Q174" s="11">
        <f t="shared" si="124"/>
        <v>0</v>
      </c>
      <c r="R174" s="11" t="str">
        <f t="shared" si="124"/>
        <v>AnteBraço</v>
      </c>
      <c r="S174" s="11">
        <f t="shared" si="124"/>
        <v>0</v>
      </c>
      <c r="T174" s="11" t="str">
        <f t="shared" si="125"/>
        <v xml:space="preserve">Glúteo </v>
      </c>
      <c r="U174" s="11">
        <f t="shared" si="125"/>
        <v>0</v>
      </c>
      <c r="V174" s="12" t="str">
        <f t="shared" si="125"/>
        <v xml:space="preserve">Abdutor </v>
      </c>
      <c r="W174" s="11">
        <f t="shared" si="125"/>
        <v>0</v>
      </c>
      <c r="X174" s="12" t="str">
        <f t="shared" si="125"/>
        <v xml:space="preserve">Adutor </v>
      </c>
      <c r="Y174" s="11">
        <f t="shared" si="125"/>
        <v>0</v>
      </c>
      <c r="Z174" s="12" t="str">
        <f t="shared" si="125"/>
        <v>Coxa (Ant)</v>
      </c>
      <c r="AA174" s="11">
        <f t="shared" si="125"/>
        <v>0</v>
      </c>
      <c r="AB174" s="12" t="str">
        <f t="shared" si="125"/>
        <v>Coxa (Pos)</v>
      </c>
      <c r="AC174" s="11">
        <f t="shared" si="125"/>
        <v>0</v>
      </c>
      <c r="AD174" s="12" t="str">
        <f t="shared" si="125"/>
        <v>Perna</v>
      </c>
      <c r="AE174" s="11">
        <f t="shared" si="125"/>
        <v>0</v>
      </c>
      <c r="AF174" s="12" t="str">
        <f t="shared" si="125"/>
        <v>Abdominal</v>
      </c>
      <c r="AG174" s="11">
        <f t="shared" si="125"/>
        <v>0</v>
      </c>
    </row>
    <row r="175" spans="1:33" x14ac:dyDescent="0.25">
      <c r="A175" s="344"/>
      <c r="B175" s="11" t="str">
        <f t="shared" si="122"/>
        <v>Abdominal</v>
      </c>
      <c r="C175" s="11">
        <f t="shared" si="123"/>
        <v>0</v>
      </c>
      <c r="D175" s="11" t="str">
        <f t="shared" si="124"/>
        <v xml:space="preserve">Trapézio </v>
      </c>
      <c r="E175" s="11">
        <f t="shared" si="124"/>
        <v>0</v>
      </c>
      <c r="F175" s="11" t="str">
        <f t="shared" si="124"/>
        <v>Ombro (Cla/Acr)</v>
      </c>
      <c r="G175" s="11">
        <f t="shared" si="124"/>
        <v>0</v>
      </c>
      <c r="H175" s="12" t="str">
        <f t="shared" si="124"/>
        <v>Ombro (Esp)</v>
      </c>
      <c r="I175" s="11">
        <f t="shared" si="124"/>
        <v>0</v>
      </c>
      <c r="J175" s="12" t="str">
        <f t="shared" si="124"/>
        <v>Costa</v>
      </c>
      <c r="K175" s="11">
        <f t="shared" si="124"/>
        <v>0</v>
      </c>
      <c r="L175" s="12" t="str">
        <f t="shared" si="124"/>
        <v>Peito</v>
      </c>
      <c r="M175" s="11">
        <f t="shared" si="124"/>
        <v>0</v>
      </c>
      <c r="N175" s="12" t="str">
        <f t="shared" si="124"/>
        <v>Bíceps</v>
      </c>
      <c r="O175" s="11">
        <f t="shared" si="124"/>
        <v>0</v>
      </c>
      <c r="P175" s="12" t="str">
        <f t="shared" si="124"/>
        <v>Tríceps</v>
      </c>
      <c r="Q175" s="11">
        <f t="shared" si="124"/>
        <v>0</v>
      </c>
      <c r="R175" s="11" t="str">
        <f t="shared" si="124"/>
        <v>AnteBraço</v>
      </c>
      <c r="S175" s="11">
        <f t="shared" si="124"/>
        <v>0</v>
      </c>
      <c r="T175" s="11" t="str">
        <f t="shared" si="125"/>
        <v xml:space="preserve">Glúteo </v>
      </c>
      <c r="U175" s="11">
        <f t="shared" si="125"/>
        <v>0</v>
      </c>
      <c r="V175" s="12" t="str">
        <f t="shared" si="125"/>
        <v xml:space="preserve">Abdutor </v>
      </c>
      <c r="W175" s="11">
        <f t="shared" si="125"/>
        <v>0</v>
      </c>
      <c r="X175" s="12" t="str">
        <f t="shared" si="125"/>
        <v xml:space="preserve">Adutor </v>
      </c>
      <c r="Y175" s="11">
        <f t="shared" si="125"/>
        <v>0</v>
      </c>
      <c r="Z175" s="12" t="str">
        <f t="shared" si="125"/>
        <v>Coxa (Ant)</v>
      </c>
      <c r="AA175" s="11">
        <f t="shared" si="125"/>
        <v>0</v>
      </c>
      <c r="AB175" s="12" t="str">
        <f t="shared" si="125"/>
        <v>Coxa (Pos)</v>
      </c>
      <c r="AC175" s="11">
        <f t="shared" si="125"/>
        <v>0</v>
      </c>
      <c r="AD175" s="12" t="str">
        <f t="shared" si="125"/>
        <v>Perna</v>
      </c>
      <c r="AE175" s="11">
        <f t="shared" si="125"/>
        <v>0</v>
      </c>
      <c r="AF175" s="12" t="str">
        <f t="shared" si="125"/>
        <v>Abdominal</v>
      </c>
      <c r="AG175" s="11">
        <f t="shared" si="125"/>
        <v>0</v>
      </c>
    </row>
    <row r="176" spans="1:33" x14ac:dyDescent="0.25">
      <c r="A176" s="344"/>
      <c r="B176" s="11" t="str">
        <f t="shared" si="122"/>
        <v>Abdominal</v>
      </c>
      <c r="C176" s="11">
        <f t="shared" si="123"/>
        <v>0</v>
      </c>
      <c r="D176" s="11" t="str">
        <f t="shared" si="124"/>
        <v xml:space="preserve">Trapézio </v>
      </c>
      <c r="E176" s="11">
        <f t="shared" si="124"/>
        <v>0</v>
      </c>
      <c r="F176" s="11" t="str">
        <f t="shared" si="124"/>
        <v>Ombro (Cla/Acr)</v>
      </c>
      <c r="G176" s="11">
        <f t="shared" si="124"/>
        <v>0</v>
      </c>
      <c r="H176" s="12" t="str">
        <f t="shared" si="124"/>
        <v>Ombro (Esp)</v>
      </c>
      <c r="I176" s="11">
        <f t="shared" si="124"/>
        <v>0</v>
      </c>
      <c r="J176" s="12" t="str">
        <f t="shared" si="124"/>
        <v>Costa</v>
      </c>
      <c r="K176" s="11">
        <f t="shared" si="124"/>
        <v>0</v>
      </c>
      <c r="L176" s="12" t="str">
        <f t="shared" si="124"/>
        <v>Peito</v>
      </c>
      <c r="M176" s="11">
        <f t="shared" si="124"/>
        <v>0</v>
      </c>
      <c r="N176" s="12" t="str">
        <f t="shared" si="124"/>
        <v>Bíceps</v>
      </c>
      <c r="O176" s="11">
        <f t="shared" si="124"/>
        <v>0</v>
      </c>
      <c r="P176" s="12" t="str">
        <f t="shared" si="124"/>
        <v>Tríceps</v>
      </c>
      <c r="Q176" s="11">
        <f t="shared" si="124"/>
        <v>0</v>
      </c>
      <c r="R176" s="11" t="str">
        <f t="shared" si="124"/>
        <v>AnteBraço</v>
      </c>
      <c r="S176" s="11">
        <f t="shared" si="124"/>
        <v>0</v>
      </c>
      <c r="T176" s="11" t="str">
        <f t="shared" si="125"/>
        <v xml:space="preserve">Glúteo </v>
      </c>
      <c r="U176" s="11">
        <f t="shared" si="125"/>
        <v>0</v>
      </c>
      <c r="V176" s="12" t="str">
        <f t="shared" si="125"/>
        <v xml:space="preserve">Abdutor </v>
      </c>
      <c r="W176" s="11">
        <f t="shared" si="125"/>
        <v>0</v>
      </c>
      <c r="X176" s="12" t="str">
        <f t="shared" si="125"/>
        <v xml:space="preserve">Adutor </v>
      </c>
      <c r="Y176" s="11">
        <f t="shared" si="125"/>
        <v>0</v>
      </c>
      <c r="Z176" s="12" t="str">
        <f t="shared" si="125"/>
        <v>Coxa (Ant)</v>
      </c>
      <c r="AA176" s="11">
        <f t="shared" si="125"/>
        <v>0</v>
      </c>
      <c r="AB176" s="12" t="str">
        <f t="shared" si="125"/>
        <v>Coxa (Pos)</v>
      </c>
      <c r="AC176" s="11">
        <f t="shared" si="125"/>
        <v>0</v>
      </c>
      <c r="AD176" s="12" t="str">
        <f t="shared" si="125"/>
        <v>Perna</v>
      </c>
      <c r="AE176" s="11">
        <f t="shared" si="125"/>
        <v>0</v>
      </c>
      <c r="AF176" s="12" t="str">
        <f t="shared" si="125"/>
        <v>Abdominal</v>
      </c>
      <c r="AG176" s="11">
        <f t="shared" si="125"/>
        <v>0</v>
      </c>
    </row>
    <row r="177" spans="1:33" x14ac:dyDescent="0.25">
      <c r="A177" s="344"/>
      <c r="B177" s="11" t="str">
        <f t="shared" si="122"/>
        <v>Abdominal</v>
      </c>
      <c r="C177" s="11">
        <f t="shared" si="123"/>
        <v>0</v>
      </c>
      <c r="D177" s="11" t="str">
        <f t="shared" si="124"/>
        <v xml:space="preserve">Trapézio </v>
      </c>
      <c r="E177" s="11">
        <f t="shared" si="124"/>
        <v>0</v>
      </c>
      <c r="F177" s="11" t="str">
        <f t="shared" si="124"/>
        <v>Ombro (Cla/Acr)</v>
      </c>
      <c r="G177" s="11">
        <f t="shared" si="124"/>
        <v>0</v>
      </c>
      <c r="H177" s="12" t="str">
        <f t="shared" si="124"/>
        <v>Ombro (Esp)</v>
      </c>
      <c r="I177" s="11">
        <f t="shared" si="124"/>
        <v>0</v>
      </c>
      <c r="J177" s="12" t="str">
        <f t="shared" si="124"/>
        <v>Costa</v>
      </c>
      <c r="K177" s="11">
        <f t="shared" si="124"/>
        <v>0</v>
      </c>
      <c r="L177" s="12" t="str">
        <f t="shared" si="124"/>
        <v>Peito</v>
      </c>
      <c r="M177" s="11">
        <f t="shared" si="124"/>
        <v>0</v>
      </c>
      <c r="N177" s="12" t="str">
        <f t="shared" si="124"/>
        <v>Bíceps</v>
      </c>
      <c r="O177" s="11">
        <f t="shared" si="124"/>
        <v>0</v>
      </c>
      <c r="P177" s="12" t="str">
        <f t="shared" si="124"/>
        <v>Tríceps</v>
      </c>
      <c r="Q177" s="11">
        <f t="shared" si="124"/>
        <v>0</v>
      </c>
      <c r="R177" s="11" t="str">
        <f t="shared" si="124"/>
        <v>AnteBraço</v>
      </c>
      <c r="S177" s="11">
        <f t="shared" si="124"/>
        <v>0</v>
      </c>
      <c r="T177" s="11" t="str">
        <f t="shared" si="125"/>
        <v xml:space="preserve">Glúteo </v>
      </c>
      <c r="U177" s="11">
        <f t="shared" si="125"/>
        <v>0</v>
      </c>
      <c r="V177" s="12" t="str">
        <f t="shared" si="125"/>
        <v xml:space="preserve">Abdutor </v>
      </c>
      <c r="W177" s="11">
        <f t="shared" si="125"/>
        <v>0</v>
      </c>
      <c r="X177" s="12" t="str">
        <f t="shared" si="125"/>
        <v xml:space="preserve">Adutor </v>
      </c>
      <c r="Y177" s="11">
        <f t="shared" si="125"/>
        <v>0</v>
      </c>
      <c r="Z177" s="12" t="str">
        <f t="shared" si="125"/>
        <v>Coxa (Ant)</v>
      </c>
      <c r="AA177" s="11">
        <f t="shared" si="125"/>
        <v>0</v>
      </c>
      <c r="AB177" s="12" t="str">
        <f t="shared" si="125"/>
        <v>Coxa (Pos)</v>
      </c>
      <c r="AC177" s="11">
        <f t="shared" si="125"/>
        <v>0</v>
      </c>
      <c r="AD177" s="12" t="str">
        <f t="shared" si="125"/>
        <v>Perna</v>
      </c>
      <c r="AE177" s="11">
        <f t="shared" si="125"/>
        <v>0</v>
      </c>
      <c r="AF177" s="12" t="str">
        <f t="shared" si="125"/>
        <v>Abdominal</v>
      </c>
      <c r="AG177" s="11">
        <f t="shared" si="125"/>
        <v>0</v>
      </c>
    </row>
    <row r="178" spans="1:33" x14ac:dyDescent="0.25">
      <c r="A178" s="344"/>
      <c r="B178" s="11" t="str">
        <f t="shared" si="122"/>
        <v>Abdominal</v>
      </c>
      <c r="C178" s="11">
        <f t="shared" si="123"/>
        <v>0</v>
      </c>
      <c r="D178" s="11" t="str">
        <f t="shared" si="124"/>
        <v xml:space="preserve">Trapézio </v>
      </c>
      <c r="E178" s="11">
        <f t="shared" si="124"/>
        <v>0</v>
      </c>
      <c r="F178" s="11" t="str">
        <f t="shared" si="124"/>
        <v>Ombro (Cla/Acr)</v>
      </c>
      <c r="G178" s="11">
        <f t="shared" si="124"/>
        <v>0</v>
      </c>
      <c r="H178" s="12" t="str">
        <f t="shared" si="124"/>
        <v>Ombro (Esp)</v>
      </c>
      <c r="I178" s="11">
        <f t="shared" si="124"/>
        <v>0</v>
      </c>
      <c r="J178" s="12" t="str">
        <f t="shared" si="124"/>
        <v>Costa</v>
      </c>
      <c r="K178" s="11">
        <f t="shared" si="124"/>
        <v>0</v>
      </c>
      <c r="L178" s="12" t="str">
        <f t="shared" si="124"/>
        <v>Peito</v>
      </c>
      <c r="M178" s="11">
        <f t="shared" si="124"/>
        <v>0</v>
      </c>
      <c r="N178" s="12" t="str">
        <f t="shared" si="124"/>
        <v>Bíceps</v>
      </c>
      <c r="O178" s="11">
        <f t="shared" si="124"/>
        <v>0</v>
      </c>
      <c r="P178" s="12" t="str">
        <f t="shared" si="124"/>
        <v>Tríceps</v>
      </c>
      <c r="Q178" s="11">
        <f t="shared" si="124"/>
        <v>0</v>
      </c>
      <c r="R178" s="11" t="str">
        <f t="shared" si="124"/>
        <v>AnteBraço</v>
      </c>
      <c r="S178" s="11">
        <f t="shared" si="124"/>
        <v>0</v>
      </c>
      <c r="T178" s="11" t="str">
        <f t="shared" si="125"/>
        <v xml:space="preserve">Glúteo </v>
      </c>
      <c r="U178" s="11">
        <f t="shared" si="125"/>
        <v>0</v>
      </c>
      <c r="V178" s="12" t="str">
        <f t="shared" si="125"/>
        <v xml:space="preserve">Abdutor </v>
      </c>
      <c r="W178" s="11">
        <f t="shared" si="125"/>
        <v>0</v>
      </c>
      <c r="X178" s="12" t="str">
        <f t="shared" si="125"/>
        <v xml:space="preserve">Adutor </v>
      </c>
      <c r="Y178" s="11">
        <f t="shared" si="125"/>
        <v>0</v>
      </c>
      <c r="Z178" s="12" t="str">
        <f t="shared" si="125"/>
        <v>Coxa (Ant)</v>
      </c>
      <c r="AA178" s="11">
        <f t="shared" si="125"/>
        <v>0</v>
      </c>
      <c r="AB178" s="12" t="str">
        <f t="shared" si="125"/>
        <v>Coxa (Pos)</v>
      </c>
      <c r="AC178" s="11">
        <f t="shared" si="125"/>
        <v>0</v>
      </c>
      <c r="AD178" s="12" t="str">
        <f t="shared" si="125"/>
        <v>Perna</v>
      </c>
      <c r="AE178" s="11">
        <f t="shared" si="125"/>
        <v>0</v>
      </c>
      <c r="AF178" s="12" t="str">
        <f t="shared" si="125"/>
        <v>Abdominal</v>
      </c>
      <c r="AG178" s="11">
        <f t="shared" si="125"/>
        <v>0</v>
      </c>
    </row>
    <row r="179" spans="1:33" x14ac:dyDescent="0.25">
      <c r="A179" s="344"/>
      <c r="B179" s="11" t="str">
        <f t="shared" si="122"/>
        <v>Abdominal</v>
      </c>
      <c r="C179" s="11">
        <f t="shared" si="123"/>
        <v>0</v>
      </c>
      <c r="D179" s="11" t="str">
        <f t="shared" si="124"/>
        <v xml:space="preserve">Trapézio </v>
      </c>
      <c r="E179" s="11">
        <f t="shared" si="124"/>
        <v>0</v>
      </c>
      <c r="F179" s="11" t="str">
        <f t="shared" si="124"/>
        <v>Ombro (Cla/Acr)</v>
      </c>
      <c r="G179" s="11">
        <f t="shared" si="124"/>
        <v>0</v>
      </c>
      <c r="H179" s="12" t="str">
        <f t="shared" si="124"/>
        <v>Ombro (Esp)</v>
      </c>
      <c r="I179" s="11">
        <f t="shared" si="124"/>
        <v>0</v>
      </c>
      <c r="J179" s="12" t="str">
        <f t="shared" si="124"/>
        <v>Costa</v>
      </c>
      <c r="K179" s="11">
        <f t="shared" si="124"/>
        <v>0</v>
      </c>
      <c r="L179" s="12" t="str">
        <f t="shared" si="124"/>
        <v>Peito</v>
      </c>
      <c r="M179" s="11">
        <f t="shared" si="124"/>
        <v>0</v>
      </c>
      <c r="N179" s="12" t="str">
        <f t="shared" si="124"/>
        <v>Bíceps</v>
      </c>
      <c r="O179" s="11">
        <f t="shared" si="124"/>
        <v>0</v>
      </c>
      <c r="P179" s="12" t="str">
        <f t="shared" si="124"/>
        <v>Tríceps</v>
      </c>
      <c r="Q179" s="11">
        <f t="shared" si="124"/>
        <v>0</v>
      </c>
      <c r="R179" s="11" t="str">
        <f t="shared" si="124"/>
        <v>AnteBraço</v>
      </c>
      <c r="S179" s="11">
        <f t="shared" si="124"/>
        <v>0</v>
      </c>
      <c r="T179" s="11" t="str">
        <f t="shared" si="125"/>
        <v xml:space="preserve">Glúteo </v>
      </c>
      <c r="U179" s="11">
        <f t="shared" si="125"/>
        <v>0</v>
      </c>
      <c r="V179" s="12" t="str">
        <f t="shared" si="125"/>
        <v xml:space="preserve">Abdutor </v>
      </c>
      <c r="W179" s="11">
        <f t="shared" si="125"/>
        <v>0</v>
      </c>
      <c r="X179" s="12" t="str">
        <f t="shared" si="125"/>
        <v xml:space="preserve">Adutor </v>
      </c>
      <c r="Y179" s="11">
        <f t="shared" si="125"/>
        <v>0</v>
      </c>
      <c r="Z179" s="12" t="str">
        <f t="shared" si="125"/>
        <v>Coxa (Ant)</v>
      </c>
      <c r="AA179" s="11">
        <f t="shared" si="125"/>
        <v>0</v>
      </c>
      <c r="AB179" s="12" t="str">
        <f t="shared" si="125"/>
        <v>Coxa (Pos)</v>
      </c>
      <c r="AC179" s="11">
        <f t="shared" si="125"/>
        <v>0</v>
      </c>
      <c r="AD179" s="12" t="str">
        <f t="shared" si="125"/>
        <v>Perna</v>
      </c>
      <c r="AE179" s="11">
        <f t="shared" si="125"/>
        <v>0</v>
      </c>
      <c r="AF179" s="12" t="str">
        <f t="shared" si="125"/>
        <v>Abdominal</v>
      </c>
      <c r="AG179" s="11">
        <f t="shared" si="125"/>
        <v>0</v>
      </c>
    </row>
    <row r="180" spans="1:33" x14ac:dyDescent="0.25">
      <c r="A180" s="344"/>
      <c r="B180" s="11" t="str">
        <f t="shared" si="122"/>
        <v>Abdominal</v>
      </c>
      <c r="C180" s="11">
        <f t="shared" si="123"/>
        <v>0</v>
      </c>
      <c r="D180" s="11" t="str">
        <f t="shared" si="124"/>
        <v xml:space="preserve">Trapézio </v>
      </c>
      <c r="E180" s="11">
        <f t="shared" si="124"/>
        <v>0</v>
      </c>
      <c r="F180" s="11" t="str">
        <f t="shared" si="124"/>
        <v>Ombro (Cla/Acr)</v>
      </c>
      <c r="G180" s="11">
        <f t="shared" si="124"/>
        <v>0</v>
      </c>
      <c r="H180" s="12" t="str">
        <f t="shared" si="124"/>
        <v>Ombro (Esp)</v>
      </c>
      <c r="I180" s="11">
        <f t="shared" si="124"/>
        <v>0</v>
      </c>
      <c r="J180" s="12" t="str">
        <f t="shared" si="124"/>
        <v>Costa</v>
      </c>
      <c r="K180" s="11">
        <f t="shared" si="124"/>
        <v>0</v>
      </c>
      <c r="L180" s="12" t="str">
        <f t="shared" si="124"/>
        <v>Peito</v>
      </c>
      <c r="M180" s="11">
        <f t="shared" si="124"/>
        <v>0</v>
      </c>
      <c r="N180" s="12" t="str">
        <f t="shared" si="124"/>
        <v>Bíceps</v>
      </c>
      <c r="O180" s="11">
        <f t="shared" si="124"/>
        <v>0</v>
      </c>
      <c r="P180" s="12" t="str">
        <f t="shared" si="124"/>
        <v>Tríceps</v>
      </c>
      <c r="Q180" s="11">
        <f t="shared" si="124"/>
        <v>0</v>
      </c>
      <c r="R180" s="11" t="str">
        <f t="shared" si="124"/>
        <v>AnteBraço</v>
      </c>
      <c r="S180" s="11">
        <f>S160</f>
        <v>0</v>
      </c>
      <c r="T180" s="11" t="str">
        <f t="shared" si="125"/>
        <v xml:space="preserve">Glúteo </v>
      </c>
      <c r="U180" s="11">
        <f t="shared" si="125"/>
        <v>0</v>
      </c>
      <c r="V180" s="12" t="str">
        <f t="shared" si="125"/>
        <v xml:space="preserve">Abdutor </v>
      </c>
      <c r="W180" s="11">
        <f t="shared" si="125"/>
        <v>0</v>
      </c>
      <c r="X180" s="12" t="str">
        <f t="shared" si="125"/>
        <v xml:space="preserve">Adutor </v>
      </c>
      <c r="Y180" s="11">
        <f t="shared" si="125"/>
        <v>0</v>
      </c>
      <c r="Z180" s="12" t="str">
        <f t="shared" si="125"/>
        <v>Coxa (Ant)</v>
      </c>
      <c r="AA180" s="11">
        <f t="shared" si="125"/>
        <v>0</v>
      </c>
      <c r="AB180" s="12" t="str">
        <f t="shared" si="125"/>
        <v>Coxa (Pos)</v>
      </c>
      <c r="AC180" s="11">
        <f t="shared" si="125"/>
        <v>0</v>
      </c>
      <c r="AD180" s="12" t="str">
        <f t="shared" si="125"/>
        <v>Perna</v>
      </c>
      <c r="AE180" s="11">
        <f t="shared" si="125"/>
        <v>0</v>
      </c>
      <c r="AF180" s="12" t="str">
        <f t="shared" si="125"/>
        <v>Abdominal</v>
      </c>
      <c r="AG180" s="11">
        <f t="shared" si="125"/>
        <v>0</v>
      </c>
    </row>
    <row r="181" spans="1:3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:33" x14ac:dyDescent="0.25">
      <c r="A182" s="11" t="s">
        <v>40</v>
      </c>
      <c r="B182" s="11" t="s">
        <v>41</v>
      </c>
      <c r="C182" s="11"/>
      <c r="D182" s="341" t="str">
        <f>D162</f>
        <v xml:space="preserve">Trapézio </v>
      </c>
      <c r="E182" s="341"/>
      <c r="F182" s="341" t="str">
        <f>F162</f>
        <v>Ombro (Cla/Acr)</v>
      </c>
      <c r="G182" s="341"/>
      <c r="H182" s="341" t="str">
        <f>H162</f>
        <v>Ombro (Esp)</v>
      </c>
      <c r="I182" s="341"/>
      <c r="J182" s="341" t="str">
        <f>J162</f>
        <v>Costa</v>
      </c>
      <c r="K182" s="341"/>
      <c r="L182" s="341" t="str">
        <f>L162</f>
        <v>Peito</v>
      </c>
      <c r="M182" s="341"/>
      <c r="N182" s="341" t="str">
        <f>N162</f>
        <v>Bíceps</v>
      </c>
      <c r="O182" s="341"/>
      <c r="P182" s="341" t="str">
        <f>P162</f>
        <v>Tríceps</v>
      </c>
      <c r="Q182" s="341"/>
      <c r="R182" s="341" t="str">
        <f>R162</f>
        <v>AnteBraço</v>
      </c>
      <c r="S182" s="341"/>
      <c r="T182" s="341" t="str">
        <f>T162</f>
        <v xml:space="preserve">Glúteo </v>
      </c>
      <c r="U182" s="341"/>
      <c r="V182" s="341" t="str">
        <f>V162</f>
        <v xml:space="preserve">Abdutor </v>
      </c>
      <c r="W182" s="341"/>
      <c r="X182" s="341" t="str">
        <f>X162</f>
        <v xml:space="preserve">Adutor </v>
      </c>
      <c r="Y182" s="341"/>
      <c r="Z182" s="341" t="str">
        <f>Z162</f>
        <v>Coxa (Ant)</v>
      </c>
      <c r="AA182" s="341"/>
      <c r="AB182" s="341" t="str">
        <f>AB162</f>
        <v>Coxa (Pos)</v>
      </c>
      <c r="AC182" s="341"/>
      <c r="AD182" s="341" t="str">
        <f>AD162</f>
        <v>Perna</v>
      </c>
      <c r="AE182" s="341"/>
      <c r="AF182" s="341" t="str">
        <f>AF162</f>
        <v>Abdominal</v>
      </c>
      <c r="AG182" s="341"/>
    </row>
    <row r="183" spans="1:33" x14ac:dyDescent="0.25">
      <c r="A183" s="11"/>
      <c r="B183" s="343" t="str">
        <f>Planilha!D24</f>
        <v>Abdominal</v>
      </c>
      <c r="C183" s="34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</row>
    <row r="184" spans="1:33" x14ac:dyDescent="0.25">
      <c r="A184" s="344">
        <v>10</v>
      </c>
      <c r="B184" s="11" t="str">
        <f>B183</f>
        <v>Abdominal</v>
      </c>
      <c r="C184" s="11" t="str">
        <f>IF(AND(B184=D184),E184,IF(AND(B184=F184),G184,IF(AND(B184=H184),I184,IF(AND(B184=J184),K184,IF(AND(B184=L184),M184,IF(AND(B184=N184),O184,IF(AND(B184=P184),Q184,IF(AND(B184=R184),S184,IF(AND(B184=T184),U184,IF(AND(B184=V184),W184,IF(AND(B184=X184),Y184,IF(AND(B184=Z184),AA184,IF(AND(B184=AB184),AC184,IF(AND(B184=AD184),AE184,IF(AND(B184=AF184),AG184," ")))))))))))))))</f>
        <v>Elevação de pernas</v>
      </c>
      <c r="D184" s="11" t="str">
        <f t="shared" ref="D184:AG184" si="126">D164</f>
        <v xml:space="preserve">Trapézio </v>
      </c>
      <c r="E184" s="11" t="str">
        <f t="shared" si="126"/>
        <v>Elevação de ombros</v>
      </c>
      <c r="F184" s="11" t="str">
        <f t="shared" si="126"/>
        <v>Ombro (Cla/Acr)</v>
      </c>
      <c r="G184" s="11" t="str">
        <f t="shared" si="126"/>
        <v>Desenvolvimento</v>
      </c>
      <c r="H184" s="12" t="str">
        <f t="shared" si="126"/>
        <v>Ombro (Esp)</v>
      </c>
      <c r="I184" s="11" t="str">
        <f t="shared" si="126"/>
        <v>Voador inv.</v>
      </c>
      <c r="J184" s="12" t="str">
        <f t="shared" si="126"/>
        <v>Costa</v>
      </c>
      <c r="K184" s="11" t="str">
        <f t="shared" si="126"/>
        <v>Puxada à frente</v>
      </c>
      <c r="L184" s="12" t="str">
        <f t="shared" si="126"/>
        <v>Peito</v>
      </c>
      <c r="M184" s="11" t="str">
        <f t="shared" si="126"/>
        <v>Supino</v>
      </c>
      <c r="N184" s="12" t="str">
        <f t="shared" si="126"/>
        <v>Bíceps</v>
      </c>
      <c r="O184" s="11" t="str">
        <f t="shared" si="126"/>
        <v>Rosca direta</v>
      </c>
      <c r="P184" s="12" t="str">
        <f t="shared" si="126"/>
        <v>Tríceps</v>
      </c>
      <c r="Q184" s="11" t="str">
        <f t="shared" si="126"/>
        <v>Rosca testa</v>
      </c>
      <c r="R184" s="11" t="str">
        <f t="shared" si="126"/>
        <v>AnteBraço</v>
      </c>
      <c r="S184" s="11" t="str">
        <f t="shared" si="126"/>
        <v>Rosca punho</v>
      </c>
      <c r="T184" s="11" t="str">
        <f t="shared" si="126"/>
        <v xml:space="preserve">Glúteo </v>
      </c>
      <c r="U184" s="11" t="str">
        <f t="shared" si="126"/>
        <v>Glúteo em pé</v>
      </c>
      <c r="V184" s="12" t="str">
        <f t="shared" si="126"/>
        <v xml:space="preserve">Abdutor </v>
      </c>
      <c r="W184" s="11" t="str">
        <f t="shared" si="126"/>
        <v>Abdutor maq.</v>
      </c>
      <c r="X184" s="12" t="str">
        <f t="shared" si="126"/>
        <v xml:space="preserve">Adutor </v>
      </c>
      <c r="Y184" s="11" t="str">
        <f t="shared" si="126"/>
        <v>Adutor maq</v>
      </c>
      <c r="Z184" s="12" t="str">
        <f t="shared" si="126"/>
        <v>Coxa (Ant)</v>
      </c>
      <c r="AA184" s="11" t="str">
        <f t="shared" si="126"/>
        <v>Agachamento</v>
      </c>
      <c r="AB184" s="12" t="str">
        <f t="shared" si="126"/>
        <v>Coxa (Pos)</v>
      </c>
      <c r="AC184" s="11" t="str">
        <f t="shared" si="126"/>
        <v>Stiff</v>
      </c>
      <c r="AD184" s="12" t="str">
        <f t="shared" si="126"/>
        <v>Perna</v>
      </c>
      <c r="AE184" s="11" t="str">
        <f t="shared" si="126"/>
        <v>Gêmeos em pé</v>
      </c>
      <c r="AF184" s="12" t="str">
        <f t="shared" si="126"/>
        <v>Abdominal</v>
      </c>
      <c r="AG184" s="11" t="str">
        <f t="shared" si="126"/>
        <v>Elevação de pernas</v>
      </c>
    </row>
    <row r="185" spans="1:33" x14ac:dyDescent="0.25">
      <c r="A185" s="344"/>
      <c r="B185" s="11" t="str">
        <f t="shared" ref="B185:B200" si="127">B184</f>
        <v>Abdominal</v>
      </c>
      <c r="C185" s="11" t="str">
        <f t="shared" ref="C185:C200" si="128">IF(AND(B185=D185),E185,IF(AND(B185=F185),G185,IF(AND(B185=H185),I185,IF(AND(B185=J185),K185,IF(AND(B185=L185),M185,IF(AND(B185=N185),O185,IF(AND(B185=P185),Q185,IF(AND(B185=R185),S185,IF(AND(B185=T185),U185,IF(AND(B185=V185),W185,IF(AND(B185=X185),Y185,IF(AND(B185=Z185),AA185,IF(AND(B185=AB185),AC185,IF(AND(B185=AD185),AE185,IF(AND(B185=AF185),AG185," ")))))))))))))))</f>
        <v>Supra-abdominal</v>
      </c>
      <c r="D185" s="11" t="str">
        <f t="shared" ref="D185:D200" si="129">D165</f>
        <v xml:space="preserve">Trapézio </v>
      </c>
      <c r="E185" s="11" t="str">
        <f t="shared" ref="E185:E200" si="130">E165</f>
        <v>Remada alta</v>
      </c>
      <c r="F185" s="11" t="str">
        <f t="shared" ref="F185:F200" si="131">F165</f>
        <v>Ombro (Cla/Acr)</v>
      </c>
      <c r="G185" s="11" t="str">
        <f t="shared" ref="G185:G200" si="132">G165</f>
        <v>Levantamento lateral</v>
      </c>
      <c r="H185" s="12" t="str">
        <f t="shared" ref="H185:H200" si="133">H165</f>
        <v>Ombro (Esp)</v>
      </c>
      <c r="I185" s="11" t="str">
        <f t="shared" ref="I185:I200" si="134">I165</f>
        <v>Crucifixo inv.</v>
      </c>
      <c r="J185" s="12" t="str">
        <f t="shared" ref="J185:J200" si="135">J165</f>
        <v>Costa</v>
      </c>
      <c r="K185" s="11" t="str">
        <f t="shared" ref="K185:K200" si="136">K165</f>
        <v>Remada sentada</v>
      </c>
      <c r="L185" s="12" t="str">
        <f t="shared" ref="L185:L200" si="137">L165</f>
        <v>Peito</v>
      </c>
      <c r="M185" s="11" t="str">
        <f t="shared" ref="M185:M200" si="138">M165</f>
        <v>Supino inclinado</v>
      </c>
      <c r="N185" s="12" t="str">
        <f t="shared" ref="N185:N200" si="139">N165</f>
        <v>Bíceps</v>
      </c>
      <c r="O185" s="11" t="str">
        <f t="shared" ref="O185:O200" si="140">O165</f>
        <v>Rosca alternada</v>
      </c>
      <c r="P185" s="12" t="str">
        <f t="shared" ref="P185:P200" si="141">P165</f>
        <v>Tríceps</v>
      </c>
      <c r="Q185" s="11" t="str">
        <f t="shared" ref="Q185:Q200" si="142">Q165</f>
        <v>Rosca francesa</v>
      </c>
      <c r="R185" s="11" t="str">
        <f t="shared" ref="R185:R200" si="143">R165</f>
        <v>AnteBraço</v>
      </c>
      <c r="S185" s="11" t="str">
        <f t="shared" ref="S185:S200" si="144">S165</f>
        <v>Rosca punho inv.</v>
      </c>
      <c r="T185" s="11" t="str">
        <f t="shared" ref="T185:T200" si="145">T165</f>
        <v xml:space="preserve">Glúteo </v>
      </c>
      <c r="U185" s="11" t="str">
        <f t="shared" ref="U185:U200" si="146">U165</f>
        <v>Glúteo 4 apoios</v>
      </c>
      <c r="V185" s="12" t="str">
        <f t="shared" ref="V185:V200" si="147">V165</f>
        <v xml:space="preserve">Abdutor </v>
      </c>
      <c r="W185" s="11" t="str">
        <f t="shared" ref="W185:W200" si="148">W165</f>
        <v>Abdutor apo.</v>
      </c>
      <c r="X185" s="12" t="str">
        <f t="shared" ref="X185:X200" si="149">X165</f>
        <v xml:space="preserve">Adutor </v>
      </c>
      <c r="Y185" s="11" t="str">
        <f t="shared" ref="Y185:Y200" si="150">Y165</f>
        <v>Adutor apo.</v>
      </c>
      <c r="Z185" s="12" t="str">
        <f t="shared" ref="Z185:Z200" si="151">Z165</f>
        <v>Coxa (Ant)</v>
      </c>
      <c r="AA185" s="11" t="str">
        <f t="shared" ref="AA185:AA200" si="152">AA165</f>
        <v>Agachamento hack</v>
      </c>
      <c r="AB185" s="12" t="str">
        <f t="shared" ref="AB185:AB200" si="153">AB165</f>
        <v>Coxa (Pos)</v>
      </c>
      <c r="AC185" s="11" t="str">
        <f t="shared" ref="AC185:AC200" si="154">AC165</f>
        <v>Flexão de perna</v>
      </c>
      <c r="AD185" s="12" t="str">
        <f t="shared" ref="AD185:AD200" si="155">AD165</f>
        <v>Perna</v>
      </c>
      <c r="AE185" s="11" t="str">
        <f t="shared" ref="AE185:AE200" si="156">AE165</f>
        <v>Gêmeos sentado</v>
      </c>
      <c r="AF185" s="12" t="str">
        <f t="shared" ref="AF185:AF200" si="157">AF165</f>
        <v>Abdominal</v>
      </c>
      <c r="AG185" s="11" t="str">
        <f t="shared" ref="AG185:AG200" si="158">AG165</f>
        <v>Supra-abdominal</v>
      </c>
    </row>
    <row r="186" spans="1:33" x14ac:dyDescent="0.25">
      <c r="A186" s="344"/>
      <c r="B186" s="11" t="str">
        <f t="shared" si="127"/>
        <v>Abdominal</v>
      </c>
      <c r="C186" s="11" t="str">
        <f t="shared" si="128"/>
        <v>Flexão lateral</v>
      </c>
      <c r="D186" s="11" t="str">
        <f t="shared" si="129"/>
        <v xml:space="preserve">Trapézio </v>
      </c>
      <c r="E186" s="11">
        <f t="shared" si="130"/>
        <v>0</v>
      </c>
      <c r="F186" s="11" t="str">
        <f t="shared" si="131"/>
        <v>Ombro (Cla/Acr)</v>
      </c>
      <c r="G186" s="11" t="str">
        <f t="shared" si="132"/>
        <v>Elevação frontal</v>
      </c>
      <c r="H186" s="12" t="str">
        <f t="shared" si="133"/>
        <v>Ombro (Esp)</v>
      </c>
      <c r="I186" s="11">
        <f t="shared" si="134"/>
        <v>0</v>
      </c>
      <c r="J186" s="12" t="str">
        <f t="shared" si="135"/>
        <v>Costa</v>
      </c>
      <c r="K186" s="11" t="str">
        <f t="shared" si="136"/>
        <v>Remada unilteral</v>
      </c>
      <c r="L186" s="12" t="str">
        <f t="shared" si="137"/>
        <v>Peito</v>
      </c>
      <c r="M186" s="11" t="str">
        <f t="shared" si="138"/>
        <v>Supino declinado</v>
      </c>
      <c r="N186" s="12" t="str">
        <f t="shared" si="139"/>
        <v>Bíceps</v>
      </c>
      <c r="O186" s="11" t="str">
        <f t="shared" si="140"/>
        <v>Rosca concentrada</v>
      </c>
      <c r="P186" s="12" t="str">
        <f t="shared" si="141"/>
        <v>Tríceps</v>
      </c>
      <c r="Q186" s="11" t="str">
        <f t="shared" si="142"/>
        <v>Extensão de cotovelo (cabo)</v>
      </c>
      <c r="R186" s="11" t="str">
        <f t="shared" si="143"/>
        <v>AnteBraço</v>
      </c>
      <c r="S186" s="11" t="str">
        <f t="shared" si="144"/>
        <v>Rosca direta peg. pro.</v>
      </c>
      <c r="T186" s="11" t="str">
        <f t="shared" si="145"/>
        <v xml:space="preserve">Glúteo </v>
      </c>
      <c r="U186" s="11">
        <f t="shared" si="146"/>
        <v>0</v>
      </c>
      <c r="V186" s="12" t="str">
        <f t="shared" si="147"/>
        <v xml:space="preserve">Abdutor </v>
      </c>
      <c r="W186" s="11" t="str">
        <f t="shared" si="148"/>
        <v>Abdutor cabo</v>
      </c>
      <c r="X186" s="12" t="str">
        <f t="shared" si="149"/>
        <v xml:space="preserve">Adutor </v>
      </c>
      <c r="Y186" s="11" t="str">
        <f t="shared" si="150"/>
        <v>Adutor cabo</v>
      </c>
      <c r="Z186" s="12" t="str">
        <f t="shared" si="151"/>
        <v>Coxa (Ant)</v>
      </c>
      <c r="AA186" s="11" t="str">
        <f t="shared" si="152"/>
        <v>Extensão de perna</v>
      </c>
      <c r="AB186" s="12" t="str">
        <f t="shared" si="153"/>
        <v>Coxa (Pos)</v>
      </c>
      <c r="AC186" s="11" t="str">
        <f t="shared" si="154"/>
        <v>Flexora em pé</v>
      </c>
      <c r="AD186" s="12" t="str">
        <f t="shared" si="155"/>
        <v>Perna</v>
      </c>
      <c r="AE186" s="11" t="str">
        <f t="shared" si="156"/>
        <v>Burrinho maq.</v>
      </c>
      <c r="AF186" s="12" t="str">
        <f t="shared" si="157"/>
        <v>Abdominal</v>
      </c>
      <c r="AG186" s="11" t="str">
        <f t="shared" si="158"/>
        <v>Flexão lateral</v>
      </c>
    </row>
    <row r="187" spans="1:33" x14ac:dyDescent="0.25">
      <c r="A187" s="344"/>
      <c r="B187" s="11" t="str">
        <f t="shared" si="127"/>
        <v>Abdominal</v>
      </c>
      <c r="C187" s="11">
        <f t="shared" si="128"/>
        <v>0</v>
      </c>
      <c r="D187" s="11" t="str">
        <f t="shared" si="129"/>
        <v xml:space="preserve">Trapézio </v>
      </c>
      <c r="E187" s="11">
        <f t="shared" si="130"/>
        <v>0</v>
      </c>
      <c r="F187" s="11" t="str">
        <f t="shared" si="131"/>
        <v>Ombro (Cla/Acr)</v>
      </c>
      <c r="G187" s="11">
        <f t="shared" si="132"/>
        <v>0</v>
      </c>
      <c r="H187" s="12" t="str">
        <f t="shared" si="133"/>
        <v>Ombro (Esp)</v>
      </c>
      <c r="I187" s="11">
        <f t="shared" si="134"/>
        <v>0</v>
      </c>
      <c r="J187" s="12" t="str">
        <f t="shared" si="135"/>
        <v>Costa</v>
      </c>
      <c r="K187" s="11" t="str">
        <f t="shared" si="136"/>
        <v>Remada curvada</v>
      </c>
      <c r="L187" s="12" t="str">
        <f t="shared" si="137"/>
        <v>Peito</v>
      </c>
      <c r="M187" s="11" t="str">
        <f t="shared" si="138"/>
        <v>Crucifixo</v>
      </c>
      <c r="N187" s="12" t="str">
        <f t="shared" si="139"/>
        <v>Bíceps</v>
      </c>
      <c r="O187" s="11" t="str">
        <f t="shared" si="140"/>
        <v>Rosca scott</v>
      </c>
      <c r="P187" s="12" t="str">
        <f t="shared" si="141"/>
        <v>Tríceps</v>
      </c>
      <c r="Q187" s="11">
        <f t="shared" si="142"/>
        <v>0</v>
      </c>
      <c r="R187" s="11" t="str">
        <f t="shared" si="143"/>
        <v>AnteBraço</v>
      </c>
      <c r="S187" s="11" t="str">
        <f t="shared" si="144"/>
        <v>Extensão de cotovelo</v>
      </c>
      <c r="T187" s="11" t="str">
        <f t="shared" si="145"/>
        <v xml:space="preserve">Glúteo </v>
      </c>
      <c r="U187" s="11">
        <f t="shared" si="146"/>
        <v>0</v>
      </c>
      <c r="V187" s="12" t="str">
        <f t="shared" si="147"/>
        <v xml:space="preserve">Abdutor </v>
      </c>
      <c r="W187" s="11">
        <f t="shared" si="148"/>
        <v>0</v>
      </c>
      <c r="X187" s="12" t="str">
        <f t="shared" si="149"/>
        <v xml:space="preserve">Adutor </v>
      </c>
      <c r="Y187" s="11">
        <f t="shared" si="150"/>
        <v>0</v>
      </c>
      <c r="Z187" s="12" t="str">
        <f t="shared" si="151"/>
        <v>Coxa (Ant)</v>
      </c>
      <c r="AA187" s="11" t="str">
        <f t="shared" si="152"/>
        <v>Leg press</v>
      </c>
      <c r="AB187" s="12" t="str">
        <f t="shared" si="153"/>
        <v>Coxa (Pos)</v>
      </c>
      <c r="AC187" s="11" t="str">
        <f t="shared" si="154"/>
        <v>Flexora sentado</v>
      </c>
      <c r="AD187" s="12" t="str">
        <f t="shared" si="155"/>
        <v>Perna</v>
      </c>
      <c r="AE187" s="11" t="str">
        <f t="shared" si="156"/>
        <v>Tibial</v>
      </c>
      <c r="AF187" s="12" t="str">
        <f t="shared" si="157"/>
        <v>Abdominal</v>
      </c>
      <c r="AG187" s="11">
        <f t="shared" si="158"/>
        <v>0</v>
      </c>
    </row>
    <row r="188" spans="1:33" x14ac:dyDescent="0.25">
      <c r="A188" s="344"/>
      <c r="B188" s="11" t="str">
        <f t="shared" si="127"/>
        <v>Abdominal</v>
      </c>
      <c r="C188" s="11">
        <f t="shared" si="128"/>
        <v>0</v>
      </c>
      <c r="D188" s="11" t="str">
        <f t="shared" si="129"/>
        <v xml:space="preserve">Trapézio </v>
      </c>
      <c r="E188" s="11">
        <f t="shared" si="130"/>
        <v>0</v>
      </c>
      <c r="F188" s="11" t="str">
        <f t="shared" si="131"/>
        <v>Ombro (Cla/Acr)</v>
      </c>
      <c r="G188" s="11">
        <f t="shared" si="132"/>
        <v>0</v>
      </c>
      <c r="H188" s="12" t="str">
        <f t="shared" si="133"/>
        <v>Ombro (Esp)</v>
      </c>
      <c r="I188" s="11">
        <f t="shared" si="134"/>
        <v>0</v>
      </c>
      <c r="J188" s="12" t="str">
        <f t="shared" si="135"/>
        <v>Costa</v>
      </c>
      <c r="K188" s="11" t="str">
        <f t="shared" si="136"/>
        <v>Levantamento terra</v>
      </c>
      <c r="L188" s="12" t="str">
        <f t="shared" si="137"/>
        <v>Peito</v>
      </c>
      <c r="M188" s="11" t="str">
        <f t="shared" si="138"/>
        <v>Cross over</v>
      </c>
      <c r="N188" s="12" t="str">
        <f t="shared" si="139"/>
        <v>Bíceps</v>
      </c>
      <c r="O188" s="11">
        <f t="shared" si="140"/>
        <v>0</v>
      </c>
      <c r="P188" s="12" t="str">
        <f t="shared" si="141"/>
        <v>Tríceps</v>
      </c>
      <c r="Q188" s="11">
        <f t="shared" si="142"/>
        <v>0</v>
      </c>
      <c r="R188" s="11" t="str">
        <f t="shared" si="143"/>
        <v>AnteBraço</v>
      </c>
      <c r="S188" s="11" t="str">
        <f t="shared" si="144"/>
        <v>Extensão cot. uni.</v>
      </c>
      <c r="T188" s="11" t="str">
        <f t="shared" si="145"/>
        <v xml:space="preserve">Glúteo </v>
      </c>
      <c r="U188" s="11">
        <f t="shared" si="146"/>
        <v>0</v>
      </c>
      <c r="V188" s="12" t="str">
        <f t="shared" si="147"/>
        <v xml:space="preserve">Abdutor </v>
      </c>
      <c r="W188" s="11">
        <f t="shared" si="148"/>
        <v>0</v>
      </c>
      <c r="X188" s="12" t="str">
        <f t="shared" si="149"/>
        <v xml:space="preserve">Adutor </v>
      </c>
      <c r="Y188" s="11">
        <f t="shared" si="150"/>
        <v>0</v>
      </c>
      <c r="Z188" s="12" t="str">
        <f t="shared" si="151"/>
        <v>Coxa (Ant)</v>
      </c>
      <c r="AA188" s="11" t="str">
        <f t="shared" si="152"/>
        <v>Avanço</v>
      </c>
      <c r="AB188" s="12" t="str">
        <f t="shared" si="153"/>
        <v>Coxa (Pos)</v>
      </c>
      <c r="AC188" s="11">
        <f t="shared" si="154"/>
        <v>0</v>
      </c>
      <c r="AD188" s="12" t="str">
        <f t="shared" si="155"/>
        <v>Perna</v>
      </c>
      <c r="AE188" s="11">
        <f t="shared" si="156"/>
        <v>0</v>
      </c>
      <c r="AF188" s="12" t="str">
        <f t="shared" si="157"/>
        <v>Abdominal</v>
      </c>
      <c r="AG188" s="11">
        <f t="shared" si="158"/>
        <v>0</v>
      </c>
    </row>
    <row r="189" spans="1:33" x14ac:dyDescent="0.25">
      <c r="A189" s="344"/>
      <c r="B189" s="11" t="str">
        <f t="shared" si="127"/>
        <v>Abdominal</v>
      </c>
      <c r="C189" s="11">
        <f t="shared" si="128"/>
        <v>0</v>
      </c>
      <c r="D189" s="11" t="str">
        <f t="shared" si="129"/>
        <v xml:space="preserve">Trapézio </v>
      </c>
      <c r="E189" s="11">
        <f t="shared" si="130"/>
        <v>0</v>
      </c>
      <c r="F189" s="11" t="str">
        <f t="shared" si="131"/>
        <v>Ombro (Cla/Acr)</v>
      </c>
      <c r="G189" s="11">
        <f t="shared" si="132"/>
        <v>0</v>
      </c>
      <c r="H189" s="12" t="str">
        <f t="shared" si="133"/>
        <v>Ombro (Esp)</v>
      </c>
      <c r="I189" s="11">
        <f t="shared" si="134"/>
        <v>0</v>
      </c>
      <c r="J189" s="12" t="str">
        <f t="shared" si="135"/>
        <v>Costa</v>
      </c>
      <c r="K189" s="11" t="str">
        <f t="shared" si="136"/>
        <v>Hiperextensão</v>
      </c>
      <c r="L189" s="12" t="str">
        <f t="shared" si="137"/>
        <v>Peito</v>
      </c>
      <c r="M189" s="11" t="str">
        <f t="shared" si="138"/>
        <v>Voador</v>
      </c>
      <c r="N189" s="12" t="str">
        <f t="shared" si="139"/>
        <v>Bíceps</v>
      </c>
      <c r="O189" s="11">
        <f t="shared" si="140"/>
        <v>0</v>
      </c>
      <c r="P189" s="12" t="str">
        <f t="shared" si="141"/>
        <v>Tríceps</v>
      </c>
      <c r="Q189" s="11">
        <f t="shared" si="142"/>
        <v>0</v>
      </c>
      <c r="R189" s="11" t="str">
        <f t="shared" si="143"/>
        <v>AnteBraço</v>
      </c>
      <c r="S189" s="11" t="str">
        <f t="shared" si="144"/>
        <v>Tríceps uni. Curvado</v>
      </c>
      <c r="T189" s="11" t="str">
        <f t="shared" si="145"/>
        <v xml:space="preserve">Glúteo </v>
      </c>
      <c r="U189" s="11">
        <f t="shared" si="146"/>
        <v>0</v>
      </c>
      <c r="V189" s="12" t="str">
        <f t="shared" si="147"/>
        <v xml:space="preserve">Abdutor </v>
      </c>
      <c r="W189" s="11">
        <f t="shared" si="148"/>
        <v>0</v>
      </c>
      <c r="X189" s="12" t="str">
        <f t="shared" si="149"/>
        <v xml:space="preserve">Adutor </v>
      </c>
      <c r="Y189" s="11">
        <f t="shared" si="150"/>
        <v>0</v>
      </c>
      <c r="Z189" s="12" t="str">
        <f t="shared" si="151"/>
        <v>Coxa (Ant)</v>
      </c>
      <c r="AA189" s="11">
        <f t="shared" si="152"/>
        <v>0</v>
      </c>
      <c r="AB189" s="12" t="str">
        <f t="shared" si="153"/>
        <v>Coxa (Pos)</v>
      </c>
      <c r="AC189" s="11">
        <f t="shared" si="154"/>
        <v>0</v>
      </c>
      <c r="AD189" s="12" t="str">
        <f t="shared" si="155"/>
        <v>Perna</v>
      </c>
      <c r="AE189" s="11">
        <f t="shared" si="156"/>
        <v>0</v>
      </c>
      <c r="AF189" s="12" t="str">
        <f t="shared" si="157"/>
        <v>Abdominal</v>
      </c>
      <c r="AG189" s="11">
        <f t="shared" si="158"/>
        <v>0</v>
      </c>
    </row>
    <row r="190" spans="1:33" x14ac:dyDescent="0.25">
      <c r="A190" s="344"/>
      <c r="B190" s="11" t="str">
        <f t="shared" si="127"/>
        <v>Abdominal</v>
      </c>
      <c r="C190" s="11">
        <f t="shared" si="128"/>
        <v>0</v>
      </c>
      <c r="D190" s="11" t="str">
        <f t="shared" si="129"/>
        <v xml:space="preserve">Trapézio </v>
      </c>
      <c r="E190" s="11">
        <f t="shared" si="130"/>
        <v>0</v>
      </c>
      <c r="F190" s="11" t="str">
        <f t="shared" si="131"/>
        <v>Ombro (Cla/Acr)</v>
      </c>
      <c r="G190" s="11">
        <f t="shared" si="132"/>
        <v>0</v>
      </c>
      <c r="H190" s="12" t="str">
        <f t="shared" si="133"/>
        <v>Ombro (Esp)</v>
      </c>
      <c r="I190" s="11">
        <f t="shared" si="134"/>
        <v>0</v>
      </c>
      <c r="J190" s="12" t="str">
        <f t="shared" si="135"/>
        <v>Costa</v>
      </c>
      <c r="K190" s="11">
        <f t="shared" si="136"/>
        <v>0</v>
      </c>
      <c r="L190" s="12" t="str">
        <f t="shared" si="137"/>
        <v>Peito</v>
      </c>
      <c r="M190" s="11" t="str">
        <f t="shared" si="138"/>
        <v>Paralelas</v>
      </c>
      <c r="N190" s="12" t="str">
        <f t="shared" si="139"/>
        <v>Bíceps</v>
      </c>
      <c r="O190" s="11">
        <f t="shared" si="140"/>
        <v>0</v>
      </c>
      <c r="P190" s="12" t="str">
        <f t="shared" si="141"/>
        <v>Tríceps</v>
      </c>
      <c r="Q190" s="11">
        <f t="shared" si="142"/>
        <v>0</v>
      </c>
      <c r="R190" s="11" t="str">
        <f t="shared" si="143"/>
        <v>AnteBraço</v>
      </c>
      <c r="S190" s="11">
        <f t="shared" si="144"/>
        <v>0</v>
      </c>
      <c r="T190" s="11" t="str">
        <f t="shared" si="145"/>
        <v xml:space="preserve">Glúteo </v>
      </c>
      <c r="U190" s="11">
        <f t="shared" si="146"/>
        <v>0</v>
      </c>
      <c r="V190" s="12" t="str">
        <f t="shared" si="147"/>
        <v xml:space="preserve">Abdutor </v>
      </c>
      <c r="W190" s="11">
        <f t="shared" si="148"/>
        <v>0</v>
      </c>
      <c r="X190" s="12" t="str">
        <f t="shared" si="149"/>
        <v xml:space="preserve">Adutor </v>
      </c>
      <c r="Y190" s="11">
        <f t="shared" si="150"/>
        <v>0</v>
      </c>
      <c r="Z190" s="12" t="str">
        <f t="shared" si="151"/>
        <v>Coxa (Ant)</v>
      </c>
      <c r="AA190" s="11">
        <f t="shared" si="152"/>
        <v>0</v>
      </c>
      <c r="AB190" s="12" t="str">
        <f t="shared" si="153"/>
        <v>Coxa (Pos)</v>
      </c>
      <c r="AC190" s="11">
        <f t="shared" si="154"/>
        <v>0</v>
      </c>
      <c r="AD190" s="12" t="str">
        <f t="shared" si="155"/>
        <v>Perna</v>
      </c>
      <c r="AE190" s="11">
        <f t="shared" si="156"/>
        <v>0</v>
      </c>
      <c r="AF190" s="12" t="str">
        <f t="shared" si="157"/>
        <v>Abdominal</v>
      </c>
      <c r="AG190" s="11">
        <f t="shared" si="158"/>
        <v>0</v>
      </c>
    </row>
    <row r="191" spans="1:33" x14ac:dyDescent="0.25">
      <c r="A191" s="344"/>
      <c r="B191" s="11" t="str">
        <f t="shared" si="127"/>
        <v>Abdominal</v>
      </c>
      <c r="C191" s="11">
        <f t="shared" si="128"/>
        <v>0</v>
      </c>
      <c r="D191" s="11" t="str">
        <f t="shared" si="129"/>
        <v xml:space="preserve">Trapézio </v>
      </c>
      <c r="E191" s="11">
        <f t="shared" si="130"/>
        <v>0</v>
      </c>
      <c r="F191" s="11" t="str">
        <f t="shared" si="131"/>
        <v>Ombro (Cla/Acr)</v>
      </c>
      <c r="G191" s="11">
        <f t="shared" si="132"/>
        <v>0</v>
      </c>
      <c r="H191" s="12" t="str">
        <f t="shared" si="133"/>
        <v>Ombro (Esp)</v>
      </c>
      <c r="I191" s="11">
        <f t="shared" si="134"/>
        <v>0</v>
      </c>
      <c r="J191" s="12" t="str">
        <f t="shared" si="135"/>
        <v>Costa</v>
      </c>
      <c r="K191" s="11">
        <f t="shared" si="136"/>
        <v>0</v>
      </c>
      <c r="L191" s="12" t="str">
        <f t="shared" si="137"/>
        <v>Peito</v>
      </c>
      <c r="M191" s="11">
        <f t="shared" si="138"/>
        <v>0</v>
      </c>
      <c r="N191" s="12" t="str">
        <f t="shared" si="139"/>
        <v>Bíceps</v>
      </c>
      <c r="O191" s="11">
        <f t="shared" si="140"/>
        <v>0</v>
      </c>
      <c r="P191" s="12" t="str">
        <f t="shared" si="141"/>
        <v>Tríceps</v>
      </c>
      <c r="Q191" s="11">
        <f t="shared" si="142"/>
        <v>0</v>
      </c>
      <c r="R191" s="11" t="str">
        <f t="shared" si="143"/>
        <v>AnteBraço</v>
      </c>
      <c r="S191" s="11">
        <f t="shared" si="144"/>
        <v>0</v>
      </c>
      <c r="T191" s="11" t="str">
        <f t="shared" si="145"/>
        <v xml:space="preserve">Glúteo </v>
      </c>
      <c r="U191" s="11">
        <f t="shared" si="146"/>
        <v>0</v>
      </c>
      <c r="V191" s="12" t="str">
        <f t="shared" si="147"/>
        <v xml:space="preserve">Abdutor </v>
      </c>
      <c r="W191" s="11">
        <f t="shared" si="148"/>
        <v>0</v>
      </c>
      <c r="X191" s="12" t="str">
        <f t="shared" si="149"/>
        <v xml:space="preserve">Adutor </v>
      </c>
      <c r="Y191" s="11">
        <f t="shared" si="150"/>
        <v>0</v>
      </c>
      <c r="Z191" s="12" t="str">
        <f t="shared" si="151"/>
        <v>Coxa (Ant)</v>
      </c>
      <c r="AA191" s="11">
        <f t="shared" si="152"/>
        <v>0</v>
      </c>
      <c r="AB191" s="12" t="str">
        <f t="shared" si="153"/>
        <v>Coxa (Pos)</v>
      </c>
      <c r="AC191" s="11">
        <f t="shared" si="154"/>
        <v>0</v>
      </c>
      <c r="AD191" s="12" t="str">
        <f t="shared" si="155"/>
        <v>Perna</v>
      </c>
      <c r="AE191" s="11">
        <f t="shared" si="156"/>
        <v>0</v>
      </c>
      <c r="AF191" s="12" t="str">
        <f t="shared" si="157"/>
        <v>Abdominal</v>
      </c>
      <c r="AG191" s="11">
        <f t="shared" si="158"/>
        <v>0</v>
      </c>
    </row>
    <row r="192" spans="1:33" x14ac:dyDescent="0.25">
      <c r="A192" s="344"/>
      <c r="B192" s="11" t="str">
        <f t="shared" si="127"/>
        <v>Abdominal</v>
      </c>
      <c r="C192" s="11">
        <f t="shared" si="128"/>
        <v>0</v>
      </c>
      <c r="D192" s="11" t="str">
        <f t="shared" si="129"/>
        <v xml:space="preserve">Trapézio </v>
      </c>
      <c r="E192" s="11">
        <f t="shared" si="130"/>
        <v>0</v>
      </c>
      <c r="F192" s="11" t="str">
        <f t="shared" si="131"/>
        <v>Ombro (Cla/Acr)</v>
      </c>
      <c r="G192" s="11">
        <f t="shared" si="132"/>
        <v>0</v>
      </c>
      <c r="H192" s="12" t="str">
        <f t="shared" si="133"/>
        <v>Ombro (Esp)</v>
      </c>
      <c r="I192" s="11">
        <f t="shared" si="134"/>
        <v>0</v>
      </c>
      <c r="J192" s="12" t="str">
        <f t="shared" si="135"/>
        <v>Costa</v>
      </c>
      <c r="K192" s="11">
        <f t="shared" si="136"/>
        <v>0</v>
      </c>
      <c r="L192" s="12" t="str">
        <f t="shared" si="137"/>
        <v>Peito</v>
      </c>
      <c r="M192" s="11">
        <f t="shared" si="138"/>
        <v>0</v>
      </c>
      <c r="N192" s="12" t="str">
        <f t="shared" si="139"/>
        <v>Bíceps</v>
      </c>
      <c r="O192" s="11">
        <f t="shared" si="140"/>
        <v>0</v>
      </c>
      <c r="P192" s="12" t="str">
        <f t="shared" si="141"/>
        <v>Tríceps</v>
      </c>
      <c r="Q192" s="11">
        <f t="shared" si="142"/>
        <v>0</v>
      </c>
      <c r="R192" s="11" t="str">
        <f t="shared" si="143"/>
        <v>AnteBraço</v>
      </c>
      <c r="S192" s="11">
        <f t="shared" si="144"/>
        <v>0</v>
      </c>
      <c r="T192" s="11" t="str">
        <f t="shared" si="145"/>
        <v xml:space="preserve">Glúteo </v>
      </c>
      <c r="U192" s="11">
        <f t="shared" si="146"/>
        <v>0</v>
      </c>
      <c r="V192" s="12" t="str">
        <f t="shared" si="147"/>
        <v xml:space="preserve">Abdutor </v>
      </c>
      <c r="W192" s="11">
        <f t="shared" si="148"/>
        <v>0</v>
      </c>
      <c r="X192" s="12" t="str">
        <f t="shared" si="149"/>
        <v xml:space="preserve">Adutor </v>
      </c>
      <c r="Y192" s="11">
        <f t="shared" si="150"/>
        <v>0</v>
      </c>
      <c r="Z192" s="12" t="str">
        <f t="shared" si="151"/>
        <v>Coxa (Ant)</v>
      </c>
      <c r="AA192" s="11">
        <f t="shared" si="152"/>
        <v>0</v>
      </c>
      <c r="AB192" s="12" t="str">
        <f t="shared" si="153"/>
        <v>Coxa (Pos)</v>
      </c>
      <c r="AC192" s="11">
        <f t="shared" si="154"/>
        <v>0</v>
      </c>
      <c r="AD192" s="12" t="str">
        <f t="shared" si="155"/>
        <v>Perna</v>
      </c>
      <c r="AE192" s="11">
        <f t="shared" si="156"/>
        <v>0</v>
      </c>
      <c r="AF192" s="12" t="str">
        <f t="shared" si="157"/>
        <v>Abdominal</v>
      </c>
      <c r="AG192" s="11">
        <f t="shared" si="158"/>
        <v>0</v>
      </c>
    </row>
    <row r="193" spans="1:33" x14ac:dyDescent="0.25">
      <c r="A193" s="344"/>
      <c r="B193" s="11" t="str">
        <f t="shared" si="127"/>
        <v>Abdominal</v>
      </c>
      <c r="C193" s="11">
        <f t="shared" si="128"/>
        <v>0</v>
      </c>
      <c r="D193" s="11" t="str">
        <f t="shared" si="129"/>
        <v xml:space="preserve">Trapézio </v>
      </c>
      <c r="E193" s="11">
        <f t="shared" si="130"/>
        <v>0</v>
      </c>
      <c r="F193" s="11" t="str">
        <f t="shared" si="131"/>
        <v>Ombro (Cla/Acr)</v>
      </c>
      <c r="G193" s="11">
        <f t="shared" si="132"/>
        <v>0</v>
      </c>
      <c r="H193" s="12" t="str">
        <f t="shared" si="133"/>
        <v>Ombro (Esp)</v>
      </c>
      <c r="I193" s="11">
        <f t="shared" si="134"/>
        <v>0</v>
      </c>
      <c r="J193" s="12" t="str">
        <f t="shared" si="135"/>
        <v>Costa</v>
      </c>
      <c r="K193" s="11">
        <f t="shared" si="136"/>
        <v>0</v>
      </c>
      <c r="L193" s="12" t="str">
        <f t="shared" si="137"/>
        <v>Peito</v>
      </c>
      <c r="M193" s="11">
        <f t="shared" si="138"/>
        <v>0</v>
      </c>
      <c r="N193" s="12" t="str">
        <f t="shared" si="139"/>
        <v>Bíceps</v>
      </c>
      <c r="O193" s="11">
        <f t="shared" si="140"/>
        <v>0</v>
      </c>
      <c r="P193" s="12" t="str">
        <f t="shared" si="141"/>
        <v>Tríceps</v>
      </c>
      <c r="Q193" s="11">
        <f t="shared" si="142"/>
        <v>0</v>
      </c>
      <c r="R193" s="11" t="str">
        <f t="shared" si="143"/>
        <v>AnteBraço</v>
      </c>
      <c r="S193" s="11">
        <f t="shared" si="144"/>
        <v>0</v>
      </c>
      <c r="T193" s="11" t="str">
        <f t="shared" si="145"/>
        <v xml:space="preserve">Glúteo </v>
      </c>
      <c r="U193" s="11">
        <f t="shared" si="146"/>
        <v>0</v>
      </c>
      <c r="V193" s="12" t="str">
        <f t="shared" si="147"/>
        <v xml:space="preserve">Abdutor </v>
      </c>
      <c r="W193" s="11">
        <f t="shared" si="148"/>
        <v>0</v>
      </c>
      <c r="X193" s="12" t="str">
        <f t="shared" si="149"/>
        <v xml:space="preserve">Adutor </v>
      </c>
      <c r="Y193" s="11">
        <f t="shared" si="150"/>
        <v>0</v>
      </c>
      <c r="Z193" s="12" t="str">
        <f t="shared" si="151"/>
        <v>Coxa (Ant)</v>
      </c>
      <c r="AA193" s="11">
        <f t="shared" si="152"/>
        <v>0</v>
      </c>
      <c r="AB193" s="12" t="str">
        <f t="shared" si="153"/>
        <v>Coxa (Pos)</v>
      </c>
      <c r="AC193" s="11">
        <f t="shared" si="154"/>
        <v>0</v>
      </c>
      <c r="AD193" s="12" t="str">
        <f t="shared" si="155"/>
        <v>Perna</v>
      </c>
      <c r="AE193" s="11">
        <f t="shared" si="156"/>
        <v>0</v>
      </c>
      <c r="AF193" s="12" t="str">
        <f t="shared" si="157"/>
        <v>Abdominal</v>
      </c>
      <c r="AG193" s="11">
        <f t="shared" si="158"/>
        <v>0</v>
      </c>
    </row>
    <row r="194" spans="1:33" x14ac:dyDescent="0.25">
      <c r="A194" s="344"/>
      <c r="B194" s="11" t="str">
        <f t="shared" si="127"/>
        <v>Abdominal</v>
      </c>
      <c r="C194" s="11">
        <f t="shared" si="128"/>
        <v>0</v>
      </c>
      <c r="D194" s="11" t="str">
        <f t="shared" si="129"/>
        <v xml:space="preserve">Trapézio </v>
      </c>
      <c r="E194" s="11">
        <f t="shared" si="130"/>
        <v>0</v>
      </c>
      <c r="F194" s="11" t="str">
        <f t="shared" si="131"/>
        <v>Ombro (Cla/Acr)</v>
      </c>
      <c r="G194" s="11">
        <f t="shared" si="132"/>
        <v>0</v>
      </c>
      <c r="H194" s="12" t="str">
        <f t="shared" si="133"/>
        <v>Ombro (Esp)</v>
      </c>
      <c r="I194" s="11">
        <f t="shared" si="134"/>
        <v>0</v>
      </c>
      <c r="J194" s="12" t="str">
        <f t="shared" si="135"/>
        <v>Costa</v>
      </c>
      <c r="K194" s="11">
        <f t="shared" si="136"/>
        <v>0</v>
      </c>
      <c r="L194" s="12" t="str">
        <f t="shared" si="137"/>
        <v>Peito</v>
      </c>
      <c r="M194" s="11">
        <f t="shared" si="138"/>
        <v>0</v>
      </c>
      <c r="N194" s="12" t="str">
        <f t="shared" si="139"/>
        <v>Bíceps</v>
      </c>
      <c r="O194" s="11">
        <f t="shared" si="140"/>
        <v>0</v>
      </c>
      <c r="P194" s="12" t="str">
        <f t="shared" si="141"/>
        <v>Tríceps</v>
      </c>
      <c r="Q194" s="11">
        <f t="shared" si="142"/>
        <v>0</v>
      </c>
      <c r="R194" s="11" t="str">
        <f t="shared" si="143"/>
        <v>AnteBraço</v>
      </c>
      <c r="S194" s="11">
        <f t="shared" si="144"/>
        <v>0</v>
      </c>
      <c r="T194" s="11" t="str">
        <f t="shared" si="145"/>
        <v xml:space="preserve">Glúteo </v>
      </c>
      <c r="U194" s="11">
        <f t="shared" si="146"/>
        <v>0</v>
      </c>
      <c r="V194" s="12" t="str">
        <f t="shared" si="147"/>
        <v xml:space="preserve">Abdutor </v>
      </c>
      <c r="W194" s="11">
        <f t="shared" si="148"/>
        <v>0</v>
      </c>
      <c r="X194" s="12" t="str">
        <f t="shared" si="149"/>
        <v xml:space="preserve">Adutor </v>
      </c>
      <c r="Y194" s="11">
        <f t="shared" si="150"/>
        <v>0</v>
      </c>
      <c r="Z194" s="12" t="str">
        <f t="shared" si="151"/>
        <v>Coxa (Ant)</v>
      </c>
      <c r="AA194" s="11">
        <f t="shared" si="152"/>
        <v>0</v>
      </c>
      <c r="AB194" s="12" t="str">
        <f t="shared" si="153"/>
        <v>Coxa (Pos)</v>
      </c>
      <c r="AC194" s="11">
        <f t="shared" si="154"/>
        <v>0</v>
      </c>
      <c r="AD194" s="12" t="str">
        <f t="shared" si="155"/>
        <v>Perna</v>
      </c>
      <c r="AE194" s="11">
        <f t="shared" si="156"/>
        <v>0</v>
      </c>
      <c r="AF194" s="12" t="str">
        <f t="shared" si="157"/>
        <v>Abdominal</v>
      </c>
      <c r="AG194" s="11">
        <f t="shared" si="158"/>
        <v>0</v>
      </c>
    </row>
    <row r="195" spans="1:33" x14ac:dyDescent="0.25">
      <c r="A195" s="344"/>
      <c r="B195" s="11" t="str">
        <f t="shared" si="127"/>
        <v>Abdominal</v>
      </c>
      <c r="C195" s="11">
        <f t="shared" si="128"/>
        <v>0</v>
      </c>
      <c r="D195" s="11" t="str">
        <f t="shared" si="129"/>
        <v xml:space="preserve">Trapézio </v>
      </c>
      <c r="E195" s="11">
        <f t="shared" si="130"/>
        <v>0</v>
      </c>
      <c r="F195" s="11" t="str">
        <f t="shared" si="131"/>
        <v>Ombro (Cla/Acr)</v>
      </c>
      <c r="G195" s="11">
        <f t="shared" si="132"/>
        <v>0</v>
      </c>
      <c r="H195" s="12" t="str">
        <f t="shared" si="133"/>
        <v>Ombro (Esp)</v>
      </c>
      <c r="I195" s="11">
        <f t="shared" si="134"/>
        <v>0</v>
      </c>
      <c r="J195" s="12" t="str">
        <f t="shared" si="135"/>
        <v>Costa</v>
      </c>
      <c r="K195" s="11">
        <f t="shared" si="136"/>
        <v>0</v>
      </c>
      <c r="L195" s="12" t="str">
        <f t="shared" si="137"/>
        <v>Peito</v>
      </c>
      <c r="M195" s="11">
        <f t="shared" si="138"/>
        <v>0</v>
      </c>
      <c r="N195" s="12" t="str">
        <f t="shared" si="139"/>
        <v>Bíceps</v>
      </c>
      <c r="O195" s="11">
        <f t="shared" si="140"/>
        <v>0</v>
      </c>
      <c r="P195" s="12" t="str">
        <f t="shared" si="141"/>
        <v>Tríceps</v>
      </c>
      <c r="Q195" s="11">
        <f t="shared" si="142"/>
        <v>0</v>
      </c>
      <c r="R195" s="11" t="str">
        <f t="shared" si="143"/>
        <v>AnteBraço</v>
      </c>
      <c r="S195" s="11">
        <f t="shared" si="144"/>
        <v>0</v>
      </c>
      <c r="T195" s="11" t="str">
        <f t="shared" si="145"/>
        <v xml:space="preserve">Glúteo </v>
      </c>
      <c r="U195" s="11">
        <f t="shared" si="146"/>
        <v>0</v>
      </c>
      <c r="V195" s="12" t="str">
        <f t="shared" si="147"/>
        <v xml:space="preserve">Abdutor </v>
      </c>
      <c r="W195" s="11">
        <f t="shared" si="148"/>
        <v>0</v>
      </c>
      <c r="X195" s="12" t="str">
        <f t="shared" si="149"/>
        <v xml:space="preserve">Adutor </v>
      </c>
      <c r="Y195" s="11">
        <f t="shared" si="150"/>
        <v>0</v>
      </c>
      <c r="Z195" s="12" t="str">
        <f t="shared" si="151"/>
        <v>Coxa (Ant)</v>
      </c>
      <c r="AA195" s="11">
        <f t="shared" si="152"/>
        <v>0</v>
      </c>
      <c r="AB195" s="12" t="str">
        <f t="shared" si="153"/>
        <v>Coxa (Pos)</v>
      </c>
      <c r="AC195" s="11">
        <f t="shared" si="154"/>
        <v>0</v>
      </c>
      <c r="AD195" s="12" t="str">
        <f t="shared" si="155"/>
        <v>Perna</v>
      </c>
      <c r="AE195" s="11">
        <f t="shared" si="156"/>
        <v>0</v>
      </c>
      <c r="AF195" s="12" t="str">
        <f t="shared" si="157"/>
        <v>Abdominal</v>
      </c>
      <c r="AG195" s="11">
        <f t="shared" si="158"/>
        <v>0</v>
      </c>
    </row>
    <row r="196" spans="1:33" x14ac:dyDescent="0.25">
      <c r="A196" s="344"/>
      <c r="B196" s="11" t="str">
        <f t="shared" si="127"/>
        <v>Abdominal</v>
      </c>
      <c r="C196" s="11">
        <f t="shared" si="128"/>
        <v>0</v>
      </c>
      <c r="D196" s="11" t="str">
        <f t="shared" si="129"/>
        <v xml:space="preserve">Trapézio </v>
      </c>
      <c r="E196" s="11">
        <f t="shared" si="130"/>
        <v>0</v>
      </c>
      <c r="F196" s="11" t="str">
        <f t="shared" si="131"/>
        <v>Ombro (Cla/Acr)</v>
      </c>
      <c r="G196" s="11">
        <f t="shared" si="132"/>
        <v>0</v>
      </c>
      <c r="H196" s="12" t="str">
        <f t="shared" si="133"/>
        <v>Ombro (Esp)</v>
      </c>
      <c r="I196" s="11">
        <f t="shared" si="134"/>
        <v>0</v>
      </c>
      <c r="J196" s="12" t="str">
        <f t="shared" si="135"/>
        <v>Costa</v>
      </c>
      <c r="K196" s="11">
        <f t="shared" si="136"/>
        <v>0</v>
      </c>
      <c r="L196" s="12" t="str">
        <f t="shared" si="137"/>
        <v>Peito</v>
      </c>
      <c r="M196" s="11">
        <f t="shared" si="138"/>
        <v>0</v>
      </c>
      <c r="N196" s="12" t="str">
        <f t="shared" si="139"/>
        <v>Bíceps</v>
      </c>
      <c r="O196" s="11">
        <f t="shared" si="140"/>
        <v>0</v>
      </c>
      <c r="P196" s="12" t="str">
        <f t="shared" si="141"/>
        <v>Tríceps</v>
      </c>
      <c r="Q196" s="11">
        <f t="shared" si="142"/>
        <v>0</v>
      </c>
      <c r="R196" s="11" t="str">
        <f t="shared" si="143"/>
        <v>AnteBraço</v>
      </c>
      <c r="S196" s="11">
        <f t="shared" si="144"/>
        <v>0</v>
      </c>
      <c r="T196" s="11" t="str">
        <f t="shared" si="145"/>
        <v xml:space="preserve">Glúteo </v>
      </c>
      <c r="U196" s="11">
        <f t="shared" si="146"/>
        <v>0</v>
      </c>
      <c r="V196" s="12" t="str">
        <f t="shared" si="147"/>
        <v xml:space="preserve">Abdutor </v>
      </c>
      <c r="W196" s="11">
        <f t="shared" si="148"/>
        <v>0</v>
      </c>
      <c r="X196" s="12" t="str">
        <f t="shared" si="149"/>
        <v xml:space="preserve">Adutor </v>
      </c>
      <c r="Y196" s="11">
        <f t="shared" si="150"/>
        <v>0</v>
      </c>
      <c r="Z196" s="12" t="str">
        <f t="shared" si="151"/>
        <v>Coxa (Ant)</v>
      </c>
      <c r="AA196" s="11">
        <f t="shared" si="152"/>
        <v>0</v>
      </c>
      <c r="AB196" s="12" t="str">
        <f t="shared" si="153"/>
        <v>Coxa (Pos)</v>
      </c>
      <c r="AC196" s="11">
        <f t="shared" si="154"/>
        <v>0</v>
      </c>
      <c r="AD196" s="12" t="str">
        <f t="shared" si="155"/>
        <v>Perna</v>
      </c>
      <c r="AE196" s="11">
        <f t="shared" si="156"/>
        <v>0</v>
      </c>
      <c r="AF196" s="12" t="str">
        <f t="shared" si="157"/>
        <v>Abdominal</v>
      </c>
      <c r="AG196" s="11">
        <f t="shared" si="158"/>
        <v>0</v>
      </c>
    </row>
    <row r="197" spans="1:33" x14ac:dyDescent="0.25">
      <c r="A197" s="344"/>
      <c r="B197" s="11" t="str">
        <f t="shared" si="127"/>
        <v>Abdominal</v>
      </c>
      <c r="C197" s="11">
        <f t="shared" si="128"/>
        <v>0</v>
      </c>
      <c r="D197" s="11" t="str">
        <f t="shared" si="129"/>
        <v xml:space="preserve">Trapézio </v>
      </c>
      <c r="E197" s="11">
        <f t="shared" si="130"/>
        <v>0</v>
      </c>
      <c r="F197" s="11" t="str">
        <f t="shared" si="131"/>
        <v>Ombro (Cla/Acr)</v>
      </c>
      <c r="G197" s="11">
        <f t="shared" si="132"/>
        <v>0</v>
      </c>
      <c r="H197" s="12" t="str">
        <f t="shared" si="133"/>
        <v>Ombro (Esp)</v>
      </c>
      <c r="I197" s="11">
        <f t="shared" si="134"/>
        <v>0</v>
      </c>
      <c r="J197" s="12" t="str">
        <f t="shared" si="135"/>
        <v>Costa</v>
      </c>
      <c r="K197" s="11">
        <f t="shared" si="136"/>
        <v>0</v>
      </c>
      <c r="L197" s="12" t="str">
        <f t="shared" si="137"/>
        <v>Peito</v>
      </c>
      <c r="M197" s="11">
        <f t="shared" si="138"/>
        <v>0</v>
      </c>
      <c r="N197" s="12" t="str">
        <f t="shared" si="139"/>
        <v>Bíceps</v>
      </c>
      <c r="O197" s="11">
        <f t="shared" si="140"/>
        <v>0</v>
      </c>
      <c r="P197" s="12" t="str">
        <f t="shared" si="141"/>
        <v>Tríceps</v>
      </c>
      <c r="Q197" s="11">
        <f t="shared" si="142"/>
        <v>0</v>
      </c>
      <c r="R197" s="11" t="str">
        <f t="shared" si="143"/>
        <v>AnteBraço</v>
      </c>
      <c r="S197" s="11">
        <f t="shared" si="144"/>
        <v>0</v>
      </c>
      <c r="T197" s="11" t="str">
        <f t="shared" si="145"/>
        <v xml:space="preserve">Glúteo </v>
      </c>
      <c r="U197" s="11">
        <f t="shared" si="146"/>
        <v>0</v>
      </c>
      <c r="V197" s="12" t="str">
        <f t="shared" si="147"/>
        <v xml:space="preserve">Abdutor </v>
      </c>
      <c r="W197" s="11">
        <f t="shared" si="148"/>
        <v>0</v>
      </c>
      <c r="X197" s="12" t="str">
        <f t="shared" si="149"/>
        <v xml:space="preserve">Adutor </v>
      </c>
      <c r="Y197" s="11">
        <f t="shared" si="150"/>
        <v>0</v>
      </c>
      <c r="Z197" s="12" t="str">
        <f t="shared" si="151"/>
        <v>Coxa (Ant)</v>
      </c>
      <c r="AA197" s="11">
        <f t="shared" si="152"/>
        <v>0</v>
      </c>
      <c r="AB197" s="12" t="str">
        <f t="shared" si="153"/>
        <v>Coxa (Pos)</v>
      </c>
      <c r="AC197" s="11">
        <f t="shared" si="154"/>
        <v>0</v>
      </c>
      <c r="AD197" s="12" t="str">
        <f t="shared" si="155"/>
        <v>Perna</v>
      </c>
      <c r="AE197" s="11">
        <f t="shared" si="156"/>
        <v>0</v>
      </c>
      <c r="AF197" s="12" t="str">
        <f t="shared" si="157"/>
        <v>Abdominal</v>
      </c>
      <c r="AG197" s="11">
        <f t="shared" si="158"/>
        <v>0</v>
      </c>
    </row>
    <row r="198" spans="1:33" x14ac:dyDescent="0.25">
      <c r="A198" s="344"/>
      <c r="B198" s="11" t="str">
        <f t="shared" si="127"/>
        <v>Abdominal</v>
      </c>
      <c r="C198" s="11">
        <f t="shared" si="128"/>
        <v>0</v>
      </c>
      <c r="D198" s="11" t="str">
        <f t="shared" si="129"/>
        <v xml:space="preserve">Trapézio </v>
      </c>
      <c r="E198" s="11">
        <f t="shared" si="130"/>
        <v>0</v>
      </c>
      <c r="F198" s="11" t="str">
        <f t="shared" si="131"/>
        <v>Ombro (Cla/Acr)</v>
      </c>
      <c r="G198" s="11">
        <f t="shared" si="132"/>
        <v>0</v>
      </c>
      <c r="H198" s="12" t="str">
        <f t="shared" si="133"/>
        <v>Ombro (Esp)</v>
      </c>
      <c r="I198" s="11">
        <f t="shared" si="134"/>
        <v>0</v>
      </c>
      <c r="J198" s="12" t="str">
        <f t="shared" si="135"/>
        <v>Costa</v>
      </c>
      <c r="K198" s="11">
        <f t="shared" si="136"/>
        <v>0</v>
      </c>
      <c r="L198" s="12" t="str">
        <f t="shared" si="137"/>
        <v>Peito</v>
      </c>
      <c r="M198" s="11">
        <f t="shared" si="138"/>
        <v>0</v>
      </c>
      <c r="N198" s="12" t="str">
        <f t="shared" si="139"/>
        <v>Bíceps</v>
      </c>
      <c r="O198" s="11">
        <f t="shared" si="140"/>
        <v>0</v>
      </c>
      <c r="P198" s="12" t="str">
        <f t="shared" si="141"/>
        <v>Tríceps</v>
      </c>
      <c r="Q198" s="11">
        <f t="shared" si="142"/>
        <v>0</v>
      </c>
      <c r="R198" s="11" t="str">
        <f t="shared" si="143"/>
        <v>AnteBraço</v>
      </c>
      <c r="S198" s="11">
        <f t="shared" si="144"/>
        <v>0</v>
      </c>
      <c r="T198" s="11" t="str">
        <f t="shared" si="145"/>
        <v xml:space="preserve">Glúteo </v>
      </c>
      <c r="U198" s="11">
        <f t="shared" si="146"/>
        <v>0</v>
      </c>
      <c r="V198" s="12" t="str">
        <f t="shared" si="147"/>
        <v xml:space="preserve">Abdutor </v>
      </c>
      <c r="W198" s="11">
        <f t="shared" si="148"/>
        <v>0</v>
      </c>
      <c r="X198" s="12" t="str">
        <f t="shared" si="149"/>
        <v xml:space="preserve">Adutor </v>
      </c>
      <c r="Y198" s="11">
        <f t="shared" si="150"/>
        <v>0</v>
      </c>
      <c r="Z198" s="12" t="str">
        <f t="shared" si="151"/>
        <v>Coxa (Ant)</v>
      </c>
      <c r="AA198" s="11">
        <f t="shared" si="152"/>
        <v>0</v>
      </c>
      <c r="AB198" s="12" t="str">
        <f t="shared" si="153"/>
        <v>Coxa (Pos)</v>
      </c>
      <c r="AC198" s="11">
        <f t="shared" si="154"/>
        <v>0</v>
      </c>
      <c r="AD198" s="12" t="str">
        <f t="shared" si="155"/>
        <v>Perna</v>
      </c>
      <c r="AE198" s="11">
        <f t="shared" si="156"/>
        <v>0</v>
      </c>
      <c r="AF198" s="12" t="str">
        <f t="shared" si="157"/>
        <v>Abdominal</v>
      </c>
      <c r="AG198" s="11">
        <f t="shared" si="158"/>
        <v>0</v>
      </c>
    </row>
    <row r="199" spans="1:33" x14ac:dyDescent="0.25">
      <c r="A199" s="344"/>
      <c r="B199" s="11" t="str">
        <f t="shared" si="127"/>
        <v>Abdominal</v>
      </c>
      <c r="C199" s="11">
        <f t="shared" si="128"/>
        <v>0</v>
      </c>
      <c r="D199" s="11" t="str">
        <f t="shared" si="129"/>
        <v xml:space="preserve">Trapézio </v>
      </c>
      <c r="E199" s="11">
        <f t="shared" si="130"/>
        <v>0</v>
      </c>
      <c r="F199" s="11" t="str">
        <f t="shared" si="131"/>
        <v>Ombro (Cla/Acr)</v>
      </c>
      <c r="G199" s="11">
        <f t="shared" si="132"/>
        <v>0</v>
      </c>
      <c r="H199" s="12" t="str">
        <f t="shared" si="133"/>
        <v>Ombro (Esp)</v>
      </c>
      <c r="I199" s="11">
        <f t="shared" si="134"/>
        <v>0</v>
      </c>
      <c r="J199" s="12" t="str">
        <f t="shared" si="135"/>
        <v>Costa</v>
      </c>
      <c r="K199" s="11">
        <f t="shared" si="136"/>
        <v>0</v>
      </c>
      <c r="L199" s="12" t="str">
        <f t="shared" si="137"/>
        <v>Peito</v>
      </c>
      <c r="M199" s="11">
        <f t="shared" si="138"/>
        <v>0</v>
      </c>
      <c r="N199" s="12" t="str">
        <f t="shared" si="139"/>
        <v>Bíceps</v>
      </c>
      <c r="O199" s="11">
        <f t="shared" si="140"/>
        <v>0</v>
      </c>
      <c r="P199" s="12" t="str">
        <f t="shared" si="141"/>
        <v>Tríceps</v>
      </c>
      <c r="Q199" s="11">
        <f t="shared" si="142"/>
        <v>0</v>
      </c>
      <c r="R199" s="11" t="str">
        <f t="shared" si="143"/>
        <v>AnteBraço</v>
      </c>
      <c r="S199" s="11">
        <f t="shared" si="144"/>
        <v>0</v>
      </c>
      <c r="T199" s="11" t="str">
        <f t="shared" si="145"/>
        <v xml:space="preserve">Glúteo </v>
      </c>
      <c r="U199" s="11">
        <f t="shared" si="146"/>
        <v>0</v>
      </c>
      <c r="V199" s="12" t="str">
        <f t="shared" si="147"/>
        <v xml:space="preserve">Abdutor </v>
      </c>
      <c r="W199" s="11">
        <f t="shared" si="148"/>
        <v>0</v>
      </c>
      <c r="X199" s="12" t="str">
        <f t="shared" si="149"/>
        <v xml:space="preserve">Adutor </v>
      </c>
      <c r="Y199" s="11">
        <f t="shared" si="150"/>
        <v>0</v>
      </c>
      <c r="Z199" s="12" t="str">
        <f t="shared" si="151"/>
        <v>Coxa (Ant)</v>
      </c>
      <c r="AA199" s="11">
        <f t="shared" si="152"/>
        <v>0</v>
      </c>
      <c r="AB199" s="12" t="str">
        <f t="shared" si="153"/>
        <v>Coxa (Pos)</v>
      </c>
      <c r="AC199" s="11">
        <f t="shared" si="154"/>
        <v>0</v>
      </c>
      <c r="AD199" s="12" t="str">
        <f t="shared" si="155"/>
        <v>Perna</v>
      </c>
      <c r="AE199" s="11">
        <f t="shared" si="156"/>
        <v>0</v>
      </c>
      <c r="AF199" s="12" t="str">
        <f t="shared" si="157"/>
        <v>Abdominal</v>
      </c>
      <c r="AG199" s="11">
        <f t="shared" si="158"/>
        <v>0</v>
      </c>
    </row>
    <row r="200" spans="1:33" x14ac:dyDescent="0.25">
      <c r="A200" s="344"/>
      <c r="B200" s="11" t="str">
        <f t="shared" si="127"/>
        <v>Abdominal</v>
      </c>
      <c r="C200" s="11">
        <f t="shared" si="128"/>
        <v>0</v>
      </c>
      <c r="D200" s="11" t="str">
        <f t="shared" si="129"/>
        <v xml:space="preserve">Trapézio </v>
      </c>
      <c r="E200" s="11">
        <f t="shared" si="130"/>
        <v>0</v>
      </c>
      <c r="F200" s="11" t="str">
        <f t="shared" si="131"/>
        <v>Ombro (Cla/Acr)</v>
      </c>
      <c r="G200" s="11">
        <f t="shared" si="132"/>
        <v>0</v>
      </c>
      <c r="H200" s="12" t="str">
        <f t="shared" si="133"/>
        <v>Ombro (Esp)</v>
      </c>
      <c r="I200" s="11">
        <f t="shared" si="134"/>
        <v>0</v>
      </c>
      <c r="J200" s="12" t="str">
        <f t="shared" si="135"/>
        <v>Costa</v>
      </c>
      <c r="K200" s="11">
        <f t="shared" si="136"/>
        <v>0</v>
      </c>
      <c r="L200" s="12" t="str">
        <f t="shared" si="137"/>
        <v>Peito</v>
      </c>
      <c r="M200" s="11">
        <f t="shared" si="138"/>
        <v>0</v>
      </c>
      <c r="N200" s="12" t="str">
        <f t="shared" si="139"/>
        <v>Bíceps</v>
      </c>
      <c r="O200" s="11">
        <f t="shared" si="140"/>
        <v>0</v>
      </c>
      <c r="P200" s="12" t="str">
        <f t="shared" si="141"/>
        <v>Tríceps</v>
      </c>
      <c r="Q200" s="11">
        <f t="shared" si="142"/>
        <v>0</v>
      </c>
      <c r="R200" s="11" t="str">
        <f t="shared" si="143"/>
        <v>AnteBraço</v>
      </c>
      <c r="S200" s="11">
        <f t="shared" si="144"/>
        <v>0</v>
      </c>
      <c r="T200" s="11" t="str">
        <f t="shared" si="145"/>
        <v xml:space="preserve">Glúteo </v>
      </c>
      <c r="U200" s="11">
        <f t="shared" si="146"/>
        <v>0</v>
      </c>
      <c r="V200" s="12" t="str">
        <f t="shared" si="147"/>
        <v xml:space="preserve">Abdutor </v>
      </c>
      <c r="W200" s="11">
        <f t="shared" si="148"/>
        <v>0</v>
      </c>
      <c r="X200" s="12" t="str">
        <f t="shared" si="149"/>
        <v xml:space="preserve">Adutor </v>
      </c>
      <c r="Y200" s="11">
        <f t="shared" si="150"/>
        <v>0</v>
      </c>
      <c r="Z200" s="12" t="str">
        <f t="shared" si="151"/>
        <v>Coxa (Ant)</v>
      </c>
      <c r="AA200" s="11">
        <f t="shared" si="152"/>
        <v>0</v>
      </c>
      <c r="AB200" s="12" t="str">
        <f t="shared" si="153"/>
        <v>Coxa (Pos)</v>
      </c>
      <c r="AC200" s="11">
        <f t="shared" si="154"/>
        <v>0</v>
      </c>
      <c r="AD200" s="12" t="str">
        <f t="shared" si="155"/>
        <v>Perna</v>
      </c>
      <c r="AE200" s="11">
        <f t="shared" si="156"/>
        <v>0</v>
      </c>
      <c r="AF200" s="12" t="str">
        <f t="shared" si="157"/>
        <v>Abdominal</v>
      </c>
      <c r="AG200" s="11">
        <f t="shared" si="158"/>
        <v>0</v>
      </c>
    </row>
    <row r="201" spans="1:3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  <row r="202" spans="1:33" x14ac:dyDescent="0.25">
      <c r="A202" s="11" t="s">
        <v>40</v>
      </c>
      <c r="B202" s="11" t="s">
        <v>41</v>
      </c>
      <c r="C202" s="11"/>
      <c r="D202" s="341" t="str">
        <f>D182</f>
        <v xml:space="preserve">Trapézio </v>
      </c>
      <c r="E202" s="341"/>
      <c r="F202" s="341" t="str">
        <f>F182</f>
        <v>Ombro (Cla/Acr)</v>
      </c>
      <c r="G202" s="341"/>
      <c r="H202" s="341" t="str">
        <f>H182</f>
        <v>Ombro (Esp)</v>
      </c>
      <c r="I202" s="341"/>
      <c r="J202" s="341" t="str">
        <f>J182</f>
        <v>Costa</v>
      </c>
      <c r="K202" s="341"/>
      <c r="L202" s="341" t="str">
        <f>L182</f>
        <v>Peito</v>
      </c>
      <c r="M202" s="341"/>
      <c r="N202" s="341" t="str">
        <f>N182</f>
        <v>Bíceps</v>
      </c>
      <c r="O202" s="341"/>
      <c r="P202" s="341" t="str">
        <f>P182</f>
        <v>Tríceps</v>
      </c>
      <c r="Q202" s="341"/>
      <c r="R202" s="341" t="str">
        <f>R182</f>
        <v>AnteBraço</v>
      </c>
      <c r="S202" s="341"/>
      <c r="T202" s="341" t="str">
        <f>T182</f>
        <v xml:space="preserve">Glúteo </v>
      </c>
      <c r="U202" s="341"/>
      <c r="V202" s="341" t="str">
        <f>V182</f>
        <v xml:space="preserve">Abdutor </v>
      </c>
      <c r="W202" s="341"/>
      <c r="X202" s="341" t="str">
        <f>X182</f>
        <v xml:space="preserve">Adutor </v>
      </c>
      <c r="Y202" s="341"/>
      <c r="Z202" s="341" t="str">
        <f>Z182</f>
        <v>Coxa (Ant)</v>
      </c>
      <c r="AA202" s="341"/>
      <c r="AB202" s="341" t="str">
        <f>AB182</f>
        <v>Coxa (Pos)</v>
      </c>
      <c r="AC202" s="341"/>
      <c r="AD202" s="341" t="str">
        <f>AD182</f>
        <v>Perna</v>
      </c>
      <c r="AE202" s="341"/>
      <c r="AF202" s="341" t="str">
        <f>AF182</f>
        <v>Abdominal</v>
      </c>
      <c r="AG202" s="341"/>
    </row>
    <row r="203" spans="1:33" x14ac:dyDescent="0.25">
      <c r="A203" s="11"/>
      <c r="B203" s="343">
        <f>Planilha!D25</f>
        <v>0</v>
      </c>
      <c r="C203" s="34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</row>
    <row r="204" spans="1:33" x14ac:dyDescent="0.25">
      <c r="A204" s="344">
        <v>11</v>
      </c>
      <c r="B204" s="11">
        <f>B203</f>
        <v>0</v>
      </c>
      <c r="C204" s="11" t="str">
        <f>IF(AND(B204=D204),E204,IF(AND(B204=F204),G204,IF(AND(B204=H204),I204,IF(AND(B204=J204),K204,IF(AND(B204=L204),M204,IF(AND(B204=N204),O204,IF(AND(B204=P204),Q204,IF(AND(B204=R204),S204,IF(AND(B204=T204),U204,IF(AND(B204=V204),W204,IF(AND(B204=X204),Y204,IF(AND(B204=Z204),AA204,IF(AND(B204=AB204),AC204,IF(AND(B204=AD204),AE204,IF(AND(B204=AF204),AG204," ")))))))))))))))</f>
        <v xml:space="preserve"> </v>
      </c>
      <c r="D204" s="11" t="str">
        <f t="shared" ref="D204:AG204" si="159">D184</f>
        <v xml:space="preserve">Trapézio </v>
      </c>
      <c r="E204" s="11" t="str">
        <f t="shared" si="159"/>
        <v>Elevação de ombros</v>
      </c>
      <c r="F204" s="11" t="str">
        <f t="shared" si="159"/>
        <v>Ombro (Cla/Acr)</v>
      </c>
      <c r="G204" s="11" t="str">
        <f t="shared" si="159"/>
        <v>Desenvolvimento</v>
      </c>
      <c r="H204" s="12" t="str">
        <f t="shared" si="159"/>
        <v>Ombro (Esp)</v>
      </c>
      <c r="I204" s="11" t="str">
        <f t="shared" si="159"/>
        <v>Voador inv.</v>
      </c>
      <c r="J204" s="12" t="str">
        <f t="shared" si="159"/>
        <v>Costa</v>
      </c>
      <c r="K204" s="11" t="str">
        <f t="shared" si="159"/>
        <v>Puxada à frente</v>
      </c>
      <c r="L204" s="12" t="str">
        <f t="shared" si="159"/>
        <v>Peito</v>
      </c>
      <c r="M204" s="11" t="str">
        <f t="shared" si="159"/>
        <v>Supino</v>
      </c>
      <c r="N204" s="12" t="str">
        <f t="shared" si="159"/>
        <v>Bíceps</v>
      </c>
      <c r="O204" s="11" t="str">
        <f t="shared" si="159"/>
        <v>Rosca direta</v>
      </c>
      <c r="P204" s="12" t="str">
        <f t="shared" si="159"/>
        <v>Tríceps</v>
      </c>
      <c r="Q204" s="11" t="str">
        <f t="shared" si="159"/>
        <v>Rosca testa</v>
      </c>
      <c r="R204" s="11" t="str">
        <f t="shared" si="159"/>
        <v>AnteBraço</v>
      </c>
      <c r="S204" s="11" t="str">
        <f t="shared" si="159"/>
        <v>Rosca punho</v>
      </c>
      <c r="T204" s="11" t="str">
        <f t="shared" si="159"/>
        <v xml:space="preserve">Glúteo </v>
      </c>
      <c r="U204" s="11" t="str">
        <f t="shared" si="159"/>
        <v>Glúteo em pé</v>
      </c>
      <c r="V204" s="12" t="str">
        <f t="shared" si="159"/>
        <v xml:space="preserve">Abdutor </v>
      </c>
      <c r="W204" s="11" t="str">
        <f t="shared" si="159"/>
        <v>Abdutor maq.</v>
      </c>
      <c r="X204" s="12" t="str">
        <f t="shared" si="159"/>
        <v xml:space="preserve">Adutor </v>
      </c>
      <c r="Y204" s="11" t="str">
        <f t="shared" si="159"/>
        <v>Adutor maq</v>
      </c>
      <c r="Z204" s="12" t="str">
        <f t="shared" si="159"/>
        <v>Coxa (Ant)</v>
      </c>
      <c r="AA204" s="11" t="str">
        <f t="shared" si="159"/>
        <v>Agachamento</v>
      </c>
      <c r="AB204" s="12" t="str">
        <f t="shared" si="159"/>
        <v>Coxa (Pos)</v>
      </c>
      <c r="AC204" s="11" t="str">
        <f t="shared" si="159"/>
        <v>Stiff</v>
      </c>
      <c r="AD204" s="12" t="str">
        <f t="shared" si="159"/>
        <v>Perna</v>
      </c>
      <c r="AE204" s="11" t="str">
        <f t="shared" si="159"/>
        <v>Gêmeos em pé</v>
      </c>
      <c r="AF204" s="12" t="str">
        <f t="shared" si="159"/>
        <v>Abdominal</v>
      </c>
      <c r="AG204" s="11" t="str">
        <f t="shared" si="159"/>
        <v>Elevação de pernas</v>
      </c>
    </row>
    <row r="205" spans="1:33" x14ac:dyDescent="0.25">
      <c r="A205" s="344"/>
      <c r="B205" s="11">
        <f t="shared" ref="B205:B220" si="160">B204</f>
        <v>0</v>
      </c>
      <c r="C205" s="11" t="str">
        <f t="shared" ref="C205:C220" si="161">IF(AND(B205=D205),E205,IF(AND(B205=F205),G205,IF(AND(B205=H205),I205,IF(AND(B205=J205),K205,IF(AND(B205=L205),M205,IF(AND(B205=N205),O205,IF(AND(B205=P205),Q205,IF(AND(B205=R205),S205,IF(AND(B205=T205),U205,IF(AND(B205=V205),W205,IF(AND(B205=X205),Y205,IF(AND(B205=Z205),AA205,IF(AND(B205=AB205),AC205,IF(AND(B205=AD205),AE205,IF(AND(B205=AF205),AG205," ")))))))))))))))</f>
        <v xml:space="preserve"> </v>
      </c>
      <c r="D205" s="11" t="str">
        <f t="shared" ref="D205:S220" si="162">D185</f>
        <v xml:space="preserve">Trapézio </v>
      </c>
      <c r="E205" s="11" t="str">
        <f t="shared" si="162"/>
        <v>Remada alta</v>
      </c>
      <c r="F205" s="11" t="str">
        <f t="shared" si="162"/>
        <v>Ombro (Cla/Acr)</v>
      </c>
      <c r="G205" s="11" t="str">
        <f t="shared" si="162"/>
        <v>Levantamento lateral</v>
      </c>
      <c r="H205" s="12" t="str">
        <f t="shared" si="162"/>
        <v>Ombro (Esp)</v>
      </c>
      <c r="I205" s="11" t="str">
        <f t="shared" si="162"/>
        <v>Crucifixo inv.</v>
      </c>
      <c r="J205" s="12" t="str">
        <f t="shared" si="162"/>
        <v>Costa</v>
      </c>
      <c r="K205" s="11" t="str">
        <f t="shared" si="162"/>
        <v>Remada sentada</v>
      </c>
      <c r="L205" s="12" t="str">
        <f t="shared" si="162"/>
        <v>Peito</v>
      </c>
      <c r="M205" s="11" t="str">
        <f t="shared" si="162"/>
        <v>Supino inclinado</v>
      </c>
      <c r="N205" s="12" t="str">
        <f t="shared" si="162"/>
        <v>Bíceps</v>
      </c>
      <c r="O205" s="11" t="str">
        <f t="shared" si="162"/>
        <v>Rosca alternada</v>
      </c>
      <c r="P205" s="12" t="str">
        <f t="shared" si="162"/>
        <v>Tríceps</v>
      </c>
      <c r="Q205" s="11" t="str">
        <f t="shared" si="162"/>
        <v>Rosca francesa</v>
      </c>
      <c r="R205" s="11" t="str">
        <f t="shared" si="162"/>
        <v>AnteBraço</v>
      </c>
      <c r="S205" s="11" t="str">
        <f t="shared" si="162"/>
        <v>Rosca punho inv.</v>
      </c>
      <c r="T205" s="11" t="str">
        <f t="shared" ref="T205:AG220" si="163">T185</f>
        <v xml:space="preserve">Glúteo </v>
      </c>
      <c r="U205" s="11" t="str">
        <f t="shared" si="163"/>
        <v>Glúteo 4 apoios</v>
      </c>
      <c r="V205" s="12" t="str">
        <f t="shared" si="163"/>
        <v xml:space="preserve">Abdutor </v>
      </c>
      <c r="W205" s="11" t="str">
        <f t="shared" si="163"/>
        <v>Abdutor apo.</v>
      </c>
      <c r="X205" s="12" t="str">
        <f t="shared" si="163"/>
        <v xml:space="preserve">Adutor </v>
      </c>
      <c r="Y205" s="11" t="str">
        <f t="shared" si="163"/>
        <v>Adutor apo.</v>
      </c>
      <c r="Z205" s="12" t="str">
        <f t="shared" si="163"/>
        <v>Coxa (Ant)</v>
      </c>
      <c r="AA205" s="11" t="str">
        <f t="shared" si="163"/>
        <v>Agachamento hack</v>
      </c>
      <c r="AB205" s="12" t="str">
        <f t="shared" si="163"/>
        <v>Coxa (Pos)</v>
      </c>
      <c r="AC205" s="11" t="str">
        <f t="shared" si="163"/>
        <v>Flexão de perna</v>
      </c>
      <c r="AD205" s="12" t="str">
        <f t="shared" si="163"/>
        <v>Perna</v>
      </c>
      <c r="AE205" s="11" t="str">
        <f t="shared" si="163"/>
        <v>Gêmeos sentado</v>
      </c>
      <c r="AF205" s="12" t="str">
        <f t="shared" si="163"/>
        <v>Abdominal</v>
      </c>
      <c r="AG205" s="11" t="str">
        <f t="shared" si="163"/>
        <v>Supra-abdominal</v>
      </c>
    </row>
    <row r="206" spans="1:33" x14ac:dyDescent="0.25">
      <c r="A206" s="344"/>
      <c r="B206" s="11">
        <f t="shared" si="160"/>
        <v>0</v>
      </c>
      <c r="C206" s="11" t="str">
        <f t="shared" si="161"/>
        <v xml:space="preserve"> </v>
      </c>
      <c r="D206" s="11" t="str">
        <f t="shared" si="162"/>
        <v xml:space="preserve">Trapézio </v>
      </c>
      <c r="E206" s="11">
        <f t="shared" si="162"/>
        <v>0</v>
      </c>
      <c r="F206" s="11" t="str">
        <f t="shared" si="162"/>
        <v>Ombro (Cla/Acr)</v>
      </c>
      <c r="G206" s="11" t="str">
        <f t="shared" si="162"/>
        <v>Elevação frontal</v>
      </c>
      <c r="H206" s="12" t="str">
        <f t="shared" si="162"/>
        <v>Ombro (Esp)</v>
      </c>
      <c r="I206" s="11">
        <f t="shared" si="162"/>
        <v>0</v>
      </c>
      <c r="J206" s="12" t="str">
        <f t="shared" si="162"/>
        <v>Costa</v>
      </c>
      <c r="K206" s="11" t="str">
        <f t="shared" si="162"/>
        <v>Remada unilteral</v>
      </c>
      <c r="L206" s="12" t="str">
        <f t="shared" si="162"/>
        <v>Peito</v>
      </c>
      <c r="M206" s="11" t="str">
        <f t="shared" si="162"/>
        <v>Supino declinado</v>
      </c>
      <c r="N206" s="12" t="str">
        <f t="shared" si="162"/>
        <v>Bíceps</v>
      </c>
      <c r="O206" s="11" t="str">
        <f t="shared" si="162"/>
        <v>Rosca concentrada</v>
      </c>
      <c r="P206" s="12" t="str">
        <f t="shared" si="162"/>
        <v>Tríceps</v>
      </c>
      <c r="Q206" s="11" t="str">
        <f t="shared" si="162"/>
        <v>Extensão de cotovelo (cabo)</v>
      </c>
      <c r="R206" s="11" t="str">
        <f t="shared" si="162"/>
        <v>AnteBraço</v>
      </c>
      <c r="S206" s="11" t="str">
        <f t="shared" si="162"/>
        <v>Rosca direta peg. pro.</v>
      </c>
      <c r="T206" s="11" t="str">
        <f t="shared" si="163"/>
        <v xml:space="preserve">Glúteo </v>
      </c>
      <c r="U206" s="11">
        <f t="shared" si="163"/>
        <v>0</v>
      </c>
      <c r="V206" s="12" t="str">
        <f t="shared" si="163"/>
        <v xml:space="preserve">Abdutor </v>
      </c>
      <c r="W206" s="11" t="str">
        <f t="shared" si="163"/>
        <v>Abdutor cabo</v>
      </c>
      <c r="X206" s="12" t="str">
        <f t="shared" si="163"/>
        <v xml:space="preserve">Adutor </v>
      </c>
      <c r="Y206" s="11" t="str">
        <f t="shared" si="163"/>
        <v>Adutor cabo</v>
      </c>
      <c r="Z206" s="12" t="str">
        <f t="shared" si="163"/>
        <v>Coxa (Ant)</v>
      </c>
      <c r="AA206" s="11" t="str">
        <f t="shared" si="163"/>
        <v>Extensão de perna</v>
      </c>
      <c r="AB206" s="12" t="str">
        <f t="shared" si="163"/>
        <v>Coxa (Pos)</v>
      </c>
      <c r="AC206" s="11" t="str">
        <f t="shared" si="163"/>
        <v>Flexora em pé</v>
      </c>
      <c r="AD206" s="12" t="str">
        <f t="shared" si="163"/>
        <v>Perna</v>
      </c>
      <c r="AE206" s="11" t="str">
        <f t="shared" si="163"/>
        <v>Burrinho maq.</v>
      </c>
      <c r="AF206" s="12" t="str">
        <f t="shared" si="163"/>
        <v>Abdominal</v>
      </c>
      <c r="AG206" s="11" t="str">
        <f t="shared" si="163"/>
        <v>Flexão lateral</v>
      </c>
    </row>
    <row r="207" spans="1:33" x14ac:dyDescent="0.25">
      <c r="A207" s="344"/>
      <c r="B207" s="11">
        <f t="shared" si="160"/>
        <v>0</v>
      </c>
      <c r="C207" s="11" t="str">
        <f t="shared" si="161"/>
        <v xml:space="preserve"> </v>
      </c>
      <c r="D207" s="11" t="str">
        <f t="shared" si="162"/>
        <v xml:space="preserve">Trapézio </v>
      </c>
      <c r="E207" s="11">
        <f t="shared" si="162"/>
        <v>0</v>
      </c>
      <c r="F207" s="11" t="str">
        <f t="shared" si="162"/>
        <v>Ombro (Cla/Acr)</v>
      </c>
      <c r="G207" s="11">
        <f t="shared" si="162"/>
        <v>0</v>
      </c>
      <c r="H207" s="12" t="str">
        <f t="shared" si="162"/>
        <v>Ombro (Esp)</v>
      </c>
      <c r="I207" s="11">
        <f t="shared" si="162"/>
        <v>0</v>
      </c>
      <c r="J207" s="12" t="str">
        <f t="shared" si="162"/>
        <v>Costa</v>
      </c>
      <c r="K207" s="11" t="str">
        <f t="shared" si="162"/>
        <v>Remada curvada</v>
      </c>
      <c r="L207" s="12" t="str">
        <f t="shared" si="162"/>
        <v>Peito</v>
      </c>
      <c r="M207" s="11" t="str">
        <f t="shared" si="162"/>
        <v>Crucifixo</v>
      </c>
      <c r="N207" s="12" t="str">
        <f t="shared" si="162"/>
        <v>Bíceps</v>
      </c>
      <c r="O207" s="11" t="str">
        <f t="shared" si="162"/>
        <v>Rosca scott</v>
      </c>
      <c r="P207" s="12" t="str">
        <f t="shared" si="162"/>
        <v>Tríceps</v>
      </c>
      <c r="Q207" s="11">
        <f t="shared" si="162"/>
        <v>0</v>
      </c>
      <c r="R207" s="11" t="str">
        <f t="shared" si="162"/>
        <v>AnteBraço</v>
      </c>
      <c r="S207" s="11" t="str">
        <f t="shared" si="162"/>
        <v>Extensão de cotovelo</v>
      </c>
      <c r="T207" s="11" t="str">
        <f t="shared" si="163"/>
        <v xml:space="preserve">Glúteo </v>
      </c>
      <c r="U207" s="11">
        <f t="shared" si="163"/>
        <v>0</v>
      </c>
      <c r="V207" s="12" t="str">
        <f t="shared" si="163"/>
        <v xml:space="preserve">Abdutor </v>
      </c>
      <c r="W207" s="11">
        <f t="shared" si="163"/>
        <v>0</v>
      </c>
      <c r="X207" s="12" t="str">
        <f t="shared" si="163"/>
        <v xml:space="preserve">Adutor </v>
      </c>
      <c r="Y207" s="11">
        <f t="shared" si="163"/>
        <v>0</v>
      </c>
      <c r="Z207" s="12" t="str">
        <f t="shared" si="163"/>
        <v>Coxa (Ant)</v>
      </c>
      <c r="AA207" s="11" t="str">
        <f t="shared" si="163"/>
        <v>Leg press</v>
      </c>
      <c r="AB207" s="12" t="str">
        <f t="shared" si="163"/>
        <v>Coxa (Pos)</v>
      </c>
      <c r="AC207" s="11" t="str">
        <f t="shared" si="163"/>
        <v>Flexora sentado</v>
      </c>
      <c r="AD207" s="12" t="str">
        <f t="shared" si="163"/>
        <v>Perna</v>
      </c>
      <c r="AE207" s="11" t="str">
        <f t="shared" si="163"/>
        <v>Tibial</v>
      </c>
      <c r="AF207" s="12" t="str">
        <f t="shared" si="163"/>
        <v>Abdominal</v>
      </c>
      <c r="AG207" s="11">
        <f t="shared" si="163"/>
        <v>0</v>
      </c>
    </row>
    <row r="208" spans="1:33" x14ac:dyDescent="0.25">
      <c r="A208" s="344"/>
      <c r="B208" s="11">
        <f t="shared" si="160"/>
        <v>0</v>
      </c>
      <c r="C208" s="11" t="str">
        <f t="shared" si="161"/>
        <v xml:space="preserve"> </v>
      </c>
      <c r="D208" s="11" t="str">
        <f t="shared" si="162"/>
        <v xml:space="preserve">Trapézio </v>
      </c>
      <c r="E208" s="11">
        <f t="shared" si="162"/>
        <v>0</v>
      </c>
      <c r="F208" s="11" t="str">
        <f t="shared" si="162"/>
        <v>Ombro (Cla/Acr)</v>
      </c>
      <c r="G208" s="11">
        <f t="shared" si="162"/>
        <v>0</v>
      </c>
      <c r="H208" s="12" t="str">
        <f t="shared" si="162"/>
        <v>Ombro (Esp)</v>
      </c>
      <c r="I208" s="11">
        <f t="shared" si="162"/>
        <v>0</v>
      </c>
      <c r="J208" s="12" t="str">
        <f t="shared" si="162"/>
        <v>Costa</v>
      </c>
      <c r="K208" s="11" t="str">
        <f t="shared" si="162"/>
        <v>Levantamento terra</v>
      </c>
      <c r="L208" s="12" t="str">
        <f t="shared" si="162"/>
        <v>Peito</v>
      </c>
      <c r="M208" s="11" t="str">
        <f t="shared" si="162"/>
        <v>Cross over</v>
      </c>
      <c r="N208" s="12" t="str">
        <f t="shared" si="162"/>
        <v>Bíceps</v>
      </c>
      <c r="O208" s="11">
        <f t="shared" si="162"/>
        <v>0</v>
      </c>
      <c r="P208" s="12" t="str">
        <f t="shared" si="162"/>
        <v>Tríceps</v>
      </c>
      <c r="Q208" s="11">
        <f t="shared" si="162"/>
        <v>0</v>
      </c>
      <c r="R208" s="11" t="str">
        <f t="shared" si="162"/>
        <v>AnteBraço</v>
      </c>
      <c r="S208" s="11" t="str">
        <f t="shared" si="162"/>
        <v>Extensão cot. uni.</v>
      </c>
      <c r="T208" s="11" t="str">
        <f t="shared" si="163"/>
        <v xml:space="preserve">Glúteo </v>
      </c>
      <c r="U208" s="11">
        <f t="shared" si="163"/>
        <v>0</v>
      </c>
      <c r="V208" s="12" t="str">
        <f t="shared" si="163"/>
        <v xml:space="preserve">Abdutor </v>
      </c>
      <c r="W208" s="11">
        <f t="shared" si="163"/>
        <v>0</v>
      </c>
      <c r="X208" s="12" t="str">
        <f t="shared" si="163"/>
        <v xml:space="preserve">Adutor </v>
      </c>
      <c r="Y208" s="11">
        <f t="shared" si="163"/>
        <v>0</v>
      </c>
      <c r="Z208" s="12" t="str">
        <f t="shared" si="163"/>
        <v>Coxa (Ant)</v>
      </c>
      <c r="AA208" s="11" t="str">
        <f t="shared" si="163"/>
        <v>Avanço</v>
      </c>
      <c r="AB208" s="12" t="str">
        <f t="shared" si="163"/>
        <v>Coxa (Pos)</v>
      </c>
      <c r="AC208" s="11">
        <f t="shared" si="163"/>
        <v>0</v>
      </c>
      <c r="AD208" s="12" t="str">
        <f t="shared" si="163"/>
        <v>Perna</v>
      </c>
      <c r="AE208" s="11">
        <f t="shared" si="163"/>
        <v>0</v>
      </c>
      <c r="AF208" s="12" t="str">
        <f t="shared" si="163"/>
        <v>Abdominal</v>
      </c>
      <c r="AG208" s="11">
        <f t="shared" si="163"/>
        <v>0</v>
      </c>
    </row>
    <row r="209" spans="1:33" x14ac:dyDescent="0.25">
      <c r="A209" s="344"/>
      <c r="B209" s="11">
        <f t="shared" si="160"/>
        <v>0</v>
      </c>
      <c r="C209" s="11" t="str">
        <f t="shared" si="161"/>
        <v xml:space="preserve"> </v>
      </c>
      <c r="D209" s="11" t="str">
        <f t="shared" si="162"/>
        <v xml:space="preserve">Trapézio </v>
      </c>
      <c r="E209" s="11">
        <f t="shared" si="162"/>
        <v>0</v>
      </c>
      <c r="F209" s="11" t="str">
        <f t="shared" si="162"/>
        <v>Ombro (Cla/Acr)</v>
      </c>
      <c r="G209" s="11">
        <f t="shared" si="162"/>
        <v>0</v>
      </c>
      <c r="H209" s="12" t="str">
        <f t="shared" si="162"/>
        <v>Ombro (Esp)</v>
      </c>
      <c r="I209" s="11">
        <f t="shared" si="162"/>
        <v>0</v>
      </c>
      <c r="J209" s="12" t="str">
        <f t="shared" si="162"/>
        <v>Costa</v>
      </c>
      <c r="K209" s="11" t="str">
        <f t="shared" si="162"/>
        <v>Hiperextensão</v>
      </c>
      <c r="L209" s="12" t="str">
        <f t="shared" si="162"/>
        <v>Peito</v>
      </c>
      <c r="M209" s="11" t="str">
        <f t="shared" si="162"/>
        <v>Voador</v>
      </c>
      <c r="N209" s="12" t="str">
        <f t="shared" si="162"/>
        <v>Bíceps</v>
      </c>
      <c r="O209" s="11">
        <f t="shared" si="162"/>
        <v>0</v>
      </c>
      <c r="P209" s="12" t="str">
        <f t="shared" si="162"/>
        <v>Tríceps</v>
      </c>
      <c r="Q209" s="11">
        <f t="shared" si="162"/>
        <v>0</v>
      </c>
      <c r="R209" s="11" t="str">
        <f t="shared" si="162"/>
        <v>AnteBraço</v>
      </c>
      <c r="S209" s="11" t="str">
        <f t="shared" si="162"/>
        <v>Tríceps uni. Curvado</v>
      </c>
      <c r="T209" s="11" t="str">
        <f t="shared" si="163"/>
        <v xml:space="preserve">Glúteo </v>
      </c>
      <c r="U209" s="11">
        <f t="shared" si="163"/>
        <v>0</v>
      </c>
      <c r="V209" s="12" t="str">
        <f t="shared" si="163"/>
        <v xml:space="preserve">Abdutor </v>
      </c>
      <c r="W209" s="11">
        <f t="shared" si="163"/>
        <v>0</v>
      </c>
      <c r="X209" s="12" t="str">
        <f t="shared" si="163"/>
        <v xml:space="preserve">Adutor </v>
      </c>
      <c r="Y209" s="11">
        <f t="shared" si="163"/>
        <v>0</v>
      </c>
      <c r="Z209" s="12" t="str">
        <f t="shared" si="163"/>
        <v>Coxa (Ant)</v>
      </c>
      <c r="AA209" s="11">
        <f t="shared" si="163"/>
        <v>0</v>
      </c>
      <c r="AB209" s="12" t="str">
        <f t="shared" si="163"/>
        <v>Coxa (Pos)</v>
      </c>
      <c r="AC209" s="11">
        <f t="shared" si="163"/>
        <v>0</v>
      </c>
      <c r="AD209" s="12" t="str">
        <f t="shared" si="163"/>
        <v>Perna</v>
      </c>
      <c r="AE209" s="11">
        <f t="shared" si="163"/>
        <v>0</v>
      </c>
      <c r="AF209" s="12" t="str">
        <f t="shared" si="163"/>
        <v>Abdominal</v>
      </c>
      <c r="AG209" s="11">
        <f t="shared" si="163"/>
        <v>0</v>
      </c>
    </row>
    <row r="210" spans="1:33" x14ac:dyDescent="0.25">
      <c r="A210" s="344"/>
      <c r="B210" s="11">
        <f t="shared" si="160"/>
        <v>0</v>
      </c>
      <c r="C210" s="11" t="str">
        <f t="shared" si="161"/>
        <v xml:space="preserve"> </v>
      </c>
      <c r="D210" s="11" t="str">
        <f t="shared" si="162"/>
        <v xml:space="preserve">Trapézio </v>
      </c>
      <c r="E210" s="11">
        <f t="shared" si="162"/>
        <v>0</v>
      </c>
      <c r="F210" s="11" t="str">
        <f t="shared" si="162"/>
        <v>Ombro (Cla/Acr)</v>
      </c>
      <c r="G210" s="11">
        <f t="shared" si="162"/>
        <v>0</v>
      </c>
      <c r="H210" s="12" t="str">
        <f t="shared" si="162"/>
        <v>Ombro (Esp)</v>
      </c>
      <c r="I210" s="11">
        <f t="shared" si="162"/>
        <v>0</v>
      </c>
      <c r="J210" s="12" t="str">
        <f t="shared" si="162"/>
        <v>Costa</v>
      </c>
      <c r="K210" s="11">
        <f t="shared" si="162"/>
        <v>0</v>
      </c>
      <c r="L210" s="12" t="str">
        <f t="shared" si="162"/>
        <v>Peito</v>
      </c>
      <c r="M210" s="11" t="str">
        <f t="shared" si="162"/>
        <v>Paralelas</v>
      </c>
      <c r="N210" s="12" t="str">
        <f t="shared" si="162"/>
        <v>Bíceps</v>
      </c>
      <c r="O210" s="11">
        <f t="shared" si="162"/>
        <v>0</v>
      </c>
      <c r="P210" s="12" t="str">
        <f t="shared" si="162"/>
        <v>Tríceps</v>
      </c>
      <c r="Q210" s="11">
        <f t="shared" si="162"/>
        <v>0</v>
      </c>
      <c r="R210" s="11" t="str">
        <f t="shared" si="162"/>
        <v>AnteBraço</v>
      </c>
      <c r="S210" s="11">
        <f t="shared" si="162"/>
        <v>0</v>
      </c>
      <c r="T210" s="11" t="str">
        <f t="shared" si="163"/>
        <v xml:space="preserve">Glúteo </v>
      </c>
      <c r="U210" s="11">
        <f t="shared" si="163"/>
        <v>0</v>
      </c>
      <c r="V210" s="12" t="str">
        <f t="shared" si="163"/>
        <v xml:space="preserve">Abdutor </v>
      </c>
      <c r="W210" s="11">
        <f t="shared" si="163"/>
        <v>0</v>
      </c>
      <c r="X210" s="12" t="str">
        <f t="shared" si="163"/>
        <v xml:space="preserve">Adutor </v>
      </c>
      <c r="Y210" s="11">
        <f t="shared" si="163"/>
        <v>0</v>
      </c>
      <c r="Z210" s="12" t="str">
        <f t="shared" si="163"/>
        <v>Coxa (Ant)</v>
      </c>
      <c r="AA210" s="11">
        <f t="shared" si="163"/>
        <v>0</v>
      </c>
      <c r="AB210" s="12" t="str">
        <f t="shared" si="163"/>
        <v>Coxa (Pos)</v>
      </c>
      <c r="AC210" s="11">
        <f t="shared" si="163"/>
        <v>0</v>
      </c>
      <c r="AD210" s="12" t="str">
        <f t="shared" si="163"/>
        <v>Perna</v>
      </c>
      <c r="AE210" s="11">
        <f t="shared" si="163"/>
        <v>0</v>
      </c>
      <c r="AF210" s="12" t="str">
        <f t="shared" si="163"/>
        <v>Abdominal</v>
      </c>
      <c r="AG210" s="11">
        <f t="shared" si="163"/>
        <v>0</v>
      </c>
    </row>
    <row r="211" spans="1:33" x14ac:dyDescent="0.25">
      <c r="A211" s="344"/>
      <c r="B211" s="11">
        <f t="shared" si="160"/>
        <v>0</v>
      </c>
      <c r="C211" s="11" t="str">
        <f t="shared" si="161"/>
        <v xml:space="preserve"> </v>
      </c>
      <c r="D211" s="11" t="str">
        <f t="shared" si="162"/>
        <v xml:space="preserve">Trapézio </v>
      </c>
      <c r="E211" s="11">
        <f t="shared" si="162"/>
        <v>0</v>
      </c>
      <c r="F211" s="11" t="str">
        <f t="shared" si="162"/>
        <v>Ombro (Cla/Acr)</v>
      </c>
      <c r="G211" s="11">
        <f t="shared" si="162"/>
        <v>0</v>
      </c>
      <c r="H211" s="12" t="str">
        <f t="shared" si="162"/>
        <v>Ombro (Esp)</v>
      </c>
      <c r="I211" s="11">
        <f t="shared" si="162"/>
        <v>0</v>
      </c>
      <c r="J211" s="12" t="str">
        <f t="shared" si="162"/>
        <v>Costa</v>
      </c>
      <c r="K211" s="11">
        <f t="shared" si="162"/>
        <v>0</v>
      </c>
      <c r="L211" s="12" t="str">
        <f t="shared" si="162"/>
        <v>Peito</v>
      </c>
      <c r="M211" s="11">
        <f t="shared" si="162"/>
        <v>0</v>
      </c>
      <c r="N211" s="12" t="str">
        <f t="shared" si="162"/>
        <v>Bíceps</v>
      </c>
      <c r="O211" s="11">
        <f t="shared" si="162"/>
        <v>0</v>
      </c>
      <c r="P211" s="12" t="str">
        <f t="shared" si="162"/>
        <v>Tríceps</v>
      </c>
      <c r="Q211" s="11">
        <f t="shared" si="162"/>
        <v>0</v>
      </c>
      <c r="R211" s="11" t="str">
        <f t="shared" si="162"/>
        <v>AnteBraço</v>
      </c>
      <c r="S211" s="11">
        <f t="shared" si="162"/>
        <v>0</v>
      </c>
      <c r="T211" s="11" t="str">
        <f t="shared" si="163"/>
        <v xml:space="preserve">Glúteo </v>
      </c>
      <c r="U211" s="11">
        <f t="shared" si="163"/>
        <v>0</v>
      </c>
      <c r="V211" s="12" t="str">
        <f t="shared" si="163"/>
        <v xml:space="preserve">Abdutor </v>
      </c>
      <c r="W211" s="11">
        <f t="shared" si="163"/>
        <v>0</v>
      </c>
      <c r="X211" s="12" t="str">
        <f t="shared" si="163"/>
        <v xml:space="preserve">Adutor </v>
      </c>
      <c r="Y211" s="11">
        <f t="shared" si="163"/>
        <v>0</v>
      </c>
      <c r="Z211" s="12" t="str">
        <f t="shared" si="163"/>
        <v>Coxa (Ant)</v>
      </c>
      <c r="AA211" s="11">
        <f t="shared" si="163"/>
        <v>0</v>
      </c>
      <c r="AB211" s="12" t="str">
        <f t="shared" si="163"/>
        <v>Coxa (Pos)</v>
      </c>
      <c r="AC211" s="11">
        <f t="shared" si="163"/>
        <v>0</v>
      </c>
      <c r="AD211" s="12" t="str">
        <f t="shared" si="163"/>
        <v>Perna</v>
      </c>
      <c r="AE211" s="11">
        <f t="shared" si="163"/>
        <v>0</v>
      </c>
      <c r="AF211" s="12" t="str">
        <f t="shared" si="163"/>
        <v>Abdominal</v>
      </c>
      <c r="AG211" s="11">
        <f t="shared" si="163"/>
        <v>0</v>
      </c>
    </row>
    <row r="212" spans="1:33" x14ac:dyDescent="0.25">
      <c r="A212" s="344"/>
      <c r="B212" s="11">
        <f t="shared" si="160"/>
        <v>0</v>
      </c>
      <c r="C212" s="11" t="str">
        <f t="shared" si="161"/>
        <v xml:space="preserve"> </v>
      </c>
      <c r="D212" s="11" t="str">
        <f t="shared" si="162"/>
        <v xml:space="preserve">Trapézio </v>
      </c>
      <c r="E212" s="11">
        <f t="shared" si="162"/>
        <v>0</v>
      </c>
      <c r="F212" s="11" t="str">
        <f t="shared" si="162"/>
        <v>Ombro (Cla/Acr)</v>
      </c>
      <c r="G212" s="11">
        <f t="shared" si="162"/>
        <v>0</v>
      </c>
      <c r="H212" s="12" t="str">
        <f t="shared" si="162"/>
        <v>Ombro (Esp)</v>
      </c>
      <c r="I212" s="11">
        <f t="shared" si="162"/>
        <v>0</v>
      </c>
      <c r="J212" s="12" t="str">
        <f t="shared" si="162"/>
        <v>Costa</v>
      </c>
      <c r="K212" s="11">
        <f t="shared" si="162"/>
        <v>0</v>
      </c>
      <c r="L212" s="12" t="str">
        <f t="shared" si="162"/>
        <v>Peito</v>
      </c>
      <c r="M212" s="11">
        <f t="shared" si="162"/>
        <v>0</v>
      </c>
      <c r="N212" s="12" t="str">
        <f t="shared" si="162"/>
        <v>Bíceps</v>
      </c>
      <c r="O212" s="11">
        <f t="shared" si="162"/>
        <v>0</v>
      </c>
      <c r="P212" s="12" t="str">
        <f t="shared" si="162"/>
        <v>Tríceps</v>
      </c>
      <c r="Q212" s="11">
        <f t="shared" si="162"/>
        <v>0</v>
      </c>
      <c r="R212" s="11" t="str">
        <f t="shared" si="162"/>
        <v>AnteBraço</v>
      </c>
      <c r="S212" s="11">
        <f t="shared" si="162"/>
        <v>0</v>
      </c>
      <c r="T212" s="11" t="str">
        <f t="shared" si="163"/>
        <v xml:space="preserve">Glúteo </v>
      </c>
      <c r="U212" s="11">
        <f t="shared" si="163"/>
        <v>0</v>
      </c>
      <c r="V212" s="12" t="str">
        <f t="shared" si="163"/>
        <v xml:space="preserve">Abdutor </v>
      </c>
      <c r="W212" s="11">
        <f t="shared" si="163"/>
        <v>0</v>
      </c>
      <c r="X212" s="12" t="str">
        <f t="shared" si="163"/>
        <v xml:space="preserve">Adutor </v>
      </c>
      <c r="Y212" s="11">
        <f t="shared" si="163"/>
        <v>0</v>
      </c>
      <c r="Z212" s="12" t="str">
        <f t="shared" si="163"/>
        <v>Coxa (Ant)</v>
      </c>
      <c r="AA212" s="11">
        <f t="shared" si="163"/>
        <v>0</v>
      </c>
      <c r="AB212" s="12" t="str">
        <f t="shared" si="163"/>
        <v>Coxa (Pos)</v>
      </c>
      <c r="AC212" s="11">
        <f t="shared" si="163"/>
        <v>0</v>
      </c>
      <c r="AD212" s="12" t="str">
        <f t="shared" si="163"/>
        <v>Perna</v>
      </c>
      <c r="AE212" s="11">
        <f t="shared" si="163"/>
        <v>0</v>
      </c>
      <c r="AF212" s="12" t="str">
        <f t="shared" si="163"/>
        <v>Abdominal</v>
      </c>
      <c r="AG212" s="11">
        <f t="shared" si="163"/>
        <v>0</v>
      </c>
    </row>
    <row r="213" spans="1:33" x14ac:dyDescent="0.25">
      <c r="A213" s="344"/>
      <c r="B213" s="11">
        <f t="shared" si="160"/>
        <v>0</v>
      </c>
      <c r="C213" s="11" t="str">
        <f t="shared" si="161"/>
        <v xml:space="preserve"> </v>
      </c>
      <c r="D213" s="11" t="str">
        <f t="shared" si="162"/>
        <v xml:space="preserve">Trapézio </v>
      </c>
      <c r="E213" s="11">
        <f t="shared" si="162"/>
        <v>0</v>
      </c>
      <c r="F213" s="11" t="str">
        <f t="shared" si="162"/>
        <v>Ombro (Cla/Acr)</v>
      </c>
      <c r="G213" s="11">
        <f t="shared" si="162"/>
        <v>0</v>
      </c>
      <c r="H213" s="12" t="str">
        <f t="shared" si="162"/>
        <v>Ombro (Esp)</v>
      </c>
      <c r="I213" s="11">
        <f t="shared" si="162"/>
        <v>0</v>
      </c>
      <c r="J213" s="12" t="str">
        <f t="shared" si="162"/>
        <v>Costa</v>
      </c>
      <c r="K213" s="11">
        <f t="shared" si="162"/>
        <v>0</v>
      </c>
      <c r="L213" s="12" t="str">
        <f t="shared" si="162"/>
        <v>Peito</v>
      </c>
      <c r="M213" s="11">
        <f t="shared" si="162"/>
        <v>0</v>
      </c>
      <c r="N213" s="12" t="str">
        <f t="shared" si="162"/>
        <v>Bíceps</v>
      </c>
      <c r="O213" s="11">
        <f t="shared" si="162"/>
        <v>0</v>
      </c>
      <c r="P213" s="12" t="str">
        <f t="shared" si="162"/>
        <v>Tríceps</v>
      </c>
      <c r="Q213" s="11">
        <f t="shared" si="162"/>
        <v>0</v>
      </c>
      <c r="R213" s="11" t="str">
        <f t="shared" si="162"/>
        <v>AnteBraço</v>
      </c>
      <c r="S213" s="11">
        <f t="shared" si="162"/>
        <v>0</v>
      </c>
      <c r="T213" s="11" t="str">
        <f t="shared" si="163"/>
        <v xml:space="preserve">Glúteo </v>
      </c>
      <c r="U213" s="11">
        <f t="shared" si="163"/>
        <v>0</v>
      </c>
      <c r="V213" s="12" t="str">
        <f t="shared" si="163"/>
        <v xml:space="preserve">Abdutor </v>
      </c>
      <c r="W213" s="11">
        <f t="shared" si="163"/>
        <v>0</v>
      </c>
      <c r="X213" s="12" t="str">
        <f t="shared" si="163"/>
        <v xml:space="preserve">Adutor </v>
      </c>
      <c r="Y213" s="11">
        <f t="shared" si="163"/>
        <v>0</v>
      </c>
      <c r="Z213" s="12" t="str">
        <f t="shared" si="163"/>
        <v>Coxa (Ant)</v>
      </c>
      <c r="AA213" s="11">
        <f t="shared" si="163"/>
        <v>0</v>
      </c>
      <c r="AB213" s="12" t="str">
        <f t="shared" si="163"/>
        <v>Coxa (Pos)</v>
      </c>
      <c r="AC213" s="11">
        <f t="shared" si="163"/>
        <v>0</v>
      </c>
      <c r="AD213" s="12" t="str">
        <f t="shared" si="163"/>
        <v>Perna</v>
      </c>
      <c r="AE213" s="11">
        <f t="shared" si="163"/>
        <v>0</v>
      </c>
      <c r="AF213" s="12" t="str">
        <f t="shared" si="163"/>
        <v>Abdominal</v>
      </c>
      <c r="AG213" s="11">
        <f t="shared" si="163"/>
        <v>0</v>
      </c>
    </row>
    <row r="214" spans="1:33" x14ac:dyDescent="0.25">
      <c r="A214" s="344"/>
      <c r="B214" s="11">
        <f t="shared" si="160"/>
        <v>0</v>
      </c>
      <c r="C214" s="11" t="str">
        <f t="shared" si="161"/>
        <v xml:space="preserve"> </v>
      </c>
      <c r="D214" s="11" t="str">
        <f t="shared" si="162"/>
        <v xml:space="preserve">Trapézio </v>
      </c>
      <c r="E214" s="11">
        <f t="shared" si="162"/>
        <v>0</v>
      </c>
      <c r="F214" s="11" t="str">
        <f t="shared" si="162"/>
        <v>Ombro (Cla/Acr)</v>
      </c>
      <c r="G214" s="11">
        <f t="shared" si="162"/>
        <v>0</v>
      </c>
      <c r="H214" s="12" t="str">
        <f t="shared" si="162"/>
        <v>Ombro (Esp)</v>
      </c>
      <c r="I214" s="11">
        <f t="shared" si="162"/>
        <v>0</v>
      </c>
      <c r="J214" s="12" t="str">
        <f t="shared" si="162"/>
        <v>Costa</v>
      </c>
      <c r="K214" s="11">
        <f t="shared" si="162"/>
        <v>0</v>
      </c>
      <c r="L214" s="12" t="str">
        <f t="shared" si="162"/>
        <v>Peito</v>
      </c>
      <c r="M214" s="11">
        <f t="shared" si="162"/>
        <v>0</v>
      </c>
      <c r="N214" s="12" t="str">
        <f t="shared" si="162"/>
        <v>Bíceps</v>
      </c>
      <c r="O214" s="11">
        <f t="shared" si="162"/>
        <v>0</v>
      </c>
      <c r="P214" s="12" t="str">
        <f t="shared" si="162"/>
        <v>Tríceps</v>
      </c>
      <c r="Q214" s="11">
        <f t="shared" si="162"/>
        <v>0</v>
      </c>
      <c r="R214" s="11" t="str">
        <f t="shared" si="162"/>
        <v>AnteBraço</v>
      </c>
      <c r="S214" s="11">
        <f t="shared" si="162"/>
        <v>0</v>
      </c>
      <c r="T214" s="11" t="str">
        <f t="shared" si="163"/>
        <v xml:space="preserve">Glúteo </v>
      </c>
      <c r="U214" s="11">
        <f t="shared" si="163"/>
        <v>0</v>
      </c>
      <c r="V214" s="12" t="str">
        <f t="shared" si="163"/>
        <v xml:space="preserve">Abdutor </v>
      </c>
      <c r="W214" s="11">
        <f t="shared" si="163"/>
        <v>0</v>
      </c>
      <c r="X214" s="12" t="str">
        <f t="shared" si="163"/>
        <v xml:space="preserve">Adutor </v>
      </c>
      <c r="Y214" s="11">
        <f t="shared" si="163"/>
        <v>0</v>
      </c>
      <c r="Z214" s="12" t="str">
        <f t="shared" si="163"/>
        <v>Coxa (Ant)</v>
      </c>
      <c r="AA214" s="11">
        <f t="shared" si="163"/>
        <v>0</v>
      </c>
      <c r="AB214" s="12" t="str">
        <f t="shared" si="163"/>
        <v>Coxa (Pos)</v>
      </c>
      <c r="AC214" s="11">
        <f t="shared" si="163"/>
        <v>0</v>
      </c>
      <c r="AD214" s="12" t="str">
        <f t="shared" si="163"/>
        <v>Perna</v>
      </c>
      <c r="AE214" s="11">
        <f t="shared" si="163"/>
        <v>0</v>
      </c>
      <c r="AF214" s="12" t="str">
        <f t="shared" si="163"/>
        <v>Abdominal</v>
      </c>
      <c r="AG214" s="11">
        <f t="shared" si="163"/>
        <v>0</v>
      </c>
    </row>
    <row r="215" spans="1:33" x14ac:dyDescent="0.25">
      <c r="A215" s="344"/>
      <c r="B215" s="11">
        <f t="shared" si="160"/>
        <v>0</v>
      </c>
      <c r="C215" s="11" t="str">
        <f t="shared" si="161"/>
        <v xml:space="preserve"> </v>
      </c>
      <c r="D215" s="11" t="str">
        <f t="shared" si="162"/>
        <v xml:space="preserve">Trapézio </v>
      </c>
      <c r="E215" s="11">
        <f t="shared" si="162"/>
        <v>0</v>
      </c>
      <c r="F215" s="11" t="str">
        <f t="shared" si="162"/>
        <v>Ombro (Cla/Acr)</v>
      </c>
      <c r="G215" s="11">
        <f t="shared" si="162"/>
        <v>0</v>
      </c>
      <c r="H215" s="12" t="str">
        <f t="shared" si="162"/>
        <v>Ombro (Esp)</v>
      </c>
      <c r="I215" s="11">
        <f t="shared" si="162"/>
        <v>0</v>
      </c>
      <c r="J215" s="12" t="str">
        <f t="shared" si="162"/>
        <v>Costa</v>
      </c>
      <c r="K215" s="11">
        <f t="shared" si="162"/>
        <v>0</v>
      </c>
      <c r="L215" s="12" t="str">
        <f t="shared" si="162"/>
        <v>Peito</v>
      </c>
      <c r="M215" s="11">
        <f t="shared" si="162"/>
        <v>0</v>
      </c>
      <c r="N215" s="12" t="str">
        <f t="shared" si="162"/>
        <v>Bíceps</v>
      </c>
      <c r="O215" s="11">
        <f t="shared" si="162"/>
        <v>0</v>
      </c>
      <c r="P215" s="12" t="str">
        <f t="shared" si="162"/>
        <v>Tríceps</v>
      </c>
      <c r="Q215" s="11">
        <f t="shared" si="162"/>
        <v>0</v>
      </c>
      <c r="R215" s="11" t="str">
        <f t="shared" si="162"/>
        <v>AnteBraço</v>
      </c>
      <c r="S215" s="11">
        <f t="shared" si="162"/>
        <v>0</v>
      </c>
      <c r="T215" s="11" t="str">
        <f t="shared" si="163"/>
        <v xml:space="preserve">Glúteo </v>
      </c>
      <c r="U215" s="11">
        <f t="shared" si="163"/>
        <v>0</v>
      </c>
      <c r="V215" s="12" t="str">
        <f t="shared" si="163"/>
        <v xml:space="preserve">Abdutor </v>
      </c>
      <c r="W215" s="11">
        <f t="shared" si="163"/>
        <v>0</v>
      </c>
      <c r="X215" s="12" t="str">
        <f t="shared" si="163"/>
        <v xml:space="preserve">Adutor </v>
      </c>
      <c r="Y215" s="11">
        <f t="shared" si="163"/>
        <v>0</v>
      </c>
      <c r="Z215" s="12" t="str">
        <f t="shared" si="163"/>
        <v>Coxa (Ant)</v>
      </c>
      <c r="AA215" s="11">
        <f t="shared" si="163"/>
        <v>0</v>
      </c>
      <c r="AB215" s="12" t="str">
        <f t="shared" si="163"/>
        <v>Coxa (Pos)</v>
      </c>
      <c r="AC215" s="11">
        <f t="shared" si="163"/>
        <v>0</v>
      </c>
      <c r="AD215" s="12" t="str">
        <f t="shared" si="163"/>
        <v>Perna</v>
      </c>
      <c r="AE215" s="11">
        <f t="shared" si="163"/>
        <v>0</v>
      </c>
      <c r="AF215" s="12" t="str">
        <f t="shared" si="163"/>
        <v>Abdominal</v>
      </c>
      <c r="AG215" s="11">
        <f t="shared" si="163"/>
        <v>0</v>
      </c>
    </row>
    <row r="216" spans="1:33" x14ac:dyDescent="0.25">
      <c r="A216" s="344"/>
      <c r="B216" s="11">
        <f t="shared" si="160"/>
        <v>0</v>
      </c>
      <c r="C216" s="11" t="str">
        <f t="shared" si="161"/>
        <v xml:space="preserve"> </v>
      </c>
      <c r="D216" s="11" t="str">
        <f t="shared" si="162"/>
        <v xml:space="preserve">Trapézio </v>
      </c>
      <c r="E216" s="11">
        <f t="shared" si="162"/>
        <v>0</v>
      </c>
      <c r="F216" s="11" t="str">
        <f t="shared" si="162"/>
        <v>Ombro (Cla/Acr)</v>
      </c>
      <c r="G216" s="11">
        <f t="shared" si="162"/>
        <v>0</v>
      </c>
      <c r="H216" s="12" t="str">
        <f t="shared" si="162"/>
        <v>Ombro (Esp)</v>
      </c>
      <c r="I216" s="11">
        <f t="shared" si="162"/>
        <v>0</v>
      </c>
      <c r="J216" s="12" t="str">
        <f t="shared" si="162"/>
        <v>Costa</v>
      </c>
      <c r="K216" s="11">
        <f t="shared" si="162"/>
        <v>0</v>
      </c>
      <c r="L216" s="12" t="str">
        <f t="shared" si="162"/>
        <v>Peito</v>
      </c>
      <c r="M216" s="11">
        <f t="shared" si="162"/>
        <v>0</v>
      </c>
      <c r="N216" s="12" t="str">
        <f t="shared" si="162"/>
        <v>Bíceps</v>
      </c>
      <c r="O216" s="11">
        <f t="shared" si="162"/>
        <v>0</v>
      </c>
      <c r="P216" s="12" t="str">
        <f t="shared" si="162"/>
        <v>Tríceps</v>
      </c>
      <c r="Q216" s="11">
        <f t="shared" si="162"/>
        <v>0</v>
      </c>
      <c r="R216" s="11" t="str">
        <f t="shared" si="162"/>
        <v>AnteBraço</v>
      </c>
      <c r="S216" s="11">
        <f t="shared" si="162"/>
        <v>0</v>
      </c>
      <c r="T216" s="11" t="str">
        <f t="shared" si="163"/>
        <v xml:space="preserve">Glúteo </v>
      </c>
      <c r="U216" s="11">
        <f t="shared" si="163"/>
        <v>0</v>
      </c>
      <c r="V216" s="12" t="str">
        <f t="shared" si="163"/>
        <v xml:space="preserve">Abdutor </v>
      </c>
      <c r="W216" s="11">
        <f t="shared" si="163"/>
        <v>0</v>
      </c>
      <c r="X216" s="12" t="str">
        <f t="shared" si="163"/>
        <v xml:space="preserve">Adutor </v>
      </c>
      <c r="Y216" s="11">
        <f t="shared" si="163"/>
        <v>0</v>
      </c>
      <c r="Z216" s="12" t="str">
        <f t="shared" si="163"/>
        <v>Coxa (Ant)</v>
      </c>
      <c r="AA216" s="11">
        <f t="shared" si="163"/>
        <v>0</v>
      </c>
      <c r="AB216" s="12" t="str">
        <f t="shared" si="163"/>
        <v>Coxa (Pos)</v>
      </c>
      <c r="AC216" s="11">
        <f t="shared" si="163"/>
        <v>0</v>
      </c>
      <c r="AD216" s="12" t="str">
        <f t="shared" si="163"/>
        <v>Perna</v>
      </c>
      <c r="AE216" s="11">
        <f t="shared" si="163"/>
        <v>0</v>
      </c>
      <c r="AF216" s="12" t="str">
        <f t="shared" si="163"/>
        <v>Abdominal</v>
      </c>
      <c r="AG216" s="11">
        <f t="shared" si="163"/>
        <v>0</v>
      </c>
    </row>
    <row r="217" spans="1:33" x14ac:dyDescent="0.25">
      <c r="A217" s="344"/>
      <c r="B217" s="11">
        <f t="shared" si="160"/>
        <v>0</v>
      </c>
      <c r="C217" s="11" t="str">
        <f t="shared" si="161"/>
        <v xml:space="preserve"> </v>
      </c>
      <c r="D217" s="11" t="str">
        <f t="shared" si="162"/>
        <v xml:space="preserve">Trapézio </v>
      </c>
      <c r="E217" s="11">
        <f t="shared" si="162"/>
        <v>0</v>
      </c>
      <c r="F217" s="11" t="str">
        <f t="shared" si="162"/>
        <v>Ombro (Cla/Acr)</v>
      </c>
      <c r="G217" s="11">
        <f t="shared" si="162"/>
        <v>0</v>
      </c>
      <c r="H217" s="12" t="str">
        <f t="shared" si="162"/>
        <v>Ombro (Esp)</v>
      </c>
      <c r="I217" s="11">
        <f t="shared" si="162"/>
        <v>0</v>
      </c>
      <c r="J217" s="12" t="str">
        <f t="shared" si="162"/>
        <v>Costa</v>
      </c>
      <c r="K217" s="11">
        <f t="shared" si="162"/>
        <v>0</v>
      </c>
      <c r="L217" s="12" t="str">
        <f t="shared" si="162"/>
        <v>Peito</v>
      </c>
      <c r="M217" s="11">
        <f t="shared" si="162"/>
        <v>0</v>
      </c>
      <c r="N217" s="12" t="str">
        <f t="shared" si="162"/>
        <v>Bíceps</v>
      </c>
      <c r="O217" s="11">
        <f t="shared" si="162"/>
        <v>0</v>
      </c>
      <c r="P217" s="12" t="str">
        <f t="shared" si="162"/>
        <v>Tríceps</v>
      </c>
      <c r="Q217" s="11">
        <f t="shared" si="162"/>
        <v>0</v>
      </c>
      <c r="R217" s="11" t="str">
        <f t="shared" si="162"/>
        <v>AnteBraço</v>
      </c>
      <c r="S217" s="11">
        <f t="shared" si="162"/>
        <v>0</v>
      </c>
      <c r="T217" s="11" t="str">
        <f t="shared" si="163"/>
        <v xml:space="preserve">Glúteo </v>
      </c>
      <c r="U217" s="11">
        <f t="shared" si="163"/>
        <v>0</v>
      </c>
      <c r="V217" s="12" t="str">
        <f t="shared" si="163"/>
        <v xml:space="preserve">Abdutor </v>
      </c>
      <c r="W217" s="11">
        <f t="shared" si="163"/>
        <v>0</v>
      </c>
      <c r="X217" s="12" t="str">
        <f t="shared" si="163"/>
        <v xml:space="preserve">Adutor </v>
      </c>
      <c r="Y217" s="11">
        <f t="shared" si="163"/>
        <v>0</v>
      </c>
      <c r="Z217" s="12" t="str">
        <f t="shared" si="163"/>
        <v>Coxa (Ant)</v>
      </c>
      <c r="AA217" s="11">
        <f t="shared" si="163"/>
        <v>0</v>
      </c>
      <c r="AB217" s="12" t="str">
        <f t="shared" si="163"/>
        <v>Coxa (Pos)</v>
      </c>
      <c r="AC217" s="11">
        <f t="shared" si="163"/>
        <v>0</v>
      </c>
      <c r="AD217" s="12" t="str">
        <f t="shared" si="163"/>
        <v>Perna</v>
      </c>
      <c r="AE217" s="11">
        <f t="shared" si="163"/>
        <v>0</v>
      </c>
      <c r="AF217" s="12" t="str">
        <f t="shared" si="163"/>
        <v>Abdominal</v>
      </c>
      <c r="AG217" s="11">
        <f t="shared" si="163"/>
        <v>0</v>
      </c>
    </row>
    <row r="218" spans="1:33" x14ac:dyDescent="0.25">
      <c r="A218" s="344"/>
      <c r="B218" s="11">
        <f t="shared" si="160"/>
        <v>0</v>
      </c>
      <c r="C218" s="11" t="str">
        <f t="shared" si="161"/>
        <v xml:space="preserve"> </v>
      </c>
      <c r="D218" s="11" t="str">
        <f t="shared" si="162"/>
        <v xml:space="preserve">Trapézio </v>
      </c>
      <c r="E218" s="11">
        <f t="shared" si="162"/>
        <v>0</v>
      </c>
      <c r="F218" s="11" t="str">
        <f t="shared" si="162"/>
        <v>Ombro (Cla/Acr)</v>
      </c>
      <c r="G218" s="11">
        <f t="shared" si="162"/>
        <v>0</v>
      </c>
      <c r="H218" s="12" t="str">
        <f t="shared" si="162"/>
        <v>Ombro (Esp)</v>
      </c>
      <c r="I218" s="11">
        <f t="shared" si="162"/>
        <v>0</v>
      </c>
      <c r="J218" s="12" t="str">
        <f t="shared" si="162"/>
        <v>Costa</v>
      </c>
      <c r="K218" s="11">
        <f t="shared" si="162"/>
        <v>0</v>
      </c>
      <c r="L218" s="12" t="str">
        <f t="shared" si="162"/>
        <v>Peito</v>
      </c>
      <c r="M218" s="11">
        <f t="shared" si="162"/>
        <v>0</v>
      </c>
      <c r="N218" s="12" t="str">
        <f t="shared" si="162"/>
        <v>Bíceps</v>
      </c>
      <c r="O218" s="11">
        <f t="shared" si="162"/>
        <v>0</v>
      </c>
      <c r="P218" s="12" t="str">
        <f t="shared" si="162"/>
        <v>Tríceps</v>
      </c>
      <c r="Q218" s="11">
        <f t="shared" si="162"/>
        <v>0</v>
      </c>
      <c r="R218" s="11" t="str">
        <f t="shared" si="162"/>
        <v>AnteBraço</v>
      </c>
      <c r="S218" s="11">
        <f t="shared" si="162"/>
        <v>0</v>
      </c>
      <c r="T218" s="11" t="str">
        <f t="shared" si="163"/>
        <v xml:space="preserve">Glúteo </v>
      </c>
      <c r="U218" s="11">
        <f t="shared" si="163"/>
        <v>0</v>
      </c>
      <c r="V218" s="12" t="str">
        <f t="shared" si="163"/>
        <v xml:space="preserve">Abdutor </v>
      </c>
      <c r="W218" s="11">
        <f t="shared" si="163"/>
        <v>0</v>
      </c>
      <c r="X218" s="12" t="str">
        <f t="shared" si="163"/>
        <v xml:space="preserve">Adutor </v>
      </c>
      <c r="Y218" s="11">
        <f t="shared" si="163"/>
        <v>0</v>
      </c>
      <c r="Z218" s="12" t="str">
        <f t="shared" si="163"/>
        <v>Coxa (Ant)</v>
      </c>
      <c r="AA218" s="11">
        <f t="shared" si="163"/>
        <v>0</v>
      </c>
      <c r="AB218" s="12" t="str">
        <f t="shared" si="163"/>
        <v>Coxa (Pos)</v>
      </c>
      <c r="AC218" s="11">
        <f t="shared" si="163"/>
        <v>0</v>
      </c>
      <c r="AD218" s="12" t="str">
        <f t="shared" si="163"/>
        <v>Perna</v>
      </c>
      <c r="AE218" s="11">
        <f t="shared" si="163"/>
        <v>0</v>
      </c>
      <c r="AF218" s="12" t="str">
        <f t="shared" si="163"/>
        <v>Abdominal</v>
      </c>
      <c r="AG218" s="11">
        <f t="shared" si="163"/>
        <v>0</v>
      </c>
    </row>
    <row r="219" spans="1:33" x14ac:dyDescent="0.25">
      <c r="A219" s="344"/>
      <c r="B219" s="11">
        <f t="shared" si="160"/>
        <v>0</v>
      </c>
      <c r="C219" s="11" t="str">
        <f t="shared" si="161"/>
        <v xml:space="preserve"> </v>
      </c>
      <c r="D219" s="11" t="str">
        <f t="shared" si="162"/>
        <v xml:space="preserve">Trapézio </v>
      </c>
      <c r="E219" s="11">
        <f t="shared" si="162"/>
        <v>0</v>
      </c>
      <c r="F219" s="11" t="str">
        <f t="shared" si="162"/>
        <v>Ombro (Cla/Acr)</v>
      </c>
      <c r="G219" s="11">
        <f t="shared" si="162"/>
        <v>0</v>
      </c>
      <c r="H219" s="12" t="str">
        <f t="shared" si="162"/>
        <v>Ombro (Esp)</v>
      </c>
      <c r="I219" s="11">
        <f t="shared" si="162"/>
        <v>0</v>
      </c>
      <c r="J219" s="12" t="str">
        <f t="shared" si="162"/>
        <v>Costa</v>
      </c>
      <c r="K219" s="11">
        <f t="shared" si="162"/>
        <v>0</v>
      </c>
      <c r="L219" s="12" t="str">
        <f t="shared" si="162"/>
        <v>Peito</v>
      </c>
      <c r="M219" s="11">
        <f t="shared" si="162"/>
        <v>0</v>
      </c>
      <c r="N219" s="12" t="str">
        <f t="shared" si="162"/>
        <v>Bíceps</v>
      </c>
      <c r="O219" s="11">
        <f t="shared" si="162"/>
        <v>0</v>
      </c>
      <c r="P219" s="12" t="str">
        <f t="shared" si="162"/>
        <v>Tríceps</v>
      </c>
      <c r="Q219" s="11">
        <f t="shared" si="162"/>
        <v>0</v>
      </c>
      <c r="R219" s="11" t="str">
        <f t="shared" si="162"/>
        <v>AnteBraço</v>
      </c>
      <c r="S219" s="11">
        <f t="shared" si="162"/>
        <v>0</v>
      </c>
      <c r="T219" s="11" t="str">
        <f t="shared" si="163"/>
        <v xml:space="preserve">Glúteo </v>
      </c>
      <c r="U219" s="11">
        <f t="shared" si="163"/>
        <v>0</v>
      </c>
      <c r="V219" s="12" t="str">
        <f t="shared" si="163"/>
        <v xml:space="preserve">Abdutor </v>
      </c>
      <c r="W219" s="11">
        <f t="shared" si="163"/>
        <v>0</v>
      </c>
      <c r="X219" s="12" t="str">
        <f t="shared" si="163"/>
        <v xml:space="preserve">Adutor </v>
      </c>
      <c r="Y219" s="11">
        <f t="shared" si="163"/>
        <v>0</v>
      </c>
      <c r="Z219" s="12" t="str">
        <f t="shared" si="163"/>
        <v>Coxa (Ant)</v>
      </c>
      <c r="AA219" s="11">
        <f t="shared" si="163"/>
        <v>0</v>
      </c>
      <c r="AB219" s="12" t="str">
        <f t="shared" si="163"/>
        <v>Coxa (Pos)</v>
      </c>
      <c r="AC219" s="11">
        <f t="shared" si="163"/>
        <v>0</v>
      </c>
      <c r="AD219" s="12" t="str">
        <f t="shared" si="163"/>
        <v>Perna</v>
      </c>
      <c r="AE219" s="11">
        <f t="shared" si="163"/>
        <v>0</v>
      </c>
      <c r="AF219" s="12" t="str">
        <f t="shared" si="163"/>
        <v>Abdominal</v>
      </c>
      <c r="AG219" s="11">
        <f t="shared" si="163"/>
        <v>0</v>
      </c>
    </row>
    <row r="220" spans="1:33" x14ac:dyDescent="0.25">
      <c r="A220" s="344"/>
      <c r="B220" s="11">
        <f t="shared" si="160"/>
        <v>0</v>
      </c>
      <c r="C220" s="11" t="str">
        <f t="shared" si="161"/>
        <v xml:space="preserve"> </v>
      </c>
      <c r="D220" s="11" t="str">
        <f t="shared" si="162"/>
        <v xml:space="preserve">Trapézio </v>
      </c>
      <c r="E220" s="11">
        <f t="shared" si="162"/>
        <v>0</v>
      </c>
      <c r="F220" s="11" t="str">
        <f t="shared" si="162"/>
        <v>Ombro (Cla/Acr)</v>
      </c>
      <c r="G220" s="11">
        <f t="shared" si="162"/>
        <v>0</v>
      </c>
      <c r="H220" s="12" t="str">
        <f t="shared" si="162"/>
        <v>Ombro (Esp)</v>
      </c>
      <c r="I220" s="11">
        <f t="shared" si="162"/>
        <v>0</v>
      </c>
      <c r="J220" s="12" t="str">
        <f t="shared" si="162"/>
        <v>Costa</v>
      </c>
      <c r="K220" s="11">
        <f t="shared" si="162"/>
        <v>0</v>
      </c>
      <c r="L220" s="12" t="str">
        <f t="shared" si="162"/>
        <v>Peito</v>
      </c>
      <c r="M220" s="11">
        <f t="shared" si="162"/>
        <v>0</v>
      </c>
      <c r="N220" s="12" t="str">
        <f t="shared" si="162"/>
        <v>Bíceps</v>
      </c>
      <c r="O220" s="11">
        <f t="shared" si="162"/>
        <v>0</v>
      </c>
      <c r="P220" s="12" t="str">
        <f t="shared" si="162"/>
        <v>Tríceps</v>
      </c>
      <c r="Q220" s="11">
        <f t="shared" si="162"/>
        <v>0</v>
      </c>
      <c r="R220" s="11" t="str">
        <f t="shared" si="162"/>
        <v>AnteBraço</v>
      </c>
      <c r="S220" s="11">
        <f>S200</f>
        <v>0</v>
      </c>
      <c r="T220" s="11" t="str">
        <f t="shared" si="163"/>
        <v xml:space="preserve">Glúteo </v>
      </c>
      <c r="U220" s="11">
        <f t="shared" si="163"/>
        <v>0</v>
      </c>
      <c r="V220" s="12" t="str">
        <f t="shared" si="163"/>
        <v xml:space="preserve">Abdutor </v>
      </c>
      <c r="W220" s="11">
        <f t="shared" si="163"/>
        <v>0</v>
      </c>
      <c r="X220" s="12" t="str">
        <f t="shared" si="163"/>
        <v xml:space="preserve">Adutor </v>
      </c>
      <c r="Y220" s="11">
        <f t="shared" si="163"/>
        <v>0</v>
      </c>
      <c r="Z220" s="12" t="str">
        <f t="shared" si="163"/>
        <v>Coxa (Ant)</v>
      </c>
      <c r="AA220" s="11">
        <f t="shared" si="163"/>
        <v>0</v>
      </c>
      <c r="AB220" s="12" t="str">
        <f t="shared" si="163"/>
        <v>Coxa (Pos)</v>
      </c>
      <c r="AC220" s="11">
        <f t="shared" si="163"/>
        <v>0</v>
      </c>
      <c r="AD220" s="12" t="str">
        <f t="shared" si="163"/>
        <v>Perna</v>
      </c>
      <c r="AE220" s="11">
        <f t="shared" si="163"/>
        <v>0</v>
      </c>
      <c r="AF220" s="12" t="str">
        <f t="shared" si="163"/>
        <v>Abdominal</v>
      </c>
      <c r="AG220" s="11">
        <f t="shared" si="163"/>
        <v>0</v>
      </c>
    </row>
    <row r="221" spans="1:3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</row>
    <row r="222" spans="1:33" x14ac:dyDescent="0.25">
      <c r="A222" s="11" t="s">
        <v>40</v>
      </c>
      <c r="B222" s="11" t="s">
        <v>41</v>
      </c>
      <c r="C222" s="11"/>
      <c r="D222" s="341" t="str">
        <f>D202</f>
        <v xml:space="preserve">Trapézio </v>
      </c>
      <c r="E222" s="341"/>
      <c r="F222" s="341" t="str">
        <f>F202</f>
        <v>Ombro (Cla/Acr)</v>
      </c>
      <c r="G222" s="341"/>
      <c r="H222" s="341" t="str">
        <f>H202</f>
        <v>Ombro (Esp)</v>
      </c>
      <c r="I222" s="341"/>
      <c r="J222" s="341" t="str">
        <f>J202</f>
        <v>Costa</v>
      </c>
      <c r="K222" s="341"/>
      <c r="L222" s="341" t="str">
        <f>L202</f>
        <v>Peito</v>
      </c>
      <c r="M222" s="341"/>
      <c r="N222" s="341" t="str">
        <f>N202</f>
        <v>Bíceps</v>
      </c>
      <c r="O222" s="341"/>
      <c r="P222" s="341" t="str">
        <f>P202</f>
        <v>Tríceps</v>
      </c>
      <c r="Q222" s="341"/>
      <c r="R222" s="341" t="str">
        <f>R202</f>
        <v>AnteBraço</v>
      </c>
      <c r="S222" s="341"/>
      <c r="T222" s="341" t="str">
        <f>T202</f>
        <v xml:space="preserve">Glúteo </v>
      </c>
      <c r="U222" s="341"/>
      <c r="V222" s="341" t="str">
        <f>V202</f>
        <v xml:space="preserve">Abdutor </v>
      </c>
      <c r="W222" s="341"/>
      <c r="X222" s="341" t="str">
        <f>X202</f>
        <v xml:space="preserve">Adutor </v>
      </c>
      <c r="Y222" s="341"/>
      <c r="Z222" s="341" t="str">
        <f>Z202</f>
        <v>Coxa (Ant)</v>
      </c>
      <c r="AA222" s="341"/>
      <c r="AB222" s="341" t="str">
        <f>AB202</f>
        <v>Coxa (Pos)</v>
      </c>
      <c r="AC222" s="341"/>
      <c r="AD222" s="341" t="str">
        <f>AD202</f>
        <v>Perna</v>
      </c>
      <c r="AE222" s="341"/>
      <c r="AF222" s="341" t="str">
        <f>AF202</f>
        <v>Abdominal</v>
      </c>
      <c r="AG222" s="341"/>
    </row>
    <row r="223" spans="1:33" x14ac:dyDescent="0.25">
      <c r="A223" s="11"/>
      <c r="B223" s="343">
        <f>Planilha!D26</f>
        <v>0</v>
      </c>
      <c r="C223" s="34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</row>
    <row r="224" spans="1:33" x14ac:dyDescent="0.25">
      <c r="A224" s="344">
        <v>12</v>
      </c>
      <c r="B224" s="11">
        <f>B223</f>
        <v>0</v>
      </c>
      <c r="C224" s="11" t="str">
        <f>IF(AND(B224=D224),E224,IF(AND(B224=F224),G224,IF(AND(B224=H224),I224,IF(AND(B224=J224),K224,IF(AND(B224=L224),M224,IF(AND(B224=N224),O224,IF(AND(B224=P224),Q224,IF(AND(B224=R224),S224,IF(AND(B224=T224),U224,IF(AND(B224=V224),W224,IF(AND(B224=X224),Y224,IF(AND(B224=Z224),AA224,IF(AND(B224=AB224),AC224,IF(AND(B224=AD224),AE224,IF(AND(B224=AF224),AG224," ")))))))))))))))</f>
        <v xml:space="preserve"> </v>
      </c>
      <c r="D224" s="11" t="str">
        <f t="shared" ref="D224:AG224" si="164">D204</f>
        <v xml:space="preserve">Trapézio </v>
      </c>
      <c r="E224" s="11" t="str">
        <f t="shared" si="164"/>
        <v>Elevação de ombros</v>
      </c>
      <c r="F224" s="11" t="str">
        <f t="shared" si="164"/>
        <v>Ombro (Cla/Acr)</v>
      </c>
      <c r="G224" s="11" t="str">
        <f t="shared" si="164"/>
        <v>Desenvolvimento</v>
      </c>
      <c r="H224" s="12" t="str">
        <f t="shared" si="164"/>
        <v>Ombro (Esp)</v>
      </c>
      <c r="I224" s="11" t="str">
        <f t="shared" si="164"/>
        <v>Voador inv.</v>
      </c>
      <c r="J224" s="12" t="str">
        <f t="shared" si="164"/>
        <v>Costa</v>
      </c>
      <c r="K224" s="11" t="str">
        <f t="shared" si="164"/>
        <v>Puxada à frente</v>
      </c>
      <c r="L224" s="12" t="str">
        <f t="shared" si="164"/>
        <v>Peito</v>
      </c>
      <c r="M224" s="11" t="str">
        <f t="shared" si="164"/>
        <v>Supino</v>
      </c>
      <c r="N224" s="12" t="str">
        <f t="shared" si="164"/>
        <v>Bíceps</v>
      </c>
      <c r="O224" s="11" t="str">
        <f t="shared" si="164"/>
        <v>Rosca direta</v>
      </c>
      <c r="P224" s="12" t="str">
        <f t="shared" si="164"/>
        <v>Tríceps</v>
      </c>
      <c r="Q224" s="11" t="str">
        <f t="shared" si="164"/>
        <v>Rosca testa</v>
      </c>
      <c r="R224" s="11" t="str">
        <f t="shared" si="164"/>
        <v>AnteBraço</v>
      </c>
      <c r="S224" s="11" t="str">
        <f t="shared" si="164"/>
        <v>Rosca punho</v>
      </c>
      <c r="T224" s="11" t="str">
        <f t="shared" si="164"/>
        <v xml:space="preserve">Glúteo </v>
      </c>
      <c r="U224" s="11" t="str">
        <f t="shared" si="164"/>
        <v>Glúteo em pé</v>
      </c>
      <c r="V224" s="12" t="str">
        <f t="shared" si="164"/>
        <v xml:space="preserve">Abdutor </v>
      </c>
      <c r="W224" s="11" t="str">
        <f t="shared" si="164"/>
        <v>Abdutor maq.</v>
      </c>
      <c r="X224" s="12" t="str">
        <f t="shared" si="164"/>
        <v xml:space="preserve">Adutor </v>
      </c>
      <c r="Y224" s="11" t="str">
        <f t="shared" si="164"/>
        <v>Adutor maq</v>
      </c>
      <c r="Z224" s="12" t="str">
        <f t="shared" si="164"/>
        <v>Coxa (Ant)</v>
      </c>
      <c r="AA224" s="11" t="str">
        <f t="shared" si="164"/>
        <v>Agachamento</v>
      </c>
      <c r="AB224" s="12" t="str">
        <f t="shared" si="164"/>
        <v>Coxa (Pos)</v>
      </c>
      <c r="AC224" s="11" t="str">
        <f t="shared" si="164"/>
        <v>Stiff</v>
      </c>
      <c r="AD224" s="12" t="str">
        <f t="shared" si="164"/>
        <v>Perna</v>
      </c>
      <c r="AE224" s="11" t="str">
        <f t="shared" si="164"/>
        <v>Gêmeos em pé</v>
      </c>
      <c r="AF224" s="12" t="str">
        <f t="shared" si="164"/>
        <v>Abdominal</v>
      </c>
      <c r="AG224" s="11" t="str">
        <f t="shared" si="164"/>
        <v>Elevação de pernas</v>
      </c>
    </row>
    <row r="225" spans="1:33" x14ac:dyDescent="0.25">
      <c r="A225" s="344"/>
      <c r="B225" s="11">
        <f t="shared" ref="B225:B240" si="165">B224</f>
        <v>0</v>
      </c>
      <c r="C225" s="11" t="str">
        <f t="shared" ref="C225:C240" si="166">IF(AND(B225=D225),E225,IF(AND(B225=F225),G225,IF(AND(B225=H225),I225,IF(AND(B225=J225),K225,IF(AND(B225=L225),M225,IF(AND(B225=N225),O225,IF(AND(B225=P225),Q225,IF(AND(B225=R225),S225,IF(AND(B225=T225),U225,IF(AND(B225=V225),W225,IF(AND(B225=X225),Y225,IF(AND(B225=Z225),AA225,IF(AND(B225=AB225),AC225,IF(AND(B225=AD225),AE225,IF(AND(B225=AF225),AG225," ")))))))))))))))</f>
        <v xml:space="preserve"> </v>
      </c>
      <c r="D225" s="11" t="str">
        <f t="shared" ref="D225:S240" si="167">D205</f>
        <v xml:space="preserve">Trapézio </v>
      </c>
      <c r="E225" s="11" t="str">
        <f t="shared" si="167"/>
        <v>Remada alta</v>
      </c>
      <c r="F225" s="11" t="str">
        <f t="shared" si="167"/>
        <v>Ombro (Cla/Acr)</v>
      </c>
      <c r="G225" s="11" t="str">
        <f t="shared" si="167"/>
        <v>Levantamento lateral</v>
      </c>
      <c r="H225" s="12" t="str">
        <f t="shared" si="167"/>
        <v>Ombro (Esp)</v>
      </c>
      <c r="I225" s="11" t="str">
        <f t="shared" si="167"/>
        <v>Crucifixo inv.</v>
      </c>
      <c r="J225" s="12" t="str">
        <f t="shared" si="167"/>
        <v>Costa</v>
      </c>
      <c r="K225" s="11" t="str">
        <f t="shared" si="167"/>
        <v>Remada sentada</v>
      </c>
      <c r="L225" s="12" t="str">
        <f t="shared" si="167"/>
        <v>Peito</v>
      </c>
      <c r="M225" s="11" t="str">
        <f t="shared" si="167"/>
        <v>Supino inclinado</v>
      </c>
      <c r="N225" s="12" t="str">
        <f t="shared" si="167"/>
        <v>Bíceps</v>
      </c>
      <c r="O225" s="11" t="str">
        <f t="shared" si="167"/>
        <v>Rosca alternada</v>
      </c>
      <c r="P225" s="12" t="str">
        <f t="shared" si="167"/>
        <v>Tríceps</v>
      </c>
      <c r="Q225" s="11" t="str">
        <f t="shared" si="167"/>
        <v>Rosca francesa</v>
      </c>
      <c r="R225" s="11" t="str">
        <f t="shared" si="167"/>
        <v>AnteBraço</v>
      </c>
      <c r="S225" s="11" t="str">
        <f t="shared" si="167"/>
        <v>Rosca punho inv.</v>
      </c>
      <c r="T225" s="11" t="str">
        <f t="shared" ref="T225:AG240" si="168">T205</f>
        <v xml:space="preserve">Glúteo </v>
      </c>
      <c r="U225" s="11" t="str">
        <f t="shared" si="168"/>
        <v>Glúteo 4 apoios</v>
      </c>
      <c r="V225" s="12" t="str">
        <f t="shared" si="168"/>
        <v xml:space="preserve">Abdutor </v>
      </c>
      <c r="W225" s="11" t="str">
        <f t="shared" si="168"/>
        <v>Abdutor apo.</v>
      </c>
      <c r="X225" s="12" t="str">
        <f t="shared" si="168"/>
        <v xml:space="preserve">Adutor </v>
      </c>
      <c r="Y225" s="11" t="str">
        <f t="shared" si="168"/>
        <v>Adutor apo.</v>
      </c>
      <c r="Z225" s="12" t="str">
        <f t="shared" si="168"/>
        <v>Coxa (Ant)</v>
      </c>
      <c r="AA225" s="11" t="str">
        <f t="shared" si="168"/>
        <v>Agachamento hack</v>
      </c>
      <c r="AB225" s="12" t="str">
        <f t="shared" si="168"/>
        <v>Coxa (Pos)</v>
      </c>
      <c r="AC225" s="11" t="str">
        <f t="shared" si="168"/>
        <v>Flexão de perna</v>
      </c>
      <c r="AD225" s="12" t="str">
        <f t="shared" si="168"/>
        <v>Perna</v>
      </c>
      <c r="AE225" s="11" t="str">
        <f t="shared" si="168"/>
        <v>Gêmeos sentado</v>
      </c>
      <c r="AF225" s="12" t="str">
        <f t="shared" si="168"/>
        <v>Abdominal</v>
      </c>
      <c r="AG225" s="11" t="str">
        <f t="shared" si="168"/>
        <v>Supra-abdominal</v>
      </c>
    </row>
    <row r="226" spans="1:33" x14ac:dyDescent="0.25">
      <c r="A226" s="344"/>
      <c r="B226" s="11">
        <f t="shared" si="165"/>
        <v>0</v>
      </c>
      <c r="C226" s="11" t="str">
        <f t="shared" si="166"/>
        <v xml:space="preserve"> </v>
      </c>
      <c r="D226" s="11" t="str">
        <f t="shared" si="167"/>
        <v xml:space="preserve">Trapézio </v>
      </c>
      <c r="E226" s="11">
        <f t="shared" si="167"/>
        <v>0</v>
      </c>
      <c r="F226" s="11" t="str">
        <f t="shared" si="167"/>
        <v>Ombro (Cla/Acr)</v>
      </c>
      <c r="G226" s="11" t="str">
        <f t="shared" si="167"/>
        <v>Elevação frontal</v>
      </c>
      <c r="H226" s="12" t="str">
        <f t="shared" si="167"/>
        <v>Ombro (Esp)</v>
      </c>
      <c r="I226" s="11">
        <f t="shared" si="167"/>
        <v>0</v>
      </c>
      <c r="J226" s="12" t="str">
        <f t="shared" si="167"/>
        <v>Costa</v>
      </c>
      <c r="K226" s="11" t="str">
        <f t="shared" si="167"/>
        <v>Remada unilteral</v>
      </c>
      <c r="L226" s="12" t="str">
        <f t="shared" si="167"/>
        <v>Peito</v>
      </c>
      <c r="M226" s="11" t="str">
        <f t="shared" si="167"/>
        <v>Supino declinado</v>
      </c>
      <c r="N226" s="12" t="str">
        <f t="shared" si="167"/>
        <v>Bíceps</v>
      </c>
      <c r="O226" s="11" t="str">
        <f t="shared" si="167"/>
        <v>Rosca concentrada</v>
      </c>
      <c r="P226" s="12" t="str">
        <f t="shared" si="167"/>
        <v>Tríceps</v>
      </c>
      <c r="Q226" s="11" t="str">
        <f t="shared" si="167"/>
        <v>Extensão de cotovelo (cabo)</v>
      </c>
      <c r="R226" s="11" t="str">
        <f t="shared" si="167"/>
        <v>AnteBraço</v>
      </c>
      <c r="S226" s="11" t="str">
        <f t="shared" si="167"/>
        <v>Rosca direta peg. pro.</v>
      </c>
      <c r="T226" s="11" t="str">
        <f t="shared" si="168"/>
        <v xml:space="preserve">Glúteo </v>
      </c>
      <c r="U226" s="11">
        <f t="shared" si="168"/>
        <v>0</v>
      </c>
      <c r="V226" s="12" t="str">
        <f t="shared" si="168"/>
        <v xml:space="preserve">Abdutor </v>
      </c>
      <c r="W226" s="11" t="str">
        <f t="shared" si="168"/>
        <v>Abdutor cabo</v>
      </c>
      <c r="X226" s="12" t="str">
        <f t="shared" si="168"/>
        <v xml:space="preserve">Adutor </v>
      </c>
      <c r="Y226" s="11" t="str">
        <f t="shared" si="168"/>
        <v>Adutor cabo</v>
      </c>
      <c r="Z226" s="12" t="str">
        <f t="shared" si="168"/>
        <v>Coxa (Ant)</v>
      </c>
      <c r="AA226" s="11" t="str">
        <f t="shared" si="168"/>
        <v>Extensão de perna</v>
      </c>
      <c r="AB226" s="12" t="str">
        <f t="shared" si="168"/>
        <v>Coxa (Pos)</v>
      </c>
      <c r="AC226" s="11" t="str">
        <f t="shared" si="168"/>
        <v>Flexora em pé</v>
      </c>
      <c r="AD226" s="12" t="str">
        <f t="shared" si="168"/>
        <v>Perna</v>
      </c>
      <c r="AE226" s="11" t="str">
        <f t="shared" si="168"/>
        <v>Burrinho maq.</v>
      </c>
      <c r="AF226" s="12" t="str">
        <f t="shared" si="168"/>
        <v>Abdominal</v>
      </c>
      <c r="AG226" s="11" t="str">
        <f t="shared" si="168"/>
        <v>Flexão lateral</v>
      </c>
    </row>
    <row r="227" spans="1:33" x14ac:dyDescent="0.25">
      <c r="A227" s="344"/>
      <c r="B227" s="11">
        <f t="shared" si="165"/>
        <v>0</v>
      </c>
      <c r="C227" s="11" t="str">
        <f t="shared" si="166"/>
        <v xml:space="preserve"> </v>
      </c>
      <c r="D227" s="11" t="str">
        <f t="shared" si="167"/>
        <v xml:space="preserve">Trapézio </v>
      </c>
      <c r="E227" s="11">
        <f t="shared" si="167"/>
        <v>0</v>
      </c>
      <c r="F227" s="11" t="str">
        <f t="shared" si="167"/>
        <v>Ombro (Cla/Acr)</v>
      </c>
      <c r="G227" s="11">
        <f t="shared" si="167"/>
        <v>0</v>
      </c>
      <c r="H227" s="12" t="str">
        <f t="shared" si="167"/>
        <v>Ombro (Esp)</v>
      </c>
      <c r="I227" s="11">
        <f t="shared" si="167"/>
        <v>0</v>
      </c>
      <c r="J227" s="12" t="str">
        <f t="shared" si="167"/>
        <v>Costa</v>
      </c>
      <c r="K227" s="11" t="str">
        <f t="shared" si="167"/>
        <v>Remada curvada</v>
      </c>
      <c r="L227" s="12" t="str">
        <f t="shared" si="167"/>
        <v>Peito</v>
      </c>
      <c r="M227" s="11" t="str">
        <f t="shared" si="167"/>
        <v>Crucifixo</v>
      </c>
      <c r="N227" s="12" t="str">
        <f t="shared" si="167"/>
        <v>Bíceps</v>
      </c>
      <c r="O227" s="11" t="str">
        <f t="shared" si="167"/>
        <v>Rosca scott</v>
      </c>
      <c r="P227" s="12" t="str">
        <f t="shared" si="167"/>
        <v>Tríceps</v>
      </c>
      <c r="Q227" s="11">
        <f t="shared" si="167"/>
        <v>0</v>
      </c>
      <c r="R227" s="11" t="str">
        <f t="shared" si="167"/>
        <v>AnteBraço</v>
      </c>
      <c r="S227" s="11" t="str">
        <f t="shared" si="167"/>
        <v>Extensão de cotovelo</v>
      </c>
      <c r="T227" s="11" t="str">
        <f t="shared" si="168"/>
        <v xml:space="preserve">Glúteo </v>
      </c>
      <c r="U227" s="11">
        <f t="shared" si="168"/>
        <v>0</v>
      </c>
      <c r="V227" s="12" t="str">
        <f t="shared" si="168"/>
        <v xml:space="preserve">Abdutor </v>
      </c>
      <c r="W227" s="11">
        <f t="shared" si="168"/>
        <v>0</v>
      </c>
      <c r="X227" s="12" t="str">
        <f t="shared" si="168"/>
        <v xml:space="preserve">Adutor </v>
      </c>
      <c r="Y227" s="11">
        <f t="shared" si="168"/>
        <v>0</v>
      </c>
      <c r="Z227" s="12" t="str">
        <f t="shared" si="168"/>
        <v>Coxa (Ant)</v>
      </c>
      <c r="AA227" s="11" t="str">
        <f t="shared" si="168"/>
        <v>Leg press</v>
      </c>
      <c r="AB227" s="12" t="str">
        <f t="shared" si="168"/>
        <v>Coxa (Pos)</v>
      </c>
      <c r="AC227" s="11" t="str">
        <f t="shared" si="168"/>
        <v>Flexora sentado</v>
      </c>
      <c r="AD227" s="12" t="str">
        <f t="shared" si="168"/>
        <v>Perna</v>
      </c>
      <c r="AE227" s="11" t="str">
        <f t="shared" si="168"/>
        <v>Tibial</v>
      </c>
      <c r="AF227" s="12" t="str">
        <f t="shared" si="168"/>
        <v>Abdominal</v>
      </c>
      <c r="AG227" s="11">
        <f t="shared" si="168"/>
        <v>0</v>
      </c>
    </row>
    <row r="228" spans="1:33" x14ac:dyDescent="0.25">
      <c r="A228" s="344"/>
      <c r="B228" s="11">
        <f t="shared" si="165"/>
        <v>0</v>
      </c>
      <c r="C228" s="11" t="str">
        <f t="shared" si="166"/>
        <v xml:space="preserve"> </v>
      </c>
      <c r="D228" s="11" t="str">
        <f t="shared" si="167"/>
        <v xml:space="preserve">Trapézio </v>
      </c>
      <c r="E228" s="11">
        <f t="shared" si="167"/>
        <v>0</v>
      </c>
      <c r="F228" s="11" t="str">
        <f t="shared" si="167"/>
        <v>Ombro (Cla/Acr)</v>
      </c>
      <c r="G228" s="11">
        <f t="shared" si="167"/>
        <v>0</v>
      </c>
      <c r="H228" s="12" t="str">
        <f t="shared" si="167"/>
        <v>Ombro (Esp)</v>
      </c>
      <c r="I228" s="11">
        <f t="shared" si="167"/>
        <v>0</v>
      </c>
      <c r="J228" s="12" t="str">
        <f t="shared" si="167"/>
        <v>Costa</v>
      </c>
      <c r="K228" s="11" t="str">
        <f t="shared" si="167"/>
        <v>Levantamento terra</v>
      </c>
      <c r="L228" s="12" t="str">
        <f t="shared" si="167"/>
        <v>Peito</v>
      </c>
      <c r="M228" s="11" t="str">
        <f t="shared" si="167"/>
        <v>Cross over</v>
      </c>
      <c r="N228" s="12" t="str">
        <f t="shared" si="167"/>
        <v>Bíceps</v>
      </c>
      <c r="O228" s="11">
        <f t="shared" si="167"/>
        <v>0</v>
      </c>
      <c r="P228" s="12" t="str">
        <f t="shared" si="167"/>
        <v>Tríceps</v>
      </c>
      <c r="Q228" s="11">
        <f t="shared" si="167"/>
        <v>0</v>
      </c>
      <c r="R228" s="11" t="str">
        <f t="shared" si="167"/>
        <v>AnteBraço</v>
      </c>
      <c r="S228" s="11" t="str">
        <f t="shared" si="167"/>
        <v>Extensão cot. uni.</v>
      </c>
      <c r="T228" s="11" t="str">
        <f t="shared" si="168"/>
        <v xml:space="preserve">Glúteo </v>
      </c>
      <c r="U228" s="11">
        <f t="shared" si="168"/>
        <v>0</v>
      </c>
      <c r="V228" s="12" t="str">
        <f t="shared" si="168"/>
        <v xml:space="preserve">Abdutor </v>
      </c>
      <c r="W228" s="11">
        <f t="shared" si="168"/>
        <v>0</v>
      </c>
      <c r="X228" s="12" t="str">
        <f t="shared" si="168"/>
        <v xml:space="preserve">Adutor </v>
      </c>
      <c r="Y228" s="11">
        <f t="shared" si="168"/>
        <v>0</v>
      </c>
      <c r="Z228" s="12" t="str">
        <f t="shared" si="168"/>
        <v>Coxa (Ant)</v>
      </c>
      <c r="AA228" s="11" t="str">
        <f t="shared" si="168"/>
        <v>Avanço</v>
      </c>
      <c r="AB228" s="12" t="str">
        <f t="shared" si="168"/>
        <v>Coxa (Pos)</v>
      </c>
      <c r="AC228" s="11">
        <f t="shared" si="168"/>
        <v>0</v>
      </c>
      <c r="AD228" s="12" t="str">
        <f t="shared" si="168"/>
        <v>Perna</v>
      </c>
      <c r="AE228" s="11">
        <f t="shared" si="168"/>
        <v>0</v>
      </c>
      <c r="AF228" s="12" t="str">
        <f t="shared" si="168"/>
        <v>Abdominal</v>
      </c>
      <c r="AG228" s="11">
        <f t="shared" si="168"/>
        <v>0</v>
      </c>
    </row>
    <row r="229" spans="1:33" x14ac:dyDescent="0.25">
      <c r="A229" s="344"/>
      <c r="B229" s="11">
        <f t="shared" si="165"/>
        <v>0</v>
      </c>
      <c r="C229" s="11" t="str">
        <f t="shared" si="166"/>
        <v xml:space="preserve"> </v>
      </c>
      <c r="D229" s="11" t="str">
        <f t="shared" si="167"/>
        <v xml:space="preserve">Trapézio </v>
      </c>
      <c r="E229" s="11">
        <f t="shared" si="167"/>
        <v>0</v>
      </c>
      <c r="F229" s="11" t="str">
        <f t="shared" si="167"/>
        <v>Ombro (Cla/Acr)</v>
      </c>
      <c r="G229" s="11">
        <f t="shared" si="167"/>
        <v>0</v>
      </c>
      <c r="H229" s="12" t="str">
        <f t="shared" si="167"/>
        <v>Ombro (Esp)</v>
      </c>
      <c r="I229" s="11">
        <f t="shared" si="167"/>
        <v>0</v>
      </c>
      <c r="J229" s="12" t="str">
        <f t="shared" si="167"/>
        <v>Costa</v>
      </c>
      <c r="K229" s="11" t="str">
        <f t="shared" si="167"/>
        <v>Hiperextensão</v>
      </c>
      <c r="L229" s="12" t="str">
        <f t="shared" si="167"/>
        <v>Peito</v>
      </c>
      <c r="M229" s="11" t="str">
        <f t="shared" si="167"/>
        <v>Voador</v>
      </c>
      <c r="N229" s="12" t="str">
        <f t="shared" si="167"/>
        <v>Bíceps</v>
      </c>
      <c r="O229" s="11">
        <f t="shared" si="167"/>
        <v>0</v>
      </c>
      <c r="P229" s="12" t="str">
        <f t="shared" si="167"/>
        <v>Tríceps</v>
      </c>
      <c r="Q229" s="11">
        <f t="shared" si="167"/>
        <v>0</v>
      </c>
      <c r="R229" s="11" t="str">
        <f t="shared" si="167"/>
        <v>AnteBraço</v>
      </c>
      <c r="S229" s="11" t="str">
        <f t="shared" si="167"/>
        <v>Tríceps uni. Curvado</v>
      </c>
      <c r="T229" s="11" t="str">
        <f t="shared" si="168"/>
        <v xml:space="preserve">Glúteo </v>
      </c>
      <c r="U229" s="11">
        <f t="shared" si="168"/>
        <v>0</v>
      </c>
      <c r="V229" s="12" t="str">
        <f t="shared" si="168"/>
        <v xml:space="preserve">Abdutor </v>
      </c>
      <c r="W229" s="11">
        <f t="shared" si="168"/>
        <v>0</v>
      </c>
      <c r="X229" s="12" t="str">
        <f t="shared" si="168"/>
        <v xml:space="preserve">Adutor </v>
      </c>
      <c r="Y229" s="11">
        <f t="shared" si="168"/>
        <v>0</v>
      </c>
      <c r="Z229" s="12" t="str">
        <f t="shared" si="168"/>
        <v>Coxa (Ant)</v>
      </c>
      <c r="AA229" s="11">
        <f t="shared" si="168"/>
        <v>0</v>
      </c>
      <c r="AB229" s="12" t="str">
        <f t="shared" si="168"/>
        <v>Coxa (Pos)</v>
      </c>
      <c r="AC229" s="11">
        <f t="shared" si="168"/>
        <v>0</v>
      </c>
      <c r="AD229" s="12" t="str">
        <f t="shared" si="168"/>
        <v>Perna</v>
      </c>
      <c r="AE229" s="11">
        <f t="shared" si="168"/>
        <v>0</v>
      </c>
      <c r="AF229" s="12" t="str">
        <f t="shared" si="168"/>
        <v>Abdominal</v>
      </c>
      <c r="AG229" s="11">
        <f t="shared" si="168"/>
        <v>0</v>
      </c>
    </row>
    <row r="230" spans="1:33" x14ac:dyDescent="0.25">
      <c r="A230" s="344"/>
      <c r="B230" s="11">
        <f t="shared" si="165"/>
        <v>0</v>
      </c>
      <c r="C230" s="11" t="str">
        <f t="shared" si="166"/>
        <v xml:space="preserve"> </v>
      </c>
      <c r="D230" s="11" t="str">
        <f t="shared" si="167"/>
        <v xml:space="preserve">Trapézio </v>
      </c>
      <c r="E230" s="11">
        <f t="shared" si="167"/>
        <v>0</v>
      </c>
      <c r="F230" s="11" t="str">
        <f t="shared" si="167"/>
        <v>Ombro (Cla/Acr)</v>
      </c>
      <c r="G230" s="11">
        <f t="shared" si="167"/>
        <v>0</v>
      </c>
      <c r="H230" s="12" t="str">
        <f t="shared" si="167"/>
        <v>Ombro (Esp)</v>
      </c>
      <c r="I230" s="11">
        <f t="shared" si="167"/>
        <v>0</v>
      </c>
      <c r="J230" s="12" t="str">
        <f t="shared" si="167"/>
        <v>Costa</v>
      </c>
      <c r="K230" s="11">
        <f t="shared" si="167"/>
        <v>0</v>
      </c>
      <c r="L230" s="12" t="str">
        <f t="shared" si="167"/>
        <v>Peito</v>
      </c>
      <c r="M230" s="11" t="str">
        <f t="shared" si="167"/>
        <v>Paralelas</v>
      </c>
      <c r="N230" s="12" t="str">
        <f t="shared" si="167"/>
        <v>Bíceps</v>
      </c>
      <c r="O230" s="11">
        <f t="shared" si="167"/>
        <v>0</v>
      </c>
      <c r="P230" s="12" t="str">
        <f t="shared" si="167"/>
        <v>Tríceps</v>
      </c>
      <c r="Q230" s="11">
        <f t="shared" si="167"/>
        <v>0</v>
      </c>
      <c r="R230" s="11" t="str">
        <f t="shared" si="167"/>
        <v>AnteBraço</v>
      </c>
      <c r="S230" s="11">
        <f t="shared" si="167"/>
        <v>0</v>
      </c>
      <c r="T230" s="11" t="str">
        <f t="shared" si="168"/>
        <v xml:space="preserve">Glúteo </v>
      </c>
      <c r="U230" s="11">
        <f t="shared" si="168"/>
        <v>0</v>
      </c>
      <c r="V230" s="12" t="str">
        <f t="shared" si="168"/>
        <v xml:space="preserve">Abdutor </v>
      </c>
      <c r="W230" s="11">
        <f t="shared" si="168"/>
        <v>0</v>
      </c>
      <c r="X230" s="12" t="str">
        <f t="shared" si="168"/>
        <v xml:space="preserve">Adutor </v>
      </c>
      <c r="Y230" s="11">
        <f t="shared" si="168"/>
        <v>0</v>
      </c>
      <c r="Z230" s="12" t="str">
        <f t="shared" si="168"/>
        <v>Coxa (Ant)</v>
      </c>
      <c r="AA230" s="11">
        <f t="shared" si="168"/>
        <v>0</v>
      </c>
      <c r="AB230" s="12" t="str">
        <f t="shared" si="168"/>
        <v>Coxa (Pos)</v>
      </c>
      <c r="AC230" s="11">
        <f t="shared" si="168"/>
        <v>0</v>
      </c>
      <c r="AD230" s="12" t="str">
        <f t="shared" si="168"/>
        <v>Perna</v>
      </c>
      <c r="AE230" s="11">
        <f t="shared" si="168"/>
        <v>0</v>
      </c>
      <c r="AF230" s="12" t="str">
        <f t="shared" si="168"/>
        <v>Abdominal</v>
      </c>
      <c r="AG230" s="11">
        <f t="shared" si="168"/>
        <v>0</v>
      </c>
    </row>
    <row r="231" spans="1:33" x14ac:dyDescent="0.25">
      <c r="A231" s="344"/>
      <c r="B231" s="11">
        <f t="shared" si="165"/>
        <v>0</v>
      </c>
      <c r="C231" s="11" t="str">
        <f t="shared" si="166"/>
        <v xml:space="preserve"> </v>
      </c>
      <c r="D231" s="11" t="str">
        <f t="shared" si="167"/>
        <v xml:space="preserve">Trapézio </v>
      </c>
      <c r="E231" s="11">
        <f t="shared" si="167"/>
        <v>0</v>
      </c>
      <c r="F231" s="11" t="str">
        <f t="shared" si="167"/>
        <v>Ombro (Cla/Acr)</v>
      </c>
      <c r="G231" s="11">
        <f t="shared" si="167"/>
        <v>0</v>
      </c>
      <c r="H231" s="12" t="str">
        <f t="shared" si="167"/>
        <v>Ombro (Esp)</v>
      </c>
      <c r="I231" s="11">
        <f t="shared" si="167"/>
        <v>0</v>
      </c>
      <c r="J231" s="12" t="str">
        <f t="shared" si="167"/>
        <v>Costa</v>
      </c>
      <c r="K231" s="11">
        <f t="shared" si="167"/>
        <v>0</v>
      </c>
      <c r="L231" s="12" t="str">
        <f t="shared" si="167"/>
        <v>Peito</v>
      </c>
      <c r="M231" s="11">
        <f t="shared" si="167"/>
        <v>0</v>
      </c>
      <c r="N231" s="12" t="str">
        <f t="shared" si="167"/>
        <v>Bíceps</v>
      </c>
      <c r="O231" s="11">
        <f t="shared" si="167"/>
        <v>0</v>
      </c>
      <c r="P231" s="12" t="str">
        <f t="shared" si="167"/>
        <v>Tríceps</v>
      </c>
      <c r="Q231" s="11">
        <f t="shared" si="167"/>
        <v>0</v>
      </c>
      <c r="R231" s="11" t="str">
        <f t="shared" si="167"/>
        <v>AnteBraço</v>
      </c>
      <c r="S231" s="11">
        <f t="shared" si="167"/>
        <v>0</v>
      </c>
      <c r="T231" s="11" t="str">
        <f t="shared" si="168"/>
        <v xml:space="preserve">Glúteo </v>
      </c>
      <c r="U231" s="11">
        <f t="shared" si="168"/>
        <v>0</v>
      </c>
      <c r="V231" s="12" t="str">
        <f t="shared" si="168"/>
        <v xml:space="preserve">Abdutor </v>
      </c>
      <c r="W231" s="11">
        <f t="shared" si="168"/>
        <v>0</v>
      </c>
      <c r="X231" s="12" t="str">
        <f t="shared" si="168"/>
        <v xml:space="preserve">Adutor </v>
      </c>
      <c r="Y231" s="11">
        <f t="shared" si="168"/>
        <v>0</v>
      </c>
      <c r="Z231" s="12" t="str">
        <f t="shared" si="168"/>
        <v>Coxa (Ant)</v>
      </c>
      <c r="AA231" s="11">
        <f t="shared" si="168"/>
        <v>0</v>
      </c>
      <c r="AB231" s="12" t="str">
        <f t="shared" si="168"/>
        <v>Coxa (Pos)</v>
      </c>
      <c r="AC231" s="11">
        <f t="shared" si="168"/>
        <v>0</v>
      </c>
      <c r="AD231" s="12" t="str">
        <f t="shared" si="168"/>
        <v>Perna</v>
      </c>
      <c r="AE231" s="11">
        <f t="shared" si="168"/>
        <v>0</v>
      </c>
      <c r="AF231" s="12" t="str">
        <f t="shared" si="168"/>
        <v>Abdominal</v>
      </c>
      <c r="AG231" s="11">
        <f t="shared" si="168"/>
        <v>0</v>
      </c>
    </row>
    <row r="232" spans="1:33" x14ac:dyDescent="0.25">
      <c r="A232" s="344"/>
      <c r="B232" s="11">
        <f t="shared" si="165"/>
        <v>0</v>
      </c>
      <c r="C232" s="11" t="str">
        <f t="shared" si="166"/>
        <v xml:space="preserve"> </v>
      </c>
      <c r="D232" s="11" t="str">
        <f t="shared" si="167"/>
        <v xml:space="preserve">Trapézio </v>
      </c>
      <c r="E232" s="11">
        <f t="shared" si="167"/>
        <v>0</v>
      </c>
      <c r="F232" s="11" t="str">
        <f t="shared" si="167"/>
        <v>Ombro (Cla/Acr)</v>
      </c>
      <c r="G232" s="11">
        <f t="shared" si="167"/>
        <v>0</v>
      </c>
      <c r="H232" s="12" t="str">
        <f t="shared" si="167"/>
        <v>Ombro (Esp)</v>
      </c>
      <c r="I232" s="11">
        <f t="shared" si="167"/>
        <v>0</v>
      </c>
      <c r="J232" s="12" t="str">
        <f t="shared" si="167"/>
        <v>Costa</v>
      </c>
      <c r="K232" s="11">
        <f t="shared" si="167"/>
        <v>0</v>
      </c>
      <c r="L232" s="12" t="str">
        <f t="shared" si="167"/>
        <v>Peito</v>
      </c>
      <c r="M232" s="11">
        <f t="shared" si="167"/>
        <v>0</v>
      </c>
      <c r="N232" s="12" t="str">
        <f t="shared" si="167"/>
        <v>Bíceps</v>
      </c>
      <c r="O232" s="11">
        <f t="shared" si="167"/>
        <v>0</v>
      </c>
      <c r="P232" s="12" t="str">
        <f t="shared" si="167"/>
        <v>Tríceps</v>
      </c>
      <c r="Q232" s="11">
        <f t="shared" si="167"/>
        <v>0</v>
      </c>
      <c r="R232" s="11" t="str">
        <f t="shared" si="167"/>
        <v>AnteBraço</v>
      </c>
      <c r="S232" s="11">
        <f t="shared" si="167"/>
        <v>0</v>
      </c>
      <c r="T232" s="11" t="str">
        <f t="shared" si="168"/>
        <v xml:space="preserve">Glúteo </v>
      </c>
      <c r="U232" s="11">
        <f t="shared" si="168"/>
        <v>0</v>
      </c>
      <c r="V232" s="12" t="str">
        <f t="shared" si="168"/>
        <v xml:space="preserve">Abdutor </v>
      </c>
      <c r="W232" s="11">
        <f t="shared" si="168"/>
        <v>0</v>
      </c>
      <c r="X232" s="12" t="str">
        <f t="shared" si="168"/>
        <v xml:space="preserve">Adutor </v>
      </c>
      <c r="Y232" s="11">
        <f t="shared" si="168"/>
        <v>0</v>
      </c>
      <c r="Z232" s="12" t="str">
        <f t="shared" si="168"/>
        <v>Coxa (Ant)</v>
      </c>
      <c r="AA232" s="11">
        <f t="shared" si="168"/>
        <v>0</v>
      </c>
      <c r="AB232" s="12" t="str">
        <f t="shared" si="168"/>
        <v>Coxa (Pos)</v>
      </c>
      <c r="AC232" s="11">
        <f t="shared" si="168"/>
        <v>0</v>
      </c>
      <c r="AD232" s="12" t="str">
        <f t="shared" si="168"/>
        <v>Perna</v>
      </c>
      <c r="AE232" s="11">
        <f t="shared" si="168"/>
        <v>0</v>
      </c>
      <c r="AF232" s="12" t="str">
        <f t="shared" si="168"/>
        <v>Abdominal</v>
      </c>
      <c r="AG232" s="11">
        <f t="shared" si="168"/>
        <v>0</v>
      </c>
    </row>
    <row r="233" spans="1:33" x14ac:dyDescent="0.25">
      <c r="A233" s="344"/>
      <c r="B233" s="11">
        <f t="shared" si="165"/>
        <v>0</v>
      </c>
      <c r="C233" s="11" t="str">
        <f t="shared" si="166"/>
        <v xml:space="preserve"> </v>
      </c>
      <c r="D233" s="11" t="str">
        <f t="shared" si="167"/>
        <v xml:space="preserve">Trapézio </v>
      </c>
      <c r="E233" s="11">
        <f t="shared" si="167"/>
        <v>0</v>
      </c>
      <c r="F233" s="11" t="str">
        <f t="shared" si="167"/>
        <v>Ombro (Cla/Acr)</v>
      </c>
      <c r="G233" s="11">
        <f t="shared" si="167"/>
        <v>0</v>
      </c>
      <c r="H233" s="12" t="str">
        <f t="shared" si="167"/>
        <v>Ombro (Esp)</v>
      </c>
      <c r="I233" s="11">
        <f t="shared" si="167"/>
        <v>0</v>
      </c>
      <c r="J233" s="12" t="str">
        <f t="shared" si="167"/>
        <v>Costa</v>
      </c>
      <c r="K233" s="11">
        <f t="shared" si="167"/>
        <v>0</v>
      </c>
      <c r="L233" s="12" t="str">
        <f t="shared" si="167"/>
        <v>Peito</v>
      </c>
      <c r="M233" s="11">
        <f t="shared" si="167"/>
        <v>0</v>
      </c>
      <c r="N233" s="12" t="str">
        <f t="shared" si="167"/>
        <v>Bíceps</v>
      </c>
      <c r="O233" s="11">
        <f t="shared" si="167"/>
        <v>0</v>
      </c>
      <c r="P233" s="12" t="str">
        <f t="shared" si="167"/>
        <v>Tríceps</v>
      </c>
      <c r="Q233" s="11">
        <f t="shared" si="167"/>
        <v>0</v>
      </c>
      <c r="R233" s="11" t="str">
        <f t="shared" si="167"/>
        <v>AnteBraço</v>
      </c>
      <c r="S233" s="11">
        <f t="shared" si="167"/>
        <v>0</v>
      </c>
      <c r="T233" s="11" t="str">
        <f t="shared" si="168"/>
        <v xml:space="preserve">Glúteo </v>
      </c>
      <c r="U233" s="11">
        <f t="shared" si="168"/>
        <v>0</v>
      </c>
      <c r="V233" s="12" t="str">
        <f t="shared" si="168"/>
        <v xml:space="preserve">Abdutor </v>
      </c>
      <c r="W233" s="11">
        <f t="shared" si="168"/>
        <v>0</v>
      </c>
      <c r="X233" s="12" t="str">
        <f t="shared" si="168"/>
        <v xml:space="preserve">Adutor </v>
      </c>
      <c r="Y233" s="11">
        <f t="shared" si="168"/>
        <v>0</v>
      </c>
      <c r="Z233" s="12" t="str">
        <f t="shared" si="168"/>
        <v>Coxa (Ant)</v>
      </c>
      <c r="AA233" s="11">
        <f t="shared" si="168"/>
        <v>0</v>
      </c>
      <c r="AB233" s="12" t="str">
        <f t="shared" si="168"/>
        <v>Coxa (Pos)</v>
      </c>
      <c r="AC233" s="11">
        <f t="shared" si="168"/>
        <v>0</v>
      </c>
      <c r="AD233" s="12" t="str">
        <f t="shared" si="168"/>
        <v>Perna</v>
      </c>
      <c r="AE233" s="11">
        <f t="shared" si="168"/>
        <v>0</v>
      </c>
      <c r="AF233" s="12" t="str">
        <f t="shared" si="168"/>
        <v>Abdominal</v>
      </c>
      <c r="AG233" s="11">
        <f t="shared" si="168"/>
        <v>0</v>
      </c>
    </row>
    <row r="234" spans="1:33" x14ac:dyDescent="0.25">
      <c r="A234" s="344"/>
      <c r="B234" s="11">
        <f t="shared" si="165"/>
        <v>0</v>
      </c>
      <c r="C234" s="11" t="str">
        <f t="shared" si="166"/>
        <v xml:space="preserve"> </v>
      </c>
      <c r="D234" s="11" t="str">
        <f t="shared" si="167"/>
        <v xml:space="preserve">Trapézio </v>
      </c>
      <c r="E234" s="11">
        <f t="shared" si="167"/>
        <v>0</v>
      </c>
      <c r="F234" s="11" t="str">
        <f t="shared" si="167"/>
        <v>Ombro (Cla/Acr)</v>
      </c>
      <c r="G234" s="11">
        <f t="shared" si="167"/>
        <v>0</v>
      </c>
      <c r="H234" s="12" t="str">
        <f t="shared" si="167"/>
        <v>Ombro (Esp)</v>
      </c>
      <c r="I234" s="11">
        <f t="shared" si="167"/>
        <v>0</v>
      </c>
      <c r="J234" s="12" t="str">
        <f t="shared" si="167"/>
        <v>Costa</v>
      </c>
      <c r="K234" s="11">
        <f t="shared" si="167"/>
        <v>0</v>
      </c>
      <c r="L234" s="12" t="str">
        <f t="shared" si="167"/>
        <v>Peito</v>
      </c>
      <c r="M234" s="11">
        <f t="shared" si="167"/>
        <v>0</v>
      </c>
      <c r="N234" s="12" t="str">
        <f t="shared" si="167"/>
        <v>Bíceps</v>
      </c>
      <c r="O234" s="11">
        <f t="shared" si="167"/>
        <v>0</v>
      </c>
      <c r="P234" s="12" t="str">
        <f t="shared" si="167"/>
        <v>Tríceps</v>
      </c>
      <c r="Q234" s="11">
        <f t="shared" si="167"/>
        <v>0</v>
      </c>
      <c r="R234" s="11" t="str">
        <f t="shared" si="167"/>
        <v>AnteBraço</v>
      </c>
      <c r="S234" s="11">
        <f t="shared" si="167"/>
        <v>0</v>
      </c>
      <c r="T234" s="11" t="str">
        <f t="shared" si="168"/>
        <v xml:space="preserve">Glúteo </v>
      </c>
      <c r="U234" s="11">
        <f t="shared" si="168"/>
        <v>0</v>
      </c>
      <c r="V234" s="12" t="str">
        <f t="shared" si="168"/>
        <v xml:space="preserve">Abdutor </v>
      </c>
      <c r="W234" s="11">
        <f t="shared" si="168"/>
        <v>0</v>
      </c>
      <c r="X234" s="12" t="str">
        <f t="shared" si="168"/>
        <v xml:space="preserve">Adutor </v>
      </c>
      <c r="Y234" s="11">
        <f t="shared" si="168"/>
        <v>0</v>
      </c>
      <c r="Z234" s="12" t="str">
        <f t="shared" si="168"/>
        <v>Coxa (Ant)</v>
      </c>
      <c r="AA234" s="11">
        <f t="shared" si="168"/>
        <v>0</v>
      </c>
      <c r="AB234" s="12" t="str">
        <f t="shared" si="168"/>
        <v>Coxa (Pos)</v>
      </c>
      <c r="AC234" s="11">
        <f t="shared" si="168"/>
        <v>0</v>
      </c>
      <c r="AD234" s="12" t="str">
        <f t="shared" si="168"/>
        <v>Perna</v>
      </c>
      <c r="AE234" s="11">
        <f t="shared" si="168"/>
        <v>0</v>
      </c>
      <c r="AF234" s="12" t="str">
        <f t="shared" si="168"/>
        <v>Abdominal</v>
      </c>
      <c r="AG234" s="11">
        <f t="shared" si="168"/>
        <v>0</v>
      </c>
    </row>
    <row r="235" spans="1:33" x14ac:dyDescent="0.25">
      <c r="A235" s="344"/>
      <c r="B235" s="11">
        <f t="shared" si="165"/>
        <v>0</v>
      </c>
      <c r="C235" s="11" t="str">
        <f t="shared" si="166"/>
        <v xml:space="preserve"> </v>
      </c>
      <c r="D235" s="11" t="str">
        <f t="shared" si="167"/>
        <v xml:space="preserve">Trapézio </v>
      </c>
      <c r="E235" s="11">
        <f t="shared" si="167"/>
        <v>0</v>
      </c>
      <c r="F235" s="11" t="str">
        <f t="shared" si="167"/>
        <v>Ombro (Cla/Acr)</v>
      </c>
      <c r="G235" s="11">
        <f t="shared" si="167"/>
        <v>0</v>
      </c>
      <c r="H235" s="12" t="str">
        <f t="shared" si="167"/>
        <v>Ombro (Esp)</v>
      </c>
      <c r="I235" s="11">
        <f t="shared" si="167"/>
        <v>0</v>
      </c>
      <c r="J235" s="12" t="str">
        <f t="shared" si="167"/>
        <v>Costa</v>
      </c>
      <c r="K235" s="11">
        <f t="shared" si="167"/>
        <v>0</v>
      </c>
      <c r="L235" s="12" t="str">
        <f t="shared" si="167"/>
        <v>Peito</v>
      </c>
      <c r="M235" s="11">
        <f t="shared" si="167"/>
        <v>0</v>
      </c>
      <c r="N235" s="12" t="str">
        <f t="shared" si="167"/>
        <v>Bíceps</v>
      </c>
      <c r="O235" s="11">
        <f t="shared" si="167"/>
        <v>0</v>
      </c>
      <c r="P235" s="12" t="str">
        <f t="shared" si="167"/>
        <v>Tríceps</v>
      </c>
      <c r="Q235" s="11">
        <f t="shared" si="167"/>
        <v>0</v>
      </c>
      <c r="R235" s="11" t="str">
        <f t="shared" si="167"/>
        <v>AnteBraço</v>
      </c>
      <c r="S235" s="11">
        <f t="shared" si="167"/>
        <v>0</v>
      </c>
      <c r="T235" s="11" t="str">
        <f t="shared" si="168"/>
        <v xml:space="preserve">Glúteo </v>
      </c>
      <c r="U235" s="11">
        <f t="shared" si="168"/>
        <v>0</v>
      </c>
      <c r="V235" s="12" t="str">
        <f t="shared" si="168"/>
        <v xml:space="preserve">Abdutor </v>
      </c>
      <c r="W235" s="11">
        <f t="shared" si="168"/>
        <v>0</v>
      </c>
      <c r="X235" s="12" t="str">
        <f t="shared" si="168"/>
        <v xml:space="preserve">Adutor </v>
      </c>
      <c r="Y235" s="11">
        <f t="shared" si="168"/>
        <v>0</v>
      </c>
      <c r="Z235" s="12" t="str">
        <f t="shared" si="168"/>
        <v>Coxa (Ant)</v>
      </c>
      <c r="AA235" s="11">
        <f t="shared" si="168"/>
        <v>0</v>
      </c>
      <c r="AB235" s="12" t="str">
        <f t="shared" si="168"/>
        <v>Coxa (Pos)</v>
      </c>
      <c r="AC235" s="11">
        <f t="shared" si="168"/>
        <v>0</v>
      </c>
      <c r="AD235" s="12" t="str">
        <f t="shared" si="168"/>
        <v>Perna</v>
      </c>
      <c r="AE235" s="11">
        <f t="shared" si="168"/>
        <v>0</v>
      </c>
      <c r="AF235" s="12" t="str">
        <f t="shared" si="168"/>
        <v>Abdominal</v>
      </c>
      <c r="AG235" s="11">
        <f t="shared" si="168"/>
        <v>0</v>
      </c>
    </row>
    <row r="236" spans="1:33" x14ac:dyDescent="0.25">
      <c r="A236" s="344"/>
      <c r="B236" s="11">
        <f t="shared" si="165"/>
        <v>0</v>
      </c>
      <c r="C236" s="11" t="str">
        <f t="shared" si="166"/>
        <v xml:space="preserve"> </v>
      </c>
      <c r="D236" s="11" t="str">
        <f t="shared" si="167"/>
        <v xml:space="preserve">Trapézio </v>
      </c>
      <c r="E236" s="11">
        <f t="shared" si="167"/>
        <v>0</v>
      </c>
      <c r="F236" s="11" t="str">
        <f t="shared" si="167"/>
        <v>Ombro (Cla/Acr)</v>
      </c>
      <c r="G236" s="11">
        <f t="shared" si="167"/>
        <v>0</v>
      </c>
      <c r="H236" s="12" t="str">
        <f t="shared" si="167"/>
        <v>Ombro (Esp)</v>
      </c>
      <c r="I236" s="11">
        <f t="shared" si="167"/>
        <v>0</v>
      </c>
      <c r="J236" s="12" t="str">
        <f t="shared" si="167"/>
        <v>Costa</v>
      </c>
      <c r="K236" s="11">
        <f t="shared" si="167"/>
        <v>0</v>
      </c>
      <c r="L236" s="12" t="str">
        <f t="shared" si="167"/>
        <v>Peito</v>
      </c>
      <c r="M236" s="11">
        <f t="shared" si="167"/>
        <v>0</v>
      </c>
      <c r="N236" s="12" t="str">
        <f t="shared" si="167"/>
        <v>Bíceps</v>
      </c>
      <c r="O236" s="11">
        <f t="shared" si="167"/>
        <v>0</v>
      </c>
      <c r="P236" s="12" t="str">
        <f t="shared" si="167"/>
        <v>Tríceps</v>
      </c>
      <c r="Q236" s="11">
        <f t="shared" si="167"/>
        <v>0</v>
      </c>
      <c r="R236" s="11" t="str">
        <f t="shared" si="167"/>
        <v>AnteBraço</v>
      </c>
      <c r="S236" s="11">
        <f t="shared" si="167"/>
        <v>0</v>
      </c>
      <c r="T236" s="11" t="str">
        <f t="shared" si="168"/>
        <v xml:space="preserve">Glúteo </v>
      </c>
      <c r="U236" s="11">
        <f t="shared" si="168"/>
        <v>0</v>
      </c>
      <c r="V236" s="12" t="str">
        <f t="shared" si="168"/>
        <v xml:space="preserve">Abdutor </v>
      </c>
      <c r="W236" s="11">
        <f t="shared" si="168"/>
        <v>0</v>
      </c>
      <c r="X236" s="12" t="str">
        <f t="shared" si="168"/>
        <v xml:space="preserve">Adutor </v>
      </c>
      <c r="Y236" s="11">
        <f t="shared" si="168"/>
        <v>0</v>
      </c>
      <c r="Z236" s="12" t="str">
        <f t="shared" si="168"/>
        <v>Coxa (Ant)</v>
      </c>
      <c r="AA236" s="11">
        <f t="shared" si="168"/>
        <v>0</v>
      </c>
      <c r="AB236" s="12" t="str">
        <f t="shared" si="168"/>
        <v>Coxa (Pos)</v>
      </c>
      <c r="AC236" s="11">
        <f t="shared" si="168"/>
        <v>0</v>
      </c>
      <c r="AD236" s="12" t="str">
        <f t="shared" si="168"/>
        <v>Perna</v>
      </c>
      <c r="AE236" s="11">
        <f t="shared" si="168"/>
        <v>0</v>
      </c>
      <c r="AF236" s="12" t="str">
        <f t="shared" si="168"/>
        <v>Abdominal</v>
      </c>
      <c r="AG236" s="11">
        <f t="shared" si="168"/>
        <v>0</v>
      </c>
    </row>
    <row r="237" spans="1:33" x14ac:dyDescent="0.25">
      <c r="A237" s="344"/>
      <c r="B237" s="11">
        <f t="shared" si="165"/>
        <v>0</v>
      </c>
      <c r="C237" s="11" t="str">
        <f t="shared" si="166"/>
        <v xml:space="preserve"> </v>
      </c>
      <c r="D237" s="11" t="str">
        <f t="shared" si="167"/>
        <v xml:space="preserve">Trapézio </v>
      </c>
      <c r="E237" s="11">
        <f t="shared" si="167"/>
        <v>0</v>
      </c>
      <c r="F237" s="11" t="str">
        <f t="shared" si="167"/>
        <v>Ombro (Cla/Acr)</v>
      </c>
      <c r="G237" s="11">
        <f t="shared" si="167"/>
        <v>0</v>
      </c>
      <c r="H237" s="12" t="str">
        <f t="shared" si="167"/>
        <v>Ombro (Esp)</v>
      </c>
      <c r="I237" s="11">
        <f t="shared" si="167"/>
        <v>0</v>
      </c>
      <c r="J237" s="12" t="str">
        <f t="shared" si="167"/>
        <v>Costa</v>
      </c>
      <c r="K237" s="11">
        <f t="shared" si="167"/>
        <v>0</v>
      </c>
      <c r="L237" s="12" t="str">
        <f t="shared" si="167"/>
        <v>Peito</v>
      </c>
      <c r="M237" s="11">
        <f t="shared" si="167"/>
        <v>0</v>
      </c>
      <c r="N237" s="12" t="str">
        <f t="shared" si="167"/>
        <v>Bíceps</v>
      </c>
      <c r="O237" s="11">
        <f t="shared" si="167"/>
        <v>0</v>
      </c>
      <c r="P237" s="12" t="str">
        <f t="shared" si="167"/>
        <v>Tríceps</v>
      </c>
      <c r="Q237" s="11">
        <f t="shared" si="167"/>
        <v>0</v>
      </c>
      <c r="R237" s="11" t="str">
        <f t="shared" si="167"/>
        <v>AnteBraço</v>
      </c>
      <c r="S237" s="11">
        <f t="shared" si="167"/>
        <v>0</v>
      </c>
      <c r="T237" s="11" t="str">
        <f t="shared" si="168"/>
        <v xml:space="preserve">Glúteo </v>
      </c>
      <c r="U237" s="11">
        <f t="shared" si="168"/>
        <v>0</v>
      </c>
      <c r="V237" s="12" t="str">
        <f t="shared" si="168"/>
        <v xml:space="preserve">Abdutor </v>
      </c>
      <c r="W237" s="11">
        <f t="shared" si="168"/>
        <v>0</v>
      </c>
      <c r="X237" s="12" t="str">
        <f t="shared" si="168"/>
        <v xml:space="preserve">Adutor </v>
      </c>
      <c r="Y237" s="11">
        <f t="shared" si="168"/>
        <v>0</v>
      </c>
      <c r="Z237" s="12" t="str">
        <f t="shared" si="168"/>
        <v>Coxa (Ant)</v>
      </c>
      <c r="AA237" s="11">
        <f t="shared" si="168"/>
        <v>0</v>
      </c>
      <c r="AB237" s="12" t="str">
        <f t="shared" si="168"/>
        <v>Coxa (Pos)</v>
      </c>
      <c r="AC237" s="11">
        <f t="shared" si="168"/>
        <v>0</v>
      </c>
      <c r="AD237" s="12" t="str">
        <f t="shared" si="168"/>
        <v>Perna</v>
      </c>
      <c r="AE237" s="11">
        <f t="shared" si="168"/>
        <v>0</v>
      </c>
      <c r="AF237" s="12" t="str">
        <f t="shared" si="168"/>
        <v>Abdominal</v>
      </c>
      <c r="AG237" s="11">
        <f t="shared" si="168"/>
        <v>0</v>
      </c>
    </row>
    <row r="238" spans="1:33" x14ac:dyDescent="0.25">
      <c r="A238" s="344"/>
      <c r="B238" s="11">
        <f t="shared" si="165"/>
        <v>0</v>
      </c>
      <c r="C238" s="11" t="str">
        <f t="shared" si="166"/>
        <v xml:space="preserve"> </v>
      </c>
      <c r="D238" s="11" t="str">
        <f t="shared" si="167"/>
        <v xml:space="preserve">Trapézio </v>
      </c>
      <c r="E238" s="11">
        <f t="shared" si="167"/>
        <v>0</v>
      </c>
      <c r="F238" s="11" t="str">
        <f t="shared" si="167"/>
        <v>Ombro (Cla/Acr)</v>
      </c>
      <c r="G238" s="11">
        <f t="shared" si="167"/>
        <v>0</v>
      </c>
      <c r="H238" s="12" t="str">
        <f t="shared" si="167"/>
        <v>Ombro (Esp)</v>
      </c>
      <c r="I238" s="11">
        <f t="shared" si="167"/>
        <v>0</v>
      </c>
      <c r="J238" s="12" t="str">
        <f t="shared" si="167"/>
        <v>Costa</v>
      </c>
      <c r="K238" s="11">
        <f t="shared" si="167"/>
        <v>0</v>
      </c>
      <c r="L238" s="12" t="str">
        <f t="shared" si="167"/>
        <v>Peito</v>
      </c>
      <c r="M238" s="11">
        <f t="shared" si="167"/>
        <v>0</v>
      </c>
      <c r="N238" s="12" t="str">
        <f t="shared" si="167"/>
        <v>Bíceps</v>
      </c>
      <c r="O238" s="11">
        <f t="shared" si="167"/>
        <v>0</v>
      </c>
      <c r="P238" s="12" t="str">
        <f t="shared" si="167"/>
        <v>Tríceps</v>
      </c>
      <c r="Q238" s="11">
        <f t="shared" si="167"/>
        <v>0</v>
      </c>
      <c r="R238" s="11" t="str">
        <f t="shared" si="167"/>
        <v>AnteBraço</v>
      </c>
      <c r="S238" s="11">
        <f t="shared" si="167"/>
        <v>0</v>
      </c>
      <c r="T238" s="11" t="str">
        <f t="shared" si="168"/>
        <v xml:space="preserve">Glúteo </v>
      </c>
      <c r="U238" s="11">
        <f t="shared" si="168"/>
        <v>0</v>
      </c>
      <c r="V238" s="12" t="str">
        <f t="shared" si="168"/>
        <v xml:space="preserve">Abdutor </v>
      </c>
      <c r="W238" s="11">
        <f t="shared" si="168"/>
        <v>0</v>
      </c>
      <c r="X238" s="12" t="str">
        <f t="shared" si="168"/>
        <v xml:space="preserve">Adutor </v>
      </c>
      <c r="Y238" s="11">
        <f t="shared" si="168"/>
        <v>0</v>
      </c>
      <c r="Z238" s="12" t="str">
        <f t="shared" si="168"/>
        <v>Coxa (Ant)</v>
      </c>
      <c r="AA238" s="11">
        <f t="shared" si="168"/>
        <v>0</v>
      </c>
      <c r="AB238" s="12" t="str">
        <f t="shared" si="168"/>
        <v>Coxa (Pos)</v>
      </c>
      <c r="AC238" s="11">
        <f t="shared" si="168"/>
        <v>0</v>
      </c>
      <c r="AD238" s="12" t="str">
        <f t="shared" si="168"/>
        <v>Perna</v>
      </c>
      <c r="AE238" s="11">
        <f t="shared" si="168"/>
        <v>0</v>
      </c>
      <c r="AF238" s="12" t="str">
        <f t="shared" si="168"/>
        <v>Abdominal</v>
      </c>
      <c r="AG238" s="11">
        <f t="shared" si="168"/>
        <v>0</v>
      </c>
    </row>
    <row r="239" spans="1:33" x14ac:dyDescent="0.25">
      <c r="A239" s="344"/>
      <c r="B239" s="11">
        <f t="shared" si="165"/>
        <v>0</v>
      </c>
      <c r="C239" s="11" t="str">
        <f t="shared" si="166"/>
        <v xml:space="preserve"> </v>
      </c>
      <c r="D239" s="11" t="str">
        <f t="shared" si="167"/>
        <v xml:space="preserve">Trapézio </v>
      </c>
      <c r="E239" s="11">
        <f t="shared" si="167"/>
        <v>0</v>
      </c>
      <c r="F239" s="11" t="str">
        <f t="shared" si="167"/>
        <v>Ombro (Cla/Acr)</v>
      </c>
      <c r="G239" s="11">
        <f t="shared" si="167"/>
        <v>0</v>
      </c>
      <c r="H239" s="12" t="str">
        <f t="shared" si="167"/>
        <v>Ombro (Esp)</v>
      </c>
      <c r="I239" s="11">
        <f t="shared" si="167"/>
        <v>0</v>
      </c>
      <c r="J239" s="12" t="str">
        <f t="shared" si="167"/>
        <v>Costa</v>
      </c>
      <c r="K239" s="11">
        <f t="shared" si="167"/>
        <v>0</v>
      </c>
      <c r="L239" s="12" t="str">
        <f t="shared" si="167"/>
        <v>Peito</v>
      </c>
      <c r="M239" s="11">
        <f t="shared" si="167"/>
        <v>0</v>
      </c>
      <c r="N239" s="12" t="str">
        <f t="shared" si="167"/>
        <v>Bíceps</v>
      </c>
      <c r="O239" s="11">
        <f t="shared" si="167"/>
        <v>0</v>
      </c>
      <c r="P239" s="12" t="str">
        <f t="shared" si="167"/>
        <v>Tríceps</v>
      </c>
      <c r="Q239" s="11">
        <f t="shared" si="167"/>
        <v>0</v>
      </c>
      <c r="R239" s="11" t="str">
        <f t="shared" si="167"/>
        <v>AnteBraço</v>
      </c>
      <c r="S239" s="11">
        <f t="shared" si="167"/>
        <v>0</v>
      </c>
      <c r="T239" s="11" t="str">
        <f t="shared" si="168"/>
        <v xml:space="preserve">Glúteo </v>
      </c>
      <c r="U239" s="11">
        <f t="shared" si="168"/>
        <v>0</v>
      </c>
      <c r="V239" s="12" t="str">
        <f t="shared" si="168"/>
        <v xml:space="preserve">Abdutor </v>
      </c>
      <c r="W239" s="11">
        <f t="shared" si="168"/>
        <v>0</v>
      </c>
      <c r="X239" s="12" t="str">
        <f t="shared" si="168"/>
        <v xml:space="preserve">Adutor </v>
      </c>
      <c r="Y239" s="11">
        <f t="shared" si="168"/>
        <v>0</v>
      </c>
      <c r="Z239" s="12" t="str">
        <f t="shared" si="168"/>
        <v>Coxa (Ant)</v>
      </c>
      <c r="AA239" s="11">
        <f t="shared" si="168"/>
        <v>0</v>
      </c>
      <c r="AB239" s="12" t="str">
        <f t="shared" si="168"/>
        <v>Coxa (Pos)</v>
      </c>
      <c r="AC239" s="11">
        <f t="shared" si="168"/>
        <v>0</v>
      </c>
      <c r="AD239" s="12" t="str">
        <f t="shared" si="168"/>
        <v>Perna</v>
      </c>
      <c r="AE239" s="11">
        <f t="shared" si="168"/>
        <v>0</v>
      </c>
      <c r="AF239" s="12" t="str">
        <f t="shared" si="168"/>
        <v>Abdominal</v>
      </c>
      <c r="AG239" s="11">
        <f t="shared" si="168"/>
        <v>0</v>
      </c>
    </row>
    <row r="240" spans="1:33" x14ac:dyDescent="0.25">
      <c r="A240" s="344"/>
      <c r="B240" s="11">
        <f t="shared" si="165"/>
        <v>0</v>
      </c>
      <c r="C240" s="11" t="str">
        <f t="shared" si="166"/>
        <v xml:space="preserve"> </v>
      </c>
      <c r="D240" s="11" t="str">
        <f t="shared" si="167"/>
        <v xml:space="preserve">Trapézio </v>
      </c>
      <c r="E240" s="11">
        <f t="shared" si="167"/>
        <v>0</v>
      </c>
      <c r="F240" s="11" t="str">
        <f t="shared" si="167"/>
        <v>Ombro (Cla/Acr)</v>
      </c>
      <c r="G240" s="11">
        <f t="shared" si="167"/>
        <v>0</v>
      </c>
      <c r="H240" s="12" t="str">
        <f t="shared" si="167"/>
        <v>Ombro (Esp)</v>
      </c>
      <c r="I240" s="11">
        <f t="shared" si="167"/>
        <v>0</v>
      </c>
      <c r="J240" s="12" t="str">
        <f t="shared" si="167"/>
        <v>Costa</v>
      </c>
      <c r="K240" s="11">
        <f t="shared" si="167"/>
        <v>0</v>
      </c>
      <c r="L240" s="12" t="str">
        <f t="shared" si="167"/>
        <v>Peito</v>
      </c>
      <c r="M240" s="11">
        <f t="shared" si="167"/>
        <v>0</v>
      </c>
      <c r="N240" s="12" t="str">
        <f t="shared" si="167"/>
        <v>Bíceps</v>
      </c>
      <c r="O240" s="11">
        <f t="shared" si="167"/>
        <v>0</v>
      </c>
      <c r="P240" s="12" t="str">
        <f t="shared" si="167"/>
        <v>Tríceps</v>
      </c>
      <c r="Q240" s="11">
        <f t="shared" si="167"/>
        <v>0</v>
      </c>
      <c r="R240" s="11" t="str">
        <f t="shared" si="167"/>
        <v>AnteBraço</v>
      </c>
      <c r="S240" s="11">
        <f>S220</f>
        <v>0</v>
      </c>
      <c r="T240" s="11" t="str">
        <f t="shared" si="168"/>
        <v xml:space="preserve">Glúteo </v>
      </c>
      <c r="U240" s="11">
        <f t="shared" si="168"/>
        <v>0</v>
      </c>
      <c r="V240" s="12" t="str">
        <f t="shared" si="168"/>
        <v xml:space="preserve">Abdutor </v>
      </c>
      <c r="W240" s="11">
        <f t="shared" si="168"/>
        <v>0</v>
      </c>
      <c r="X240" s="12" t="str">
        <f t="shared" si="168"/>
        <v xml:space="preserve">Adutor </v>
      </c>
      <c r="Y240" s="11">
        <f t="shared" si="168"/>
        <v>0</v>
      </c>
      <c r="Z240" s="12" t="str">
        <f t="shared" si="168"/>
        <v>Coxa (Ant)</v>
      </c>
      <c r="AA240" s="11">
        <f t="shared" si="168"/>
        <v>0</v>
      </c>
      <c r="AB240" s="12" t="str">
        <f t="shared" si="168"/>
        <v>Coxa (Pos)</v>
      </c>
      <c r="AC240" s="11">
        <f t="shared" si="168"/>
        <v>0</v>
      </c>
      <c r="AD240" s="12" t="str">
        <f t="shared" si="168"/>
        <v>Perna</v>
      </c>
      <c r="AE240" s="11">
        <f t="shared" si="168"/>
        <v>0</v>
      </c>
      <c r="AF240" s="12" t="str">
        <f t="shared" si="168"/>
        <v>Abdominal</v>
      </c>
      <c r="AG240" s="11">
        <f t="shared" si="168"/>
        <v>0</v>
      </c>
    </row>
  </sheetData>
  <sheetProtection password="CE24" sheet="1" objects="1" scenarios="1"/>
  <protectedRanges>
    <protectedRange sqref="E24:E40 E44:E60 E64:E80 E84:E100 E104:E120 E124:E140 E144:E160 E164:E180 E184:E200 E204:E220 E224:E240 E4:E20" name="Intervalo1"/>
    <protectedRange sqref="G24:G40 G44:G60 G64:G80 G84:G100 G104:G120 G124:G140 G144:G160 G164:G180 G184:G200 G204:G220 G224:G240 G4:G20" name="Intervalo2"/>
    <protectedRange sqref="I24:I40 I44:I60 I64:I80 I84:I100 I104:I120 I124:I140 I144:I160 I164:I180 I184:I200 I204:I220 I224:I240 I4:I20" name="Intervalo3"/>
    <protectedRange sqref="K24:K40 K44:K60 K64:K80 K84:K100 K104:K120 K124:K140 K144:K160 K164:K180 K184:K200 K204:K220 K224:K240 K4:K20" name="Intervalo4_1"/>
    <protectedRange sqref="M24:M40 M44:M60 M64:M80 M84:M100 M104:M120 M124:M140 M144:M160 M164:M180 M184:M200 M204:M220 M224:M240 M4:M20" name="Intervalo5"/>
    <protectedRange sqref="O24:O40 O44:O60 O64:O80 O84:O100 O104:O120 O124:O140 O144:O160 O164:O180 O184:O200 O204:O220 O224:O240 O4:O20" name="Intervalo6"/>
    <protectedRange sqref="Q24:Q40 Q44:Q60 Q64:Q80 Q84:Q100 Q104:Q120 Q124:Q140 Q144:Q160 Q164:Q180 Q184:Q200 Q204:Q220 Q224:Q240 Q4:Q20" name="Intervalo7"/>
    <protectedRange sqref="S24:S40 S44:S60 S64:S80 S84:S100 S104:S120 S124:S140 S144:S160 S164:S180 S184:S200 S204:S220 S224:S240 S4:S20" name="Intervalo8"/>
    <protectedRange sqref="U24:U40 U44:U60 U64:U80 U84:U100 U104:U120 U124:U140 U144:U160 U164:U180 U184:U200 U204:U220 U224:U240 U4:U20" name="Intervalo9"/>
    <protectedRange sqref="W24:W40 W44:W60 W64:W80 W84:W100 W104:W120 W124:W140 W144:W160 W164:W180 W184:W200 W204:W220 W224:W240 W4:W20" name="Intervalo10"/>
    <protectedRange sqref="Y24:Y40 Y44:Y60 Y64:Y80 Y84:Y100 Y104:Y120 Y124:Y140 Y144:Y160 Y164:Y180 Y184:Y200 Y204:Y220 Y224:Y240 Y4:Y20" name="Intervalo11"/>
    <protectedRange sqref="AA4:AA20 AA24:AA40 AA44:AA60 AA64:AA80 AA84:AA100 AA104:AA120 AA124:AA140 AA144:AA160 AA164:AA180 AA184:AA200 AA204:AA220 AA224:AA240" name="Intervalo12"/>
    <protectedRange sqref="AC24:AC40 AC44:AC60 AC64:AC80 AC84:AC100 AC104:AC120 AC124:AC140 AC144:AC160 AC164:AC180 AC184:AC200 AC204:AC220 AC224:AC240 AC4:AC20" name="Intervalo13"/>
    <protectedRange sqref="AE24:AE40 AE44:AE60 AE64:AE80 AE84:AE100 AE104:AE120 AE124:AE140 AE144:AE160 AE164:AE180 AE184:AE200 AE204:AE220 AE224:AE240 AE4:AE20" name="Intervalo14"/>
    <protectedRange sqref="AG24:AG40 AG44:AG60 AG64:AG80 AG84:AG100 AG104:AG120 AG124:AG140 AG144:AG160 AG164:AG180 AG184:AG200 AG204:AG220 AG224:AG240 AG4:AG20" name="Intervalo15"/>
  </protectedRanges>
  <mergeCells count="205">
    <mergeCell ref="AD222:AE222"/>
    <mergeCell ref="AF222:AG222"/>
    <mergeCell ref="B223:C223"/>
    <mergeCell ref="A224:A240"/>
    <mergeCell ref="N222:O222"/>
    <mergeCell ref="P222:Q222"/>
    <mergeCell ref="R222:S222"/>
    <mergeCell ref="T222:U222"/>
    <mergeCell ref="V222:W222"/>
    <mergeCell ref="X222:Y222"/>
    <mergeCell ref="AB202:AC202"/>
    <mergeCell ref="AD202:AE202"/>
    <mergeCell ref="AF202:AG202"/>
    <mergeCell ref="B203:C203"/>
    <mergeCell ref="A204:A220"/>
    <mergeCell ref="D222:E222"/>
    <mergeCell ref="F222:G222"/>
    <mergeCell ref="H222:I222"/>
    <mergeCell ref="J222:K222"/>
    <mergeCell ref="L222:M222"/>
    <mergeCell ref="P202:Q202"/>
    <mergeCell ref="R202:S202"/>
    <mergeCell ref="T202:U202"/>
    <mergeCell ref="V202:W202"/>
    <mergeCell ref="X202:Y202"/>
    <mergeCell ref="Z202:AA202"/>
    <mergeCell ref="D202:E202"/>
    <mergeCell ref="F202:G202"/>
    <mergeCell ref="H202:I202"/>
    <mergeCell ref="J202:K202"/>
    <mergeCell ref="L202:M202"/>
    <mergeCell ref="N202:O202"/>
    <mergeCell ref="Z222:AA222"/>
    <mergeCell ref="AB222:AC222"/>
    <mergeCell ref="AD182:AE182"/>
    <mergeCell ref="AF182:AG182"/>
    <mergeCell ref="B183:C183"/>
    <mergeCell ref="A184:A200"/>
    <mergeCell ref="N182:O182"/>
    <mergeCell ref="P182:Q182"/>
    <mergeCell ref="R182:S182"/>
    <mergeCell ref="T182:U182"/>
    <mergeCell ref="V182:W182"/>
    <mergeCell ref="X182:Y182"/>
    <mergeCell ref="AB162:AC162"/>
    <mergeCell ref="AD162:AE162"/>
    <mergeCell ref="AF162:AG162"/>
    <mergeCell ref="B163:C163"/>
    <mergeCell ref="A164:A180"/>
    <mergeCell ref="D182:E182"/>
    <mergeCell ref="F182:G182"/>
    <mergeCell ref="H182:I182"/>
    <mergeCell ref="J182:K182"/>
    <mergeCell ref="L182:M182"/>
    <mergeCell ref="P162:Q162"/>
    <mergeCell ref="R162:S162"/>
    <mergeCell ref="T162:U162"/>
    <mergeCell ref="V162:W162"/>
    <mergeCell ref="X162:Y162"/>
    <mergeCell ref="Z162:AA162"/>
    <mergeCell ref="D162:E162"/>
    <mergeCell ref="F162:G162"/>
    <mergeCell ref="H162:I162"/>
    <mergeCell ref="J162:K162"/>
    <mergeCell ref="L162:M162"/>
    <mergeCell ref="N162:O162"/>
    <mergeCell ref="Z182:AA182"/>
    <mergeCell ref="AB182:AC182"/>
    <mergeCell ref="AD142:AE142"/>
    <mergeCell ref="AF142:AG142"/>
    <mergeCell ref="B143:C143"/>
    <mergeCell ref="A144:A160"/>
    <mergeCell ref="N142:O142"/>
    <mergeCell ref="P142:Q142"/>
    <mergeCell ref="R142:S142"/>
    <mergeCell ref="T142:U142"/>
    <mergeCell ref="V142:W142"/>
    <mergeCell ref="X142:Y142"/>
    <mergeCell ref="AB122:AC122"/>
    <mergeCell ref="AD122:AE122"/>
    <mergeCell ref="AF122:AG122"/>
    <mergeCell ref="B123:C123"/>
    <mergeCell ref="A124:A140"/>
    <mergeCell ref="D142:E142"/>
    <mergeCell ref="F142:G142"/>
    <mergeCell ref="H142:I142"/>
    <mergeCell ref="J142:K142"/>
    <mergeCell ref="L142:M142"/>
    <mergeCell ref="P122:Q122"/>
    <mergeCell ref="R122:S122"/>
    <mergeCell ref="T122:U122"/>
    <mergeCell ref="V122:W122"/>
    <mergeCell ref="X122:Y122"/>
    <mergeCell ref="Z122:AA122"/>
    <mergeCell ref="D122:E122"/>
    <mergeCell ref="F122:G122"/>
    <mergeCell ref="H122:I122"/>
    <mergeCell ref="J122:K122"/>
    <mergeCell ref="L122:M122"/>
    <mergeCell ref="N122:O122"/>
    <mergeCell ref="Z142:AA142"/>
    <mergeCell ref="AB142:AC142"/>
    <mergeCell ref="AF102:AG102"/>
    <mergeCell ref="B103:C103"/>
    <mergeCell ref="A104:A120"/>
    <mergeCell ref="N102:O102"/>
    <mergeCell ref="P102:Q102"/>
    <mergeCell ref="R102:S102"/>
    <mergeCell ref="T102:U102"/>
    <mergeCell ref="V102:W102"/>
    <mergeCell ref="X102:Y102"/>
    <mergeCell ref="AD82:AE82"/>
    <mergeCell ref="AF82:AG82"/>
    <mergeCell ref="B83:C83"/>
    <mergeCell ref="A84:A100"/>
    <mergeCell ref="D102:E102"/>
    <mergeCell ref="F102:G102"/>
    <mergeCell ref="H102:I102"/>
    <mergeCell ref="J102:K102"/>
    <mergeCell ref="L102:M102"/>
    <mergeCell ref="P82:Q82"/>
    <mergeCell ref="R82:S82"/>
    <mergeCell ref="T82:U82"/>
    <mergeCell ref="V82:W82"/>
    <mergeCell ref="X82:Y82"/>
    <mergeCell ref="Z82:AA82"/>
    <mergeCell ref="D82:E82"/>
    <mergeCell ref="F82:G82"/>
    <mergeCell ref="H82:I82"/>
    <mergeCell ref="J82:K82"/>
    <mergeCell ref="L82:M82"/>
    <mergeCell ref="N82:O82"/>
    <mergeCell ref="Z102:AA102"/>
    <mergeCell ref="AB102:AC102"/>
    <mergeCell ref="AD102:AE102"/>
    <mergeCell ref="B63:C63"/>
    <mergeCell ref="A64:A80"/>
    <mergeCell ref="N62:O62"/>
    <mergeCell ref="P62:Q62"/>
    <mergeCell ref="R62:S62"/>
    <mergeCell ref="T62:U62"/>
    <mergeCell ref="V62:W62"/>
    <mergeCell ref="X62:Y62"/>
    <mergeCell ref="AB82:AC82"/>
    <mergeCell ref="AD42:AE42"/>
    <mergeCell ref="AF42:AG42"/>
    <mergeCell ref="B43:C43"/>
    <mergeCell ref="A44:A60"/>
    <mergeCell ref="D62:E62"/>
    <mergeCell ref="F62:G62"/>
    <mergeCell ref="H62:I62"/>
    <mergeCell ref="J62:K62"/>
    <mergeCell ref="L62:M62"/>
    <mergeCell ref="P42:Q42"/>
    <mergeCell ref="R42:S42"/>
    <mergeCell ref="T42:U42"/>
    <mergeCell ref="V42:W42"/>
    <mergeCell ref="X42:Y42"/>
    <mergeCell ref="Z42:AA42"/>
    <mergeCell ref="Z62:AA62"/>
    <mergeCell ref="AB62:AC62"/>
    <mergeCell ref="AD62:AE62"/>
    <mergeCell ref="AF62:AG62"/>
    <mergeCell ref="B23:C23"/>
    <mergeCell ref="A24:A40"/>
    <mergeCell ref="D42:E42"/>
    <mergeCell ref="F42:G42"/>
    <mergeCell ref="H42:I42"/>
    <mergeCell ref="J42:K42"/>
    <mergeCell ref="L42:M42"/>
    <mergeCell ref="N42:O42"/>
    <mergeCell ref="AB42:AC42"/>
    <mergeCell ref="AB22:AC22"/>
    <mergeCell ref="P2:Q2"/>
    <mergeCell ref="R2:S2"/>
    <mergeCell ref="T2:U2"/>
    <mergeCell ref="V2:W2"/>
    <mergeCell ref="X2:Y2"/>
    <mergeCell ref="AD22:AE22"/>
    <mergeCell ref="AF22:AG22"/>
    <mergeCell ref="Z2:AA2"/>
    <mergeCell ref="D2:E2"/>
    <mergeCell ref="F2:G2"/>
    <mergeCell ref="H2:I2"/>
    <mergeCell ref="J2:K2"/>
    <mergeCell ref="L2:M2"/>
    <mergeCell ref="N2:O2"/>
    <mergeCell ref="A1:AG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AB2:AC2"/>
    <mergeCell ref="AD2:AE2"/>
    <mergeCell ref="AF2:AG2"/>
    <mergeCell ref="B3:C3"/>
    <mergeCell ref="A4:A20"/>
    <mergeCell ref="V22:W22"/>
    <mergeCell ref="X22:Y22"/>
    <mergeCell ref="Z22:AA2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7" workbookViewId="0">
      <selection activeCell="B23" sqref="B23:C23"/>
    </sheetView>
  </sheetViews>
  <sheetFormatPr defaultRowHeight="15" x14ac:dyDescent="0.25"/>
  <cols>
    <col min="2" max="2" width="12" bestFit="1" customWidth="1"/>
    <col min="3" max="3" width="35.85546875" bestFit="1" customWidth="1"/>
    <col min="4" max="4" width="15.5703125" bestFit="1" customWidth="1"/>
    <col min="5" max="5" width="35.85546875" bestFit="1" customWidth="1"/>
    <col min="6" max="6" width="15.5703125" bestFit="1" customWidth="1"/>
    <col min="7" max="7" width="44.85546875" bestFit="1" customWidth="1"/>
    <col min="8" max="8" width="12" bestFit="1" customWidth="1"/>
    <col min="9" max="9" width="35.28515625" bestFit="1" customWidth="1"/>
  </cols>
  <sheetData>
    <row r="2" spans="1:9" x14ac:dyDescent="0.25">
      <c r="A2" s="11" t="s">
        <v>40</v>
      </c>
      <c r="B2" s="11" t="s">
        <v>107</v>
      </c>
      <c r="C2" s="11"/>
      <c r="D2" s="341" t="str">
        <f>Cárdio!B3</f>
        <v>Bicicleta Ergométrica</v>
      </c>
      <c r="E2" s="341"/>
      <c r="F2" s="341" t="str">
        <f>Cárdio!D3</f>
        <v>Esteira</v>
      </c>
      <c r="G2" s="341"/>
      <c r="H2" s="341" t="str">
        <f>Cárdio!F3</f>
        <v>Elíptico</v>
      </c>
      <c r="I2" s="341"/>
    </row>
    <row r="3" spans="1:9" x14ac:dyDescent="0.25">
      <c r="A3" s="11"/>
      <c r="B3" s="343">
        <f>Planilha!D27</f>
        <v>0</v>
      </c>
      <c r="C3" s="343"/>
      <c r="D3" s="13"/>
      <c r="E3" s="13"/>
      <c r="F3" s="13"/>
      <c r="G3" s="13"/>
      <c r="H3" s="13"/>
      <c r="I3" s="13"/>
    </row>
    <row r="4" spans="1:9" ht="15" customHeight="1" x14ac:dyDescent="0.25">
      <c r="A4" s="344">
        <v>1</v>
      </c>
      <c r="B4" s="11">
        <f>B3</f>
        <v>0</v>
      </c>
      <c r="C4" s="11" t="b">
        <f t="shared" ref="C4:C10" si="0">IF(AND(B4=D4),E4,IF(AND(B4=F4),G4,IF(AND(B4=H4),I4)))</f>
        <v>0</v>
      </c>
      <c r="D4" s="11" t="str">
        <f>Cárdio!B4</f>
        <v>Bicicleta Ergométrica</v>
      </c>
      <c r="E4" s="11">
        <f>Cárdio!C4</f>
        <v>0</v>
      </c>
      <c r="F4" s="11" t="str">
        <f>Cárdio!D4</f>
        <v>Esteira</v>
      </c>
      <c r="G4" s="11">
        <f>Cárdio!E4</f>
        <v>0</v>
      </c>
      <c r="H4" s="12" t="str">
        <f>Cárdio!F4</f>
        <v>Elíptico</v>
      </c>
      <c r="I4" s="11">
        <f>Cárdio!G4</f>
        <v>0</v>
      </c>
    </row>
    <row r="5" spans="1:9" ht="15" customHeight="1" x14ac:dyDescent="0.25">
      <c r="A5" s="344"/>
      <c r="B5" s="11">
        <f t="shared" ref="B5:B10" si="1">B4</f>
        <v>0</v>
      </c>
      <c r="C5" s="11" t="b">
        <f t="shared" si="0"/>
        <v>0</v>
      </c>
      <c r="D5" s="11" t="str">
        <f>Cárdio!B5</f>
        <v>Bicicleta Ergométrica</v>
      </c>
      <c r="E5" s="11">
        <f>Cárdio!C5</f>
        <v>0</v>
      </c>
      <c r="F5" s="11" t="str">
        <f>Cárdio!D5</f>
        <v>Esteira</v>
      </c>
      <c r="G5" s="11">
        <f>Cárdio!E5</f>
        <v>0</v>
      </c>
      <c r="H5" s="12" t="str">
        <f>Cárdio!F5</f>
        <v>Elíptico</v>
      </c>
      <c r="I5" s="11">
        <f>Cárdio!G5</f>
        <v>0</v>
      </c>
    </row>
    <row r="6" spans="1:9" ht="15" customHeight="1" x14ac:dyDescent="0.25">
      <c r="A6" s="344"/>
      <c r="B6" s="11">
        <f t="shared" si="1"/>
        <v>0</v>
      </c>
      <c r="C6" s="11" t="b">
        <f t="shared" si="0"/>
        <v>0</v>
      </c>
      <c r="D6" s="11" t="str">
        <f>Cárdio!B6</f>
        <v>Bicicleta Ergométrica</v>
      </c>
      <c r="E6" s="11">
        <f>Cárdio!C6</f>
        <v>0</v>
      </c>
      <c r="F6" s="11" t="str">
        <f>Cárdio!D6</f>
        <v>Esteira</v>
      </c>
      <c r="G6" s="11">
        <f>Cárdio!E6</f>
        <v>0</v>
      </c>
      <c r="H6" s="12" t="str">
        <f>Cárdio!F6</f>
        <v>Elíptico</v>
      </c>
      <c r="I6" s="11">
        <f>Cárdio!G6</f>
        <v>0</v>
      </c>
    </row>
    <row r="7" spans="1:9" ht="15" customHeight="1" x14ac:dyDescent="0.25">
      <c r="A7" s="344"/>
      <c r="B7" s="11">
        <f t="shared" si="1"/>
        <v>0</v>
      </c>
      <c r="C7" s="11" t="b">
        <f t="shared" si="0"/>
        <v>0</v>
      </c>
      <c r="D7" s="11" t="str">
        <f>Cárdio!B7</f>
        <v>Bicicleta Ergométrica</v>
      </c>
      <c r="E7" s="11">
        <f>Cárdio!C7</f>
        <v>0</v>
      </c>
      <c r="F7" s="11" t="str">
        <f>Cárdio!D7</f>
        <v>Esteira</v>
      </c>
      <c r="G7" s="11">
        <f>Cárdio!E7</f>
        <v>0</v>
      </c>
      <c r="H7" s="12" t="str">
        <f>Cárdio!F7</f>
        <v>Elíptico</v>
      </c>
      <c r="I7" s="11">
        <f>Cárdio!G7</f>
        <v>0</v>
      </c>
    </row>
    <row r="8" spans="1:9" ht="15" customHeight="1" x14ac:dyDescent="0.25">
      <c r="A8" s="344"/>
      <c r="B8" s="11">
        <f t="shared" si="1"/>
        <v>0</v>
      </c>
      <c r="C8" s="11" t="b">
        <f t="shared" si="0"/>
        <v>0</v>
      </c>
      <c r="D8" s="11" t="str">
        <f>Cárdio!B8</f>
        <v>Bicicleta Ergométrica</v>
      </c>
      <c r="E8" s="11">
        <f>Cárdio!C8</f>
        <v>0</v>
      </c>
      <c r="F8" s="11" t="str">
        <f>Cárdio!D8</f>
        <v>Esteira</v>
      </c>
      <c r="G8" s="11">
        <f>Cárdio!E8</f>
        <v>0</v>
      </c>
      <c r="H8" s="12" t="str">
        <f>Cárdio!F8</f>
        <v>Elíptico</v>
      </c>
      <c r="I8" s="11">
        <f>Cárdio!G8</f>
        <v>0</v>
      </c>
    </row>
    <row r="9" spans="1:9" ht="15" customHeight="1" x14ac:dyDescent="0.25">
      <c r="A9" s="344"/>
      <c r="B9" s="11">
        <f t="shared" si="1"/>
        <v>0</v>
      </c>
      <c r="C9" s="11" t="b">
        <f t="shared" si="0"/>
        <v>0</v>
      </c>
      <c r="D9" s="11" t="str">
        <f>Cárdio!B9</f>
        <v>Bicicleta Ergométrica</v>
      </c>
      <c r="E9" s="11">
        <f>Cárdio!C9</f>
        <v>0</v>
      </c>
      <c r="F9" s="11" t="str">
        <f>Cárdio!D9</f>
        <v>Esteira</v>
      </c>
      <c r="G9" s="11">
        <f>Cárdio!E9</f>
        <v>0</v>
      </c>
      <c r="H9" s="12" t="str">
        <f>Cárdio!F9</f>
        <v>Elíptico</v>
      </c>
      <c r="I9" s="11">
        <f>Cárdio!G9</f>
        <v>0</v>
      </c>
    </row>
    <row r="10" spans="1:9" ht="15" customHeight="1" x14ac:dyDescent="0.25">
      <c r="A10" s="344"/>
      <c r="B10" s="11">
        <f t="shared" si="1"/>
        <v>0</v>
      </c>
      <c r="C10" s="11" t="b">
        <f t="shared" si="0"/>
        <v>0</v>
      </c>
      <c r="D10" s="11" t="str">
        <f>Cárdio!B10</f>
        <v>Bicicleta Ergométrica</v>
      </c>
      <c r="E10" s="11">
        <f>Cárdio!C10</f>
        <v>0</v>
      </c>
      <c r="F10" s="11" t="str">
        <f>Cárdio!D10</f>
        <v>Esteira</v>
      </c>
      <c r="G10" s="11">
        <f>Cárdio!E10</f>
        <v>0</v>
      </c>
      <c r="H10" s="12" t="str">
        <f>Cárdio!F10</f>
        <v>Elíptico</v>
      </c>
      <c r="I10" s="11">
        <f>Cárdio!G10</f>
        <v>0</v>
      </c>
    </row>
    <row r="11" spans="1:9" ht="15" customHeight="1" x14ac:dyDescent="0.25">
      <c r="A11" s="15"/>
      <c r="B11" s="11"/>
      <c r="C11" s="11"/>
      <c r="D11" s="11"/>
      <c r="E11" s="11"/>
      <c r="F11" s="11"/>
      <c r="G11" s="11"/>
      <c r="H11" s="11"/>
      <c r="I11" s="11"/>
    </row>
    <row r="12" spans="1:9" ht="15" customHeight="1" x14ac:dyDescent="0.25">
      <c r="A12" s="11" t="s">
        <v>40</v>
      </c>
      <c r="B12" s="11" t="s">
        <v>41</v>
      </c>
      <c r="C12" s="11"/>
      <c r="D12" s="341" t="str">
        <f>D2</f>
        <v>Bicicleta Ergométrica</v>
      </c>
      <c r="E12" s="341"/>
      <c r="F12" s="341" t="str">
        <f>F2</f>
        <v>Esteira</v>
      </c>
      <c r="G12" s="341"/>
      <c r="H12" s="341" t="str">
        <f>H2</f>
        <v>Elíptico</v>
      </c>
      <c r="I12" s="341"/>
    </row>
    <row r="13" spans="1:9" ht="15" customHeight="1" x14ac:dyDescent="0.25">
      <c r="A13" s="11"/>
      <c r="B13" s="343">
        <f>Planilha!D28</f>
        <v>0</v>
      </c>
      <c r="C13" s="343"/>
      <c r="D13" s="13"/>
      <c r="E13" s="13"/>
      <c r="F13" s="13"/>
      <c r="G13" s="13"/>
      <c r="H13" s="13"/>
      <c r="I13" s="13"/>
    </row>
    <row r="14" spans="1:9" ht="15" customHeight="1" x14ac:dyDescent="0.25">
      <c r="A14" s="344">
        <v>2</v>
      </c>
      <c r="B14" s="11">
        <f>B13</f>
        <v>0</v>
      </c>
      <c r="C14" s="11" t="b">
        <f>IF(AND(B14=D14),E14,IF(AND(B14=F14),G14,IF(AND(B14=H14),I14)))</f>
        <v>0</v>
      </c>
      <c r="D14" s="11" t="str">
        <f t="shared" ref="D14:I14" si="2">D4</f>
        <v>Bicicleta Ergométrica</v>
      </c>
      <c r="E14" s="11">
        <f t="shared" si="2"/>
        <v>0</v>
      </c>
      <c r="F14" s="11" t="str">
        <f t="shared" si="2"/>
        <v>Esteira</v>
      </c>
      <c r="G14" s="11">
        <f t="shared" si="2"/>
        <v>0</v>
      </c>
      <c r="H14" s="12" t="str">
        <f t="shared" si="2"/>
        <v>Elíptico</v>
      </c>
      <c r="I14" s="11">
        <f t="shared" si="2"/>
        <v>0</v>
      </c>
    </row>
    <row r="15" spans="1:9" ht="15" customHeight="1" x14ac:dyDescent="0.25">
      <c r="A15" s="344"/>
      <c r="B15" s="11">
        <f t="shared" ref="B15:B20" si="3">B14</f>
        <v>0</v>
      </c>
      <c r="C15" s="11" t="b">
        <f t="shared" ref="C15:C20" si="4">IF(AND(B15=D15),E15,IF(AND(B15=F15),G15,IF(AND(B15=H15),I15)))</f>
        <v>0</v>
      </c>
      <c r="D15" s="11" t="str">
        <f t="shared" ref="D15:D20" si="5">D5</f>
        <v>Bicicleta Ergométrica</v>
      </c>
      <c r="E15" s="11">
        <f t="shared" ref="E15:E20" si="6">E5</f>
        <v>0</v>
      </c>
      <c r="F15" s="11" t="str">
        <f t="shared" ref="F15:F20" si="7">F5</f>
        <v>Esteira</v>
      </c>
      <c r="G15" s="11">
        <f t="shared" ref="G15:G20" si="8">G5</f>
        <v>0</v>
      </c>
      <c r="H15" s="12" t="str">
        <f t="shared" ref="H15:I20" si="9">H5</f>
        <v>Elíptico</v>
      </c>
      <c r="I15" s="11">
        <f t="shared" si="9"/>
        <v>0</v>
      </c>
    </row>
    <row r="16" spans="1:9" ht="15" customHeight="1" x14ac:dyDescent="0.25">
      <c r="A16" s="344"/>
      <c r="B16" s="11">
        <f t="shared" si="3"/>
        <v>0</v>
      </c>
      <c r="C16" s="11" t="b">
        <f t="shared" si="4"/>
        <v>0</v>
      </c>
      <c r="D16" s="11" t="str">
        <f t="shared" si="5"/>
        <v>Bicicleta Ergométrica</v>
      </c>
      <c r="E16" s="11">
        <f t="shared" si="6"/>
        <v>0</v>
      </c>
      <c r="F16" s="11" t="str">
        <f t="shared" si="7"/>
        <v>Esteira</v>
      </c>
      <c r="G16" s="11">
        <f t="shared" si="8"/>
        <v>0</v>
      </c>
      <c r="H16" s="12" t="str">
        <f t="shared" si="9"/>
        <v>Elíptico</v>
      </c>
      <c r="I16" s="11">
        <f t="shared" si="9"/>
        <v>0</v>
      </c>
    </row>
    <row r="17" spans="1:9" ht="15" customHeight="1" x14ac:dyDescent="0.25">
      <c r="A17" s="344"/>
      <c r="B17" s="11">
        <f t="shared" si="3"/>
        <v>0</v>
      </c>
      <c r="C17" s="11" t="b">
        <f t="shared" si="4"/>
        <v>0</v>
      </c>
      <c r="D17" s="11" t="str">
        <f t="shared" si="5"/>
        <v>Bicicleta Ergométrica</v>
      </c>
      <c r="E17" s="11">
        <f t="shared" si="6"/>
        <v>0</v>
      </c>
      <c r="F17" s="11" t="str">
        <f t="shared" si="7"/>
        <v>Esteira</v>
      </c>
      <c r="G17" s="11">
        <f t="shared" si="8"/>
        <v>0</v>
      </c>
      <c r="H17" s="12" t="str">
        <f t="shared" si="9"/>
        <v>Elíptico</v>
      </c>
      <c r="I17" s="11">
        <f t="shared" si="9"/>
        <v>0</v>
      </c>
    </row>
    <row r="18" spans="1:9" ht="15" customHeight="1" x14ac:dyDescent="0.25">
      <c r="A18" s="344"/>
      <c r="B18" s="11">
        <f t="shared" si="3"/>
        <v>0</v>
      </c>
      <c r="C18" s="11" t="b">
        <f t="shared" si="4"/>
        <v>0</v>
      </c>
      <c r="D18" s="11" t="str">
        <f t="shared" si="5"/>
        <v>Bicicleta Ergométrica</v>
      </c>
      <c r="E18" s="11">
        <f t="shared" si="6"/>
        <v>0</v>
      </c>
      <c r="F18" s="11" t="str">
        <f t="shared" si="7"/>
        <v>Esteira</v>
      </c>
      <c r="G18" s="11">
        <f t="shared" si="8"/>
        <v>0</v>
      </c>
      <c r="H18" s="12" t="str">
        <f t="shared" si="9"/>
        <v>Elíptico</v>
      </c>
      <c r="I18" s="11">
        <f t="shared" si="9"/>
        <v>0</v>
      </c>
    </row>
    <row r="19" spans="1:9" ht="15" customHeight="1" x14ac:dyDescent="0.25">
      <c r="A19" s="344"/>
      <c r="B19" s="11">
        <f t="shared" si="3"/>
        <v>0</v>
      </c>
      <c r="C19" s="11" t="b">
        <f t="shared" si="4"/>
        <v>0</v>
      </c>
      <c r="D19" s="11" t="str">
        <f t="shared" si="5"/>
        <v>Bicicleta Ergométrica</v>
      </c>
      <c r="E19" s="11">
        <f t="shared" si="6"/>
        <v>0</v>
      </c>
      <c r="F19" s="11" t="str">
        <f t="shared" si="7"/>
        <v>Esteira</v>
      </c>
      <c r="G19" s="11">
        <f t="shared" si="8"/>
        <v>0</v>
      </c>
      <c r="H19" s="12" t="str">
        <f t="shared" si="9"/>
        <v>Elíptico</v>
      </c>
      <c r="I19" s="11">
        <f t="shared" si="9"/>
        <v>0</v>
      </c>
    </row>
    <row r="20" spans="1:9" ht="15" customHeight="1" x14ac:dyDescent="0.25">
      <c r="A20" s="344"/>
      <c r="B20" s="11">
        <f t="shared" si="3"/>
        <v>0</v>
      </c>
      <c r="C20" s="11" t="b">
        <f t="shared" si="4"/>
        <v>0</v>
      </c>
      <c r="D20" s="11" t="str">
        <f t="shared" si="5"/>
        <v>Bicicleta Ergométrica</v>
      </c>
      <c r="E20" s="11">
        <f t="shared" si="6"/>
        <v>0</v>
      </c>
      <c r="F20" s="11" t="str">
        <f t="shared" si="7"/>
        <v>Esteira</v>
      </c>
      <c r="G20" s="11">
        <f t="shared" si="8"/>
        <v>0</v>
      </c>
      <c r="H20" s="12" t="str">
        <f t="shared" si="9"/>
        <v>Elíptico</v>
      </c>
      <c r="I20" s="11">
        <f t="shared" si="9"/>
        <v>0</v>
      </c>
    </row>
    <row r="21" spans="1:9" ht="1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ht="15" customHeight="1" x14ac:dyDescent="0.25">
      <c r="A22" s="11" t="s">
        <v>40</v>
      </c>
      <c r="B22" s="11" t="s">
        <v>41</v>
      </c>
      <c r="C22" s="11"/>
      <c r="D22" s="341" t="str">
        <f>D12</f>
        <v>Bicicleta Ergométrica</v>
      </c>
      <c r="E22" s="341"/>
      <c r="F22" s="341" t="str">
        <f>F12</f>
        <v>Esteira</v>
      </c>
      <c r="G22" s="341"/>
      <c r="H22" s="341" t="str">
        <f>H12</f>
        <v>Elíptico</v>
      </c>
      <c r="I22" s="341"/>
    </row>
    <row r="23" spans="1:9" ht="15" customHeight="1" x14ac:dyDescent="0.25">
      <c r="A23" s="11"/>
      <c r="B23" s="343">
        <f>Planilha!D29</f>
        <v>0</v>
      </c>
      <c r="C23" s="343"/>
      <c r="D23" s="13"/>
      <c r="E23" s="13"/>
      <c r="F23" s="13"/>
      <c r="G23" s="13"/>
      <c r="H23" s="13"/>
      <c r="I23" s="13"/>
    </row>
    <row r="24" spans="1:9" ht="15" customHeight="1" x14ac:dyDescent="0.25">
      <c r="A24" s="344">
        <v>3</v>
      </c>
      <c r="B24" s="11">
        <f>B23</f>
        <v>0</v>
      </c>
      <c r="C24" s="11" t="b">
        <f>IF(AND(B24=D24),E24,IF(AND(B24=F24),G24,IF(AND(B24=H24),I24)))</f>
        <v>0</v>
      </c>
      <c r="D24" s="11" t="str">
        <f t="shared" ref="D24:I24" si="10">D14</f>
        <v>Bicicleta Ergométrica</v>
      </c>
      <c r="E24" s="11">
        <f t="shared" si="10"/>
        <v>0</v>
      </c>
      <c r="F24" s="11" t="str">
        <f t="shared" si="10"/>
        <v>Esteira</v>
      </c>
      <c r="G24" s="11">
        <f t="shared" si="10"/>
        <v>0</v>
      </c>
      <c r="H24" s="12" t="str">
        <f t="shared" si="10"/>
        <v>Elíptico</v>
      </c>
      <c r="I24" s="11">
        <f t="shared" si="10"/>
        <v>0</v>
      </c>
    </row>
    <row r="25" spans="1:9" ht="15" customHeight="1" x14ac:dyDescent="0.25">
      <c r="A25" s="344"/>
      <c r="B25" s="11">
        <f t="shared" ref="B25:B30" si="11">B24</f>
        <v>0</v>
      </c>
      <c r="C25" s="11" t="b">
        <f t="shared" ref="C25:C30" si="12">IF(AND(B25=D25),E25,IF(AND(B25=F25),G25,IF(AND(B25=H25),I25)))</f>
        <v>0</v>
      </c>
      <c r="D25" s="11" t="str">
        <f t="shared" ref="D25:I30" si="13">D15</f>
        <v>Bicicleta Ergométrica</v>
      </c>
      <c r="E25" s="11">
        <f t="shared" si="13"/>
        <v>0</v>
      </c>
      <c r="F25" s="11" t="str">
        <f t="shared" si="13"/>
        <v>Esteira</v>
      </c>
      <c r="G25" s="11">
        <f t="shared" si="13"/>
        <v>0</v>
      </c>
      <c r="H25" s="12" t="str">
        <f t="shared" si="13"/>
        <v>Elíptico</v>
      </c>
      <c r="I25" s="11">
        <f t="shared" si="13"/>
        <v>0</v>
      </c>
    </row>
    <row r="26" spans="1:9" ht="15" customHeight="1" x14ac:dyDescent="0.25">
      <c r="A26" s="344"/>
      <c r="B26" s="11">
        <f t="shared" si="11"/>
        <v>0</v>
      </c>
      <c r="C26" s="11" t="b">
        <f t="shared" si="12"/>
        <v>0</v>
      </c>
      <c r="D26" s="11" t="str">
        <f t="shared" si="13"/>
        <v>Bicicleta Ergométrica</v>
      </c>
      <c r="E26" s="11">
        <f t="shared" si="13"/>
        <v>0</v>
      </c>
      <c r="F26" s="11" t="str">
        <f t="shared" si="13"/>
        <v>Esteira</v>
      </c>
      <c r="G26" s="11">
        <f t="shared" si="13"/>
        <v>0</v>
      </c>
      <c r="H26" s="12" t="str">
        <f t="shared" si="13"/>
        <v>Elíptico</v>
      </c>
      <c r="I26" s="11">
        <f t="shared" si="13"/>
        <v>0</v>
      </c>
    </row>
    <row r="27" spans="1:9" ht="15" customHeight="1" x14ac:dyDescent="0.25">
      <c r="A27" s="344"/>
      <c r="B27" s="11">
        <f t="shared" si="11"/>
        <v>0</v>
      </c>
      <c r="C27" s="11" t="b">
        <f t="shared" si="12"/>
        <v>0</v>
      </c>
      <c r="D27" s="11" t="str">
        <f t="shared" si="13"/>
        <v>Bicicleta Ergométrica</v>
      </c>
      <c r="E27" s="11">
        <f t="shared" si="13"/>
        <v>0</v>
      </c>
      <c r="F27" s="11" t="str">
        <f t="shared" si="13"/>
        <v>Esteira</v>
      </c>
      <c r="G27" s="11">
        <f t="shared" si="13"/>
        <v>0</v>
      </c>
      <c r="H27" s="12" t="str">
        <f t="shared" si="13"/>
        <v>Elíptico</v>
      </c>
      <c r="I27" s="11">
        <f t="shared" si="13"/>
        <v>0</v>
      </c>
    </row>
    <row r="28" spans="1:9" ht="15" customHeight="1" x14ac:dyDescent="0.25">
      <c r="A28" s="344"/>
      <c r="B28" s="11">
        <f t="shared" si="11"/>
        <v>0</v>
      </c>
      <c r="C28" s="11" t="b">
        <f t="shared" si="12"/>
        <v>0</v>
      </c>
      <c r="D28" s="11" t="str">
        <f t="shared" si="13"/>
        <v>Bicicleta Ergométrica</v>
      </c>
      <c r="E28" s="11">
        <f t="shared" si="13"/>
        <v>0</v>
      </c>
      <c r="F28" s="11" t="str">
        <f t="shared" si="13"/>
        <v>Esteira</v>
      </c>
      <c r="G28" s="11">
        <f t="shared" si="13"/>
        <v>0</v>
      </c>
      <c r="H28" s="12" t="str">
        <f t="shared" si="13"/>
        <v>Elíptico</v>
      </c>
      <c r="I28" s="11">
        <f t="shared" si="13"/>
        <v>0</v>
      </c>
    </row>
    <row r="29" spans="1:9" ht="15" customHeight="1" x14ac:dyDescent="0.25">
      <c r="A29" s="344"/>
      <c r="B29" s="11">
        <f t="shared" si="11"/>
        <v>0</v>
      </c>
      <c r="C29" s="11" t="b">
        <f t="shared" si="12"/>
        <v>0</v>
      </c>
      <c r="D29" s="11" t="str">
        <f t="shared" si="13"/>
        <v>Bicicleta Ergométrica</v>
      </c>
      <c r="E29" s="11">
        <f t="shared" si="13"/>
        <v>0</v>
      </c>
      <c r="F29" s="11" t="str">
        <f t="shared" si="13"/>
        <v>Esteira</v>
      </c>
      <c r="G29" s="11">
        <f t="shared" si="13"/>
        <v>0</v>
      </c>
      <c r="H29" s="12" t="str">
        <f t="shared" si="13"/>
        <v>Elíptico</v>
      </c>
      <c r="I29" s="11">
        <f t="shared" si="13"/>
        <v>0</v>
      </c>
    </row>
    <row r="30" spans="1:9" ht="15" customHeight="1" x14ac:dyDescent="0.25">
      <c r="A30" s="344"/>
      <c r="B30" s="11">
        <f t="shared" si="11"/>
        <v>0</v>
      </c>
      <c r="C30" s="11" t="b">
        <f t="shared" si="12"/>
        <v>0</v>
      </c>
      <c r="D30" s="11" t="str">
        <f t="shared" si="13"/>
        <v>Bicicleta Ergométrica</v>
      </c>
      <c r="E30" s="11">
        <f t="shared" si="13"/>
        <v>0</v>
      </c>
      <c r="F30" s="11" t="str">
        <f t="shared" si="13"/>
        <v>Esteira</v>
      </c>
      <c r="G30" s="11">
        <f t="shared" si="13"/>
        <v>0</v>
      </c>
      <c r="H30" s="12" t="str">
        <f t="shared" si="13"/>
        <v>Elíptico</v>
      </c>
      <c r="I30" s="11">
        <f t="shared" si="13"/>
        <v>0</v>
      </c>
    </row>
    <row r="31" spans="1:9" ht="15" customHeight="1" x14ac:dyDescent="0.25"/>
    <row r="32" spans="1: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sheetProtection password="CE24" sheet="1" objects="1" scenarios="1"/>
  <protectedRanges>
    <protectedRange sqref="E4:E10" name="Intervalo1"/>
    <protectedRange sqref="G4:G10" name="Intervalo2"/>
    <protectedRange sqref="E14:E20 E24:E30" name="Intervalo1_1"/>
    <protectedRange sqref="G14:G20 G24:G30" name="Intervalo2_1"/>
    <protectedRange sqref="I4:I10" name="Intervalo3_1"/>
    <protectedRange sqref="I24:I30" name="Intervalo3_4"/>
    <protectedRange sqref="I14:I20" name="Intervalo3_5"/>
  </protectedRanges>
  <mergeCells count="15">
    <mergeCell ref="H2:I2"/>
    <mergeCell ref="H12:I12"/>
    <mergeCell ref="H22:I22"/>
    <mergeCell ref="B13:C13"/>
    <mergeCell ref="D22:E22"/>
    <mergeCell ref="F22:G22"/>
    <mergeCell ref="B23:C23"/>
    <mergeCell ref="A14:A20"/>
    <mergeCell ref="A24:A30"/>
    <mergeCell ref="D2:E2"/>
    <mergeCell ref="F2:G2"/>
    <mergeCell ref="B3:C3"/>
    <mergeCell ref="D12:E12"/>
    <mergeCell ref="F12:G12"/>
    <mergeCell ref="A4:A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Introdução</vt:lpstr>
      <vt:lpstr>Matrículas</vt:lpstr>
      <vt:lpstr>Exercício</vt:lpstr>
      <vt:lpstr>Cárdio</vt:lpstr>
      <vt:lpstr>Planilha</vt:lpstr>
      <vt:lpstr>Descrições</vt:lpstr>
      <vt:lpstr>GM - Cár</vt:lpstr>
      <vt:lpstr>Plan Exe A</vt:lpstr>
      <vt:lpstr>Plan Cár A</vt:lpstr>
      <vt:lpstr>Plan Exe B</vt:lpstr>
      <vt:lpstr>Plan Cár B</vt:lpstr>
      <vt:lpstr>Plan Exe C</vt:lpstr>
      <vt:lpstr>Plan Cár C</vt:lpstr>
      <vt:lpstr>Plan Exe D</vt:lpstr>
      <vt:lpstr>Plan Cár D</vt:lpstr>
      <vt:lpstr>Plan Exe E</vt:lpstr>
      <vt:lpstr>Plan Cár E</vt:lpstr>
      <vt:lpstr>Plan Exe F</vt:lpstr>
      <vt:lpstr>Plan Cár F</vt:lpstr>
      <vt:lpstr>Plan Exe G</vt:lpstr>
      <vt:lpstr>Plan Cár G</vt:lpstr>
      <vt:lpstr>Referências</vt:lpstr>
      <vt:lpstr>Créditos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Campos</dc:creator>
  <cp:lastModifiedBy>Thiago Campos</cp:lastModifiedBy>
  <cp:lastPrinted>2015-07-18T02:18:59Z</cp:lastPrinted>
  <dcterms:created xsi:type="dcterms:W3CDTF">2015-07-04T16:33:12Z</dcterms:created>
  <dcterms:modified xsi:type="dcterms:W3CDTF">2015-07-18T06:38:09Z</dcterms:modified>
</cp:coreProperties>
</file>